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<sst xmlns="http://schemas.openxmlformats.org/spreadsheetml/2006/main" count="26587" uniqueCount="9682">
  <si>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</si>
  <si>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</si>
  <si>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</si>
  <si>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</si>
  <si>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</si>
  <si>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</si>
  <si>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</si>
  <si>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</si>
  <si>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</si>
  <si>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</si>
  <si>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</si>
  <si>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</si>
  <si>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</si>
  <si>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</si>
  <si>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</si>
  <si>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</si>
  <si>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</si>
  <si>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</si>
  <si>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</si>
  <si>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</si>
  <si>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</si>
  <si>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</si>
  <si>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</si>
  <si>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</si>
  <si>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</si>
  <si>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</si>
  <si>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</si>
  <si>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</si>
  <si>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</si>
  <si>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</si>
  <si>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</si>
  <si>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</si>
  <si>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</si>
  <si>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</si>
  <si>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</si>
  <si>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</si>
  <si>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</si>
  <si>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</si>
  <si>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</si>
  <si>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</si>
  <si>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</si>
  <si>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</si>
  <si>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</si>
  <si>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</si>
  <si>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</si>
  <si>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</si>
  <si>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</si>
  <si>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</si>
  <si>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</si>
  <si>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</si>
  <si>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</si>
  <si>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</si>
  <si>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</si>
  <si>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</si>
  <si>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</si>
  <si>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</si>
  <si>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</si>
  <si>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</si>
  <si>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</si>
  <si>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</si>
  <si>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</si>
  <si>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</si>
  <si>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</si>
  <si>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</si>
  <si>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</si>
  <si>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</si>
  <si>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</si>
  <si>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</si>
  <si>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</si>
  <si>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</si>
  <si>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</si>
  <si>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</si>
  <si>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</si>
  <si>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</si>
  <si>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</si>
  <si>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</si>
  <si>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</si>
  <si>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</si>
  <si>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</si>
  <si>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</si>
  <si>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</si>
  <si>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</si>
  <si>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</si>
  <si>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</si>
  <si>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</si>
  <si>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</si>
  <si>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</si>
  <si>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</si>
  <si>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</si>
  <si>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</si>
  <si>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</si>
  <si>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</si>
  <si>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</si>
  <si>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</si>
  <si>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</si>
  <si>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</si>
  <si>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</si>
  <si>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</si>
  <si>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</si>
  <si>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</si>
  <si>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</si>
  <si>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</si>
  <si>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</si>
  <si>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</si>
  <si>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</si>
  <si>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</si>
  <si>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</si>
  <si>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</si>
  <si>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</si>
  <si>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</si>
  <si>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</si>
  <si>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</si>
  <si>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</si>
  <si>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</si>
  <si>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</si>
  <si>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</si>
  <si>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</si>
  <si>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</si>
  <si>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</si>
  <si>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</si>
  <si>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</si>
  <si>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</si>
  <si>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</si>
  <si>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</si>
  <si>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</si>
  <si>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</si>
  <si>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</si>
  <si>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</si>
  <si>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</si>
  <si>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</si>
  <si>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</si>
  <si>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</si>
  <si>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</si>
  <si>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</si>
  <si>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</si>
  <si>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</si>
  <si>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</si>
  <si>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</si>
  <si>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</si>
  <si>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</si>
  <si>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</si>
  <si>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</si>
  <si>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</si>
  <si>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</si>
  <si>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</si>
  <si>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</si>
  <si>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</si>
  <si>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</si>
  <si>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</si>
  <si>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</si>
  <si>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</si>
  <si>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</si>
  <si>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</si>
  <si>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</si>
  <si>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</si>
  <si>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</si>
  <si>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</si>
  <si>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</si>
  <si>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</si>
  <si>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</si>
  <si>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</si>
  <si>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</si>
  <si>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</si>
  <si>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</si>
  <si>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</si>
  <si>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</si>
  <si>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</si>
  <si>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</si>
  <si>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</si>
  <si>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</si>
  <si>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</si>
  <si>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</si>
  <si>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</si>
  <si>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</si>
  <si>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</si>
  <si>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</si>
  <si>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</si>
  <si>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</si>
  <si>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</si>
  <si>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</si>
  <si>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</si>
  <si>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</si>
  <si>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</si>
  <si>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</si>
  <si>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</si>
  <si>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</si>
  <si>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</si>
  <si>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</si>
  <si>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</si>
  <si>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</si>
  <si>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</si>
  <si>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</si>
  <si>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</si>
  <si>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</si>
  <si>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</si>
  <si>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</si>
  <si>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</si>
  <si>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</si>
  <si>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</si>
  <si>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</si>
  <si>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</si>
  <si>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</si>
  <si>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</si>
  <si>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</si>
  <si>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</si>
  <si>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</si>
  <si>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</si>
  <si>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</si>
  <si>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</si>
  <si>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</si>
  <si>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</si>
  <si>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</si>
  <si>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</si>
  <si>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</si>
  <si>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</si>
  <si>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</si>
  <si>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petermaldonad19</t>
  </si>
  <si>
    <t>bgallagher_98</t>
  </si>
  <si>
    <t>dopealexxx</t>
  </si>
  <si>
    <t>captainnerdism</t>
  </si>
  <si>
    <t>cultvope</t>
  </si>
  <si>
    <t>iamcharlington</t>
  </si>
  <si>
    <t>nigseu</t>
  </si>
  <si>
    <t>therealsmcity</t>
  </si>
  <si>
    <t>cjsuarezjr</t>
  </si>
  <si>
    <t>lilliananai</t>
  </si>
  <si>
    <t>jacko_boll</t>
  </si>
  <si>
    <t>coltonsmock</t>
  </si>
  <si>
    <t>andrewzip</t>
  </si>
  <si>
    <t>daniasp</t>
  </si>
  <si>
    <t>njsachi</t>
  </si>
  <si>
    <t>jayayzle</t>
  </si>
  <si>
    <t>silvertigerbb</t>
  </si>
  <si>
    <t>emptyorchestra6</t>
  </si>
  <si>
    <t>_andreareza</t>
  </si>
  <si>
    <t>junnttao</t>
  </si>
  <si>
    <t>1800catpuke</t>
  </si>
  <si>
    <t>shashi_hazard</t>
  </si>
  <si>
    <t>casanovacattree</t>
  </si>
  <si>
    <t>court_618</t>
  </si>
  <si>
    <t>alefandino</t>
  </si>
  <si>
    <t>realmarvellomj</t>
  </si>
  <si>
    <t>iheartricaaa</t>
  </si>
  <si>
    <t>royboy2124</t>
  </si>
  <si>
    <t>nickf_ca</t>
  </si>
  <si>
    <t>_devvwaddle</t>
  </si>
  <si>
    <t>bellarke001</t>
  </si>
  <si>
    <t>emma_obie4</t>
  </si>
  <si>
    <t>sayo_coro</t>
  </si>
  <si>
    <t>_amandrew_</t>
  </si>
  <si>
    <t>thefreemodel</t>
  </si>
  <si>
    <t>notrealwaffles</t>
  </si>
  <si>
    <t>miniorchid</t>
  </si>
  <si>
    <t>f1princess</t>
  </si>
  <si>
    <t>ladydonna100</t>
  </si>
  <si>
    <t>cappnkenway</t>
  </si>
  <si>
    <t>isjxhnny</t>
  </si>
  <si>
    <t>burningtaco</t>
  </si>
  <si>
    <t>dodger_jess83</t>
  </si>
  <si>
    <t>thezorocario</t>
  </si>
  <si>
    <t>efren_pedroza</t>
  </si>
  <si>
    <t>jorgezunigam</t>
  </si>
  <si>
    <t>oworock</t>
  </si>
  <si>
    <t>goran_says</t>
  </si>
  <si>
    <t>janetstangel</t>
  </si>
  <si>
    <t>veggiedogmom</t>
  </si>
  <si>
    <t>jclsucks</t>
  </si>
  <si>
    <t>anamariaayme1</t>
  </si>
  <si>
    <t>wankhairulikhw1</t>
  </si>
  <si>
    <t>goddess69ganja</t>
  </si>
  <si>
    <t>eg_glitter24</t>
  </si>
  <si>
    <t>mounette0208</t>
  </si>
  <si>
    <t>boku_no_jr</t>
  </si>
  <si>
    <t>pauloveno_</t>
  </si>
  <si>
    <t>interactivelads</t>
  </si>
  <si>
    <t>ayewans</t>
  </si>
  <si>
    <t>arindammr</t>
  </si>
  <si>
    <t>theshyguy8</t>
  </si>
  <si>
    <t>xtraordnarly</t>
  </si>
  <si>
    <t>castroe07</t>
  </si>
  <si>
    <t>cassgizmo</t>
  </si>
  <si>
    <t>dmelbm</t>
  </si>
  <si>
    <t>yamperproganda</t>
  </si>
  <si>
    <t>ritchan_en</t>
  </si>
  <si>
    <t>chaedoc</t>
  </si>
  <si>
    <t>th3doormatt</t>
  </si>
  <si>
    <t>jennasykes13</t>
  </si>
  <si>
    <t>rachelwithcats</t>
  </si>
  <si>
    <t>strawbecky_81</t>
  </si>
  <si>
    <t>synchronicbot</t>
  </si>
  <si>
    <t>totalvideogame</t>
  </si>
  <si>
    <t>vwc153gcg42jquu</t>
  </si>
  <si>
    <t>nahuelnicrosini</t>
  </si>
  <si>
    <t>genphys</t>
  </si>
  <si>
    <t>jilsmom</t>
  </si>
  <si>
    <t>moraysuth</t>
  </si>
  <si>
    <t>adogtweets_</t>
  </si>
  <si>
    <t>elliemrrt</t>
  </si>
  <si>
    <t>skyedrixvg</t>
  </si>
  <si>
    <t>dragonflight126</t>
  </si>
  <si>
    <t>nclgnsrth</t>
  </si>
  <si>
    <t>botensori</t>
  </si>
  <si>
    <t>qbeast9922</t>
  </si>
  <si>
    <t>networkjanitor</t>
  </si>
  <si>
    <t>_itselladel</t>
  </si>
  <si>
    <t>cclikesbands</t>
  </si>
  <si>
    <t>lankyhelen</t>
  </si>
  <si>
    <t>vnlahabbo</t>
  </si>
  <si>
    <t>rykael3</t>
  </si>
  <si>
    <t>gracecheron</t>
  </si>
  <si>
    <t>rx8welsh</t>
  </si>
  <si>
    <t>slutfornatsu</t>
  </si>
  <si>
    <t>moolicent</t>
  </si>
  <si>
    <t>tjack30</t>
  </si>
  <si>
    <t>_ynigo</t>
  </si>
  <si>
    <t>kennylynny</t>
  </si>
  <si>
    <t>sleepybiflinge</t>
  </si>
  <si>
    <t>fooknews</t>
  </si>
  <si>
    <t>garbage_waifu</t>
  </si>
  <si>
    <t>s_selcouth</t>
  </si>
  <si>
    <t>liliamartinez6</t>
  </si>
  <si>
    <t>riosculptures</t>
  </si>
  <si>
    <t>mrscruz1999</t>
  </si>
  <si>
    <t>haylightz</t>
  </si>
  <si>
    <t>friednoodlespls</t>
  </si>
  <si>
    <t>countercheq</t>
  </si>
  <si>
    <t>birdlady19492</t>
  </si>
  <si>
    <t>atzmiroh</t>
  </si>
  <si>
    <t>aras_sivad</t>
  </si>
  <si>
    <t>nsbulatao70</t>
  </si>
  <si>
    <t>joeylanez18</t>
  </si>
  <si>
    <t>rulecorgis</t>
  </si>
  <si>
    <t>positivereigen</t>
  </si>
  <si>
    <t>althausdan</t>
  </si>
  <si>
    <t>jorgeluis_gm</t>
  </si>
  <si>
    <t>allfactmix</t>
  </si>
  <si>
    <t>monika_1gf</t>
  </si>
  <si>
    <t>muttamorphosis</t>
  </si>
  <si>
    <t>wildearthpets</t>
  </si>
  <si>
    <t>padoju_yt</t>
  </si>
  <si>
    <t>twolipbouquets</t>
  </si>
  <si>
    <t>maxxxhamm</t>
  </si>
  <si>
    <t>lynxreviewer</t>
  </si>
  <si>
    <t>karasmakun</t>
  </si>
  <si>
    <t>cwillis_1</t>
  </si>
  <si>
    <t>brownchick3296</t>
  </si>
  <si>
    <t>therealdavegee</t>
  </si>
  <si>
    <t>aja_renise</t>
  </si>
  <si>
    <t>chloejoellee</t>
  </si>
  <si>
    <t>ninjapuppy99</t>
  </si>
  <si>
    <t>momixou</t>
  </si>
  <si>
    <t>greg2395</t>
  </si>
  <si>
    <t>be_macedoo</t>
  </si>
  <si>
    <t>leander_mc</t>
  </si>
  <si>
    <t>jillhanner</t>
  </si>
  <si>
    <t>scotttherock5</t>
  </si>
  <si>
    <t>mymuseyip1995my</t>
  </si>
  <si>
    <t>daegudorkss</t>
  </si>
  <si>
    <t>raptordavinci</t>
  </si>
  <si>
    <t>valcarmom</t>
  </si>
  <si>
    <t>pentbot_</t>
  </si>
  <si>
    <t>hatfieldanne</t>
  </si>
  <si>
    <t>rebeca_maggie8</t>
  </si>
  <si>
    <t>smugcorgi</t>
  </si>
  <si>
    <t>benny275</t>
  </si>
  <si>
    <t>animalastronau1</t>
  </si>
  <si>
    <t>lisette_neely</t>
  </si>
  <si>
    <t>ninafcoach</t>
  </si>
  <si>
    <t>faithdlee</t>
  </si>
  <si>
    <t>crimsondemon15</t>
  </si>
  <si>
    <t>ous2012</t>
  </si>
  <si>
    <t>faxonb</t>
  </si>
  <si>
    <t>zakkhollander</t>
  </si>
  <si>
    <t>fonz_</t>
  </si>
  <si>
    <t>geekhungry</t>
  </si>
  <si>
    <t>mariuslindberg</t>
  </si>
  <si>
    <t>alexbcann</t>
  </si>
  <si>
    <t>darthmarkovbot</t>
  </si>
  <si>
    <t>psychodwarf</t>
  </si>
  <si>
    <t>fhchat</t>
  </si>
  <si>
    <t>bonezors</t>
  </si>
  <si>
    <t>favzlouis</t>
  </si>
  <si>
    <t>claaaaare</t>
  </si>
  <si>
    <t>jhuitz</t>
  </si>
  <si>
    <t>bigdawgd58</t>
  </si>
  <si>
    <t>jaw_geous</t>
  </si>
  <si>
    <t>leofrancisco96</t>
  </si>
  <si>
    <t>nadiner_weiner</t>
  </si>
  <si>
    <t>tmaclfc</t>
  </si>
  <si>
    <t>sshibon</t>
  </si>
  <si>
    <t>caz_foster</t>
  </si>
  <si>
    <t>cupidstunt17</t>
  </si>
  <si>
    <t>sjpsnickers</t>
  </si>
  <si>
    <t>lady_link_</t>
  </si>
  <si>
    <t>sirenpins</t>
  </si>
  <si>
    <t>annaegtzz</t>
  </si>
  <si>
    <t>laurawhitt32</t>
  </si>
  <si>
    <t>ashibeans</t>
  </si>
  <si>
    <t>nickwolford</t>
  </si>
  <si>
    <t>jessscribbles</t>
  </si>
  <si>
    <t>megan_orton28</t>
  </si>
  <si>
    <t>ouiouifrenchie</t>
  </si>
  <si>
    <t>graysidelife916</t>
  </si>
  <si>
    <t>truefactsbot</t>
  </si>
  <si>
    <t>rice_a_rina</t>
  </si>
  <si>
    <t>jadineleto</t>
  </si>
  <si>
    <t>isreyes62</t>
  </si>
  <si>
    <t>foxetv</t>
  </si>
  <si>
    <t>psybuster2020</t>
  </si>
  <si>
    <t>moneydiana</t>
  </si>
  <si>
    <t>pizzaloidbot_k</t>
  </si>
  <si>
    <t>fartour1</t>
  </si>
  <si>
    <t>rahbar_fa</t>
  </si>
  <si>
    <t>nicinira</t>
  </si>
  <si>
    <t>entrr_username</t>
  </si>
  <si>
    <t>heavymetalcorgi</t>
  </si>
  <si>
    <t>davidhsu_</t>
  </si>
  <si>
    <t>ornithorrinca</t>
  </si>
  <si>
    <t>guiliaga</t>
  </si>
  <si>
    <t>barbaraescreve</t>
  </si>
  <si>
    <t>lu1783</t>
  </si>
  <si>
    <t>davidkeithortiz</t>
  </si>
  <si>
    <t>kguentherart</t>
  </si>
  <si>
    <t>hno3syo_</t>
  </si>
  <si>
    <t>decks_chilo</t>
  </si>
  <si>
    <t>superinspired67</t>
  </si>
  <si>
    <t>scarlet_fenrir5</t>
  </si>
  <si>
    <t>jonisliban9</t>
  </si>
  <si>
    <t>uberfacts</t>
  </si>
  <si>
    <t>catchsome_zzz</t>
  </si>
  <si>
    <t>coleisnotamazng</t>
  </si>
  <si>
    <t>holylighit</t>
  </si>
  <si>
    <t>ofgeography</t>
  </si>
  <si>
    <t>bruyninckxmatt</t>
  </si>
  <si>
    <t>obijuankenobi19</t>
  </si>
  <si>
    <t>sjrb20</t>
  </si>
  <si>
    <t>bexkollstedt</t>
  </si>
  <si>
    <t>tombattistella7</t>
  </si>
  <si>
    <t>mejustbeth</t>
  </si>
  <si>
    <t>jackbecorgi</t>
  </si>
  <si>
    <t>madkingbrandon</t>
  </si>
  <si>
    <t>itsduckiehoe</t>
  </si>
  <si>
    <t>karalainee</t>
  </si>
  <si>
    <t>amybethcombs</t>
  </si>
  <si>
    <t>dabbyysabbyy</t>
  </si>
  <si>
    <t>rtnseongwu</t>
  </si>
  <si>
    <t>loungefly</t>
  </si>
  <si>
    <t>thesydstar</t>
  </si>
  <si>
    <t>yuureishimonone</t>
  </si>
  <si>
    <t>hech1w</t>
  </si>
  <si>
    <t>lamasticobleu</t>
  </si>
  <si>
    <t>teamcorgibrand</t>
  </si>
  <si>
    <t>828corgi</t>
  </si>
  <si>
    <t>shaunapembroke</t>
  </si>
  <si>
    <t>ot_kpop</t>
  </si>
  <si>
    <t>walkinshoeson</t>
  </si>
  <si>
    <t>deejaysparatos</t>
  </si>
  <si>
    <t>dignolong</t>
  </si>
  <si>
    <t>dobb_ay</t>
  </si>
  <si>
    <t>ladymajima219</t>
  </si>
  <si>
    <t>ninarome0</t>
  </si>
  <si>
    <t>angiebuenavent2</t>
  </si>
  <si>
    <t>gordonfetcher</t>
  </si>
  <si>
    <t>smartcorgi</t>
  </si>
  <si>
    <t>garywise1701</t>
  </si>
  <si>
    <t>cjaspy</t>
  </si>
  <si>
    <t>vaniulloa</t>
  </si>
  <si>
    <t>agiron_78</t>
  </si>
  <si>
    <t>nmorris1776</t>
  </si>
  <si>
    <t>latinatings</t>
  </si>
  <si>
    <t>rozplar</t>
  </si>
  <si>
    <t>sararose2990</t>
  </si>
  <si>
    <t>mrschihl</t>
  </si>
  <si>
    <t>xaelserpent</t>
  </si>
  <si>
    <t>carlatsm</t>
  </si>
  <si>
    <t>nbbnorcia</t>
  </si>
  <si>
    <t>gmthrr</t>
  </si>
  <si>
    <t>vivirobichaud</t>
  </si>
  <si>
    <t>thedoginthestar</t>
  </si>
  <si>
    <t>housewifeofhell</t>
  </si>
  <si>
    <t>nicotine_junkie</t>
  </si>
  <si>
    <t>theodyssey</t>
  </si>
  <si>
    <t>kt_bethb</t>
  </si>
  <si>
    <t>itsnotkelly</t>
  </si>
  <si>
    <t>itsalyssaaaaaa</t>
  </si>
  <si>
    <t>chance_second</t>
  </si>
  <si>
    <t>ivanzds</t>
  </si>
  <si>
    <t>rhys_ford</t>
  </si>
  <si>
    <t>muckleshoot_c</t>
  </si>
  <si>
    <t>izandra</t>
  </si>
  <si>
    <t>ohiobailey</t>
  </si>
  <si>
    <t>tylerscheib</t>
  </si>
  <si>
    <t>inqueersitor</t>
  </si>
  <si>
    <t>bryanmatthews74</t>
  </si>
  <si>
    <t>felinewithin</t>
  </si>
  <si>
    <t>textdeviantart</t>
  </si>
  <si>
    <t>kapitantripp</t>
  </si>
  <si>
    <t>musarilia</t>
  </si>
  <si>
    <t>eddinhernandez3</t>
  </si>
  <si>
    <t>resistprofessor</t>
  </si>
  <si>
    <t>pc_bloke</t>
  </si>
  <si>
    <t>corgis3ellis</t>
  </si>
  <si>
    <t>laurajs01092808</t>
  </si>
  <si>
    <t>cindydickeykda</t>
  </si>
  <si>
    <t>cowardwithapen</t>
  </si>
  <si>
    <t>jishifruit</t>
  </si>
  <si>
    <t>beefoxandacorgi</t>
  </si>
  <si>
    <t>rosiellin</t>
  </si>
  <si>
    <t>psychedelmons</t>
  </si>
  <si>
    <t>geimernicholas</t>
  </si>
  <si>
    <t>allenwinget</t>
  </si>
  <si>
    <t>couldbeserina</t>
  </si>
  <si>
    <t>danielrodsal00</t>
  </si>
  <si>
    <t>ruselleuge</t>
  </si>
  <si>
    <t>snarkeyeagle</t>
  </si>
  <si>
    <t>nicmalfoy</t>
  </si>
  <si>
    <t>callmechimmy</t>
  </si>
  <si>
    <t>petscams</t>
  </si>
  <si>
    <t>mestified</t>
  </si>
  <si>
    <t>lab_ebooks</t>
  </si>
  <si>
    <t>hamartiaxxx</t>
  </si>
  <si>
    <t>ssurfar</t>
  </si>
  <si>
    <t>chelseaa_mariee</t>
  </si>
  <si>
    <t>deemo_music_bot</t>
  </si>
  <si>
    <t>alexialafata</t>
  </si>
  <si>
    <t>landmarkxplorer</t>
  </si>
  <si>
    <t>ardescar</t>
  </si>
  <si>
    <t>katiefforde</t>
  </si>
  <si>
    <t>karuma_pk</t>
  </si>
  <si>
    <t>rpmarshryan</t>
  </si>
  <si>
    <t>worldanvil</t>
  </si>
  <si>
    <t>madgamermag</t>
  </si>
  <si>
    <t>riesakamoto</t>
  </si>
  <si>
    <t>sousourocket</t>
  </si>
  <si>
    <t>lillith6</t>
  </si>
  <si>
    <t>ourhometerra</t>
  </si>
  <si>
    <t>carolyna_2the_k</t>
  </si>
  <si>
    <t>vgcharideas</t>
  </si>
  <si>
    <t>sharktigger</t>
  </si>
  <si>
    <t>voitoutou</t>
  </si>
  <si>
    <t>luciedsp11</t>
  </si>
  <si>
    <t>patricia17xx</t>
  </si>
  <si>
    <t>lilynathanson</t>
  </si>
  <si>
    <t>dyandelosreyes</t>
  </si>
  <si>
    <t>icysedgwick</t>
  </si>
  <si>
    <t>baibleh</t>
  </si>
  <si>
    <t>whyisyatiddyout</t>
  </si>
  <si>
    <t>simonbillinton</t>
  </si>
  <si>
    <t>odaguru</t>
  </si>
  <si>
    <t>8shimajiro</t>
  </si>
  <si>
    <t>mizuniversed</t>
  </si>
  <si>
    <t>thecavamalt</t>
  </si>
  <si>
    <t>zombiesquadhq</t>
  </si>
  <si>
    <t>gillfactora</t>
  </si>
  <si>
    <t>jezza182</t>
  </si>
  <si>
    <t>maxsparber</t>
  </si>
  <si>
    <t>dogsmonthly</t>
  </si>
  <si>
    <t>mflower555</t>
  </si>
  <si>
    <t>baekyunniewife</t>
  </si>
  <si>
    <t>thejeniferbeast</t>
  </si>
  <si>
    <t>changjaepilyu</t>
  </si>
  <si>
    <t>katyhats19</t>
  </si>
  <si>
    <t>bigpandahunter</t>
  </si>
  <si>
    <t>mamasploots</t>
  </si>
  <si>
    <t>hurt__jordan</t>
  </si>
  <si>
    <t>_srpelo_</t>
  </si>
  <si>
    <t>corgis_stuff</t>
  </si>
  <si>
    <t>adsanz_it</t>
  </si>
  <si>
    <t>lurssia_</t>
  </si>
  <si>
    <t>justgyal</t>
  </si>
  <si>
    <t>plentyofalcoves</t>
  </si>
  <si>
    <t>mrracotero</t>
  </si>
  <si>
    <t>s8n</t>
  </si>
  <si>
    <t>alvaroclv</t>
  </si>
  <si>
    <t>fratcherbot</t>
  </si>
  <si>
    <t>jllyodsrt</t>
  </si>
  <si>
    <t>_danteali</t>
  </si>
  <si>
    <t>sirbuddyboots</t>
  </si>
  <si>
    <t>lasrina</t>
  </si>
  <si>
    <t>biancdee</t>
  </si>
  <si>
    <t>levaly2</t>
  </si>
  <si>
    <t>lizdrabick</t>
  </si>
  <si>
    <t>dcphotog</t>
  </si>
  <si>
    <t>dear_mine_tita</t>
  </si>
  <si>
    <t>cheatlakevets</t>
  </si>
  <si>
    <t>ryno1185</t>
  </si>
  <si>
    <t>stevewill26</t>
  </si>
  <si>
    <t>pjmshellevator</t>
  </si>
  <si>
    <t>corgis_butt</t>
  </si>
  <si>
    <t>kookpics</t>
  </si>
  <si>
    <t>amorepjms</t>
  </si>
  <si>
    <t>appstore</t>
  </si>
  <si>
    <t>seokjinstapes</t>
  </si>
  <si>
    <t>track11sea</t>
  </si>
  <si>
    <t>hertaetae</t>
  </si>
  <si>
    <t>swatercolour</t>
  </si>
  <si>
    <t>bubblykoook</t>
  </si>
  <si>
    <t>btdes_twt</t>
  </si>
  <si>
    <t>boyzwithluv_bts</t>
  </si>
  <si>
    <t>tinyagustdt</t>
  </si>
  <si>
    <t>gcfshobi</t>
  </si>
  <si>
    <t>780613</t>
  </si>
  <si>
    <t>daegutasty</t>
  </si>
  <si>
    <t>fiuffjeons</t>
  </si>
  <si>
    <t>myoonati</t>
  </si>
  <si>
    <t>btseoulove</t>
  </si>
  <si>
    <t>9uokka_</t>
  </si>
  <si>
    <t>staeilar</t>
  </si>
  <si>
    <t>luvekth</t>
  </si>
  <si>
    <t>taekookmemories</t>
  </si>
  <si>
    <t>strapyoon</t>
  </si>
  <si>
    <t>sucreyoongi</t>
  </si>
  <si>
    <t>joonscrabcult</t>
  </si>
  <si>
    <t>jinhitcorp</t>
  </si>
  <si>
    <t>_jeonjungguk__</t>
  </si>
  <si>
    <t>bts_army_int</t>
  </si>
  <si>
    <t>btweverse</t>
  </si>
  <si>
    <t>boredmegane</t>
  </si>
  <si>
    <t>jeonss97</t>
  </si>
  <si>
    <t>shadow_twts</t>
  </si>
  <si>
    <t>bts_twt</t>
  </si>
  <si>
    <t>trillliggins</t>
  </si>
  <si>
    <t>aurooock</t>
  </si>
  <si>
    <t>markp93</t>
  </si>
  <si>
    <t>mattwixon</t>
  </si>
  <si>
    <t>klayoven</t>
  </si>
  <si>
    <t>javibledo</t>
  </si>
  <si>
    <t>yukiyuk15602441</t>
  </si>
  <si>
    <t>amymantravadi</t>
  </si>
  <si>
    <t>justynljmelrose</t>
  </si>
  <si>
    <t>dallasbbritt</t>
  </si>
  <si>
    <t>okayleeee12</t>
  </si>
  <si>
    <t>cutesypooh</t>
  </si>
  <si>
    <t>shainafishman</t>
  </si>
  <si>
    <t>evans_cfa_seiml</t>
  </si>
  <si>
    <t>sannaclause</t>
  </si>
  <si>
    <t>kelln_duke</t>
  </si>
  <si>
    <t>corgi_cuteness</t>
  </si>
  <si>
    <t>wrckinballoyarn</t>
  </si>
  <si>
    <t>mogismean</t>
  </si>
  <si>
    <t>iusinthesky</t>
  </si>
  <si>
    <t>ali_vans</t>
  </si>
  <si>
    <t>yourlocaljacob</t>
  </si>
  <si>
    <t>msfour</t>
  </si>
  <si>
    <t>mckra1g</t>
  </si>
  <si>
    <t>megabyt41511225</t>
  </si>
  <si>
    <t>jlittle242</t>
  </si>
  <si>
    <t>paintedbycarol</t>
  </si>
  <si>
    <t>aboutcorgis</t>
  </si>
  <si>
    <t>bordercollies</t>
  </si>
  <si>
    <t>pevenly1</t>
  </si>
  <si>
    <t>brenda51860720</t>
  </si>
  <si>
    <t>2cutecorgidogs</t>
  </si>
  <si>
    <t>funfunfunbot</t>
  </si>
  <si>
    <t>xenogears1234</t>
  </si>
  <si>
    <t>lecorgi</t>
  </si>
  <si>
    <t>esuercnsfw</t>
  </si>
  <si>
    <t>yadirayucky</t>
  </si>
  <si>
    <t>jbc_awards</t>
  </si>
  <si>
    <t>isabsmt</t>
  </si>
  <si>
    <t>anavaleria_</t>
  </si>
  <si>
    <t>dixon_tanner</t>
  </si>
  <si>
    <t>steveretka</t>
  </si>
  <si>
    <t>meghancolia</t>
  </si>
  <si>
    <t>noseybugger1</t>
  </si>
  <si>
    <t>_nat_attack_</t>
  </si>
  <si>
    <t>meowreenmae</t>
  </si>
  <si>
    <t>bigpapamurph52</t>
  </si>
  <si>
    <t>ceejosborne</t>
  </si>
  <si>
    <t>ariadnagi</t>
  </si>
  <si>
    <t>steelhester</t>
  </si>
  <si>
    <t>ign</t>
  </si>
  <si>
    <t>reddeadblaze123</t>
  </si>
  <si>
    <t>kappukkeki</t>
  </si>
  <si>
    <t>pairofclaws</t>
  </si>
  <si>
    <t>squish_bot</t>
  </si>
  <si>
    <t>lindsayadaire</t>
  </si>
  <si>
    <t>iovesofmine</t>
  </si>
  <si>
    <t>azekielevans</t>
  </si>
  <si>
    <t>heaven4heathens</t>
  </si>
  <si>
    <t>sabrinaaalynn11</t>
  </si>
  <si>
    <t>katiektk80</t>
  </si>
  <si>
    <t>weremagnus</t>
  </si>
  <si>
    <t>markmatterz</t>
  </si>
  <si>
    <t>robertb_rice</t>
  </si>
  <si>
    <t>theactivestick</t>
  </si>
  <si>
    <t>38shoeless</t>
  </si>
  <si>
    <t>sexycumlaude</t>
  </si>
  <si>
    <t>madfishmonger</t>
  </si>
  <si>
    <t>jjkseclipse</t>
  </si>
  <si>
    <t>caelaamarks</t>
  </si>
  <si>
    <t>keekeekitkat</t>
  </si>
  <si>
    <t>takedownmras</t>
  </si>
  <si>
    <t>freak0nline</t>
  </si>
  <si>
    <t>colincorgi</t>
  </si>
  <si>
    <t>new2koreand2021</t>
  </si>
  <si>
    <t>boxlunchgifts</t>
  </si>
  <si>
    <t>dodgersvida22</t>
  </si>
  <si>
    <t>koisnake</t>
  </si>
  <si>
    <t>instagram</t>
  </si>
  <si>
    <t>andresmadr1gal</t>
  </si>
  <si>
    <t>myworld2121</t>
  </si>
  <si>
    <t>skenigsberg</t>
  </si>
  <si>
    <t>bluecrash_queen</t>
  </si>
  <si>
    <t>hbaf1976</t>
  </si>
  <si>
    <t>otakon</t>
  </si>
  <si>
    <t>cosplaycorgi</t>
  </si>
  <si>
    <t>arrdem</t>
  </si>
  <si>
    <t>eboldy</t>
  </si>
  <si>
    <t>therealmrg</t>
  </si>
  <si>
    <t>feckoffflouncer</t>
  </si>
  <si>
    <t>_mirenn_</t>
  </si>
  <si>
    <t>pokemon</t>
  </si>
  <si>
    <t>andrew1albertt</t>
  </si>
  <si>
    <t>esserzed</t>
  </si>
  <si>
    <t>thousand_skies</t>
  </si>
  <si>
    <t>darth</t>
  </si>
  <si>
    <t>carole_bouchard</t>
  </si>
  <si>
    <t>jesinefxn</t>
  </si>
  <si>
    <t>msnbc</t>
  </si>
  <si>
    <t>mikebwonder</t>
  </si>
  <si>
    <t>cozygamershop</t>
  </si>
  <si>
    <t>rabbijill</t>
  </si>
  <si>
    <t>petguild</t>
  </si>
  <si>
    <t>apdt_uk</t>
  </si>
  <si>
    <t>dogstardaily</t>
  </si>
  <si>
    <t>thepawpostuk</t>
  </si>
  <si>
    <t>rickygervais</t>
  </si>
  <si>
    <t>kiapegg</t>
  </si>
  <si>
    <t>stacyliu83</t>
  </si>
  <si>
    <t>connorjbyrne</t>
  </si>
  <si>
    <t>cbbc_tdg</t>
  </si>
  <si>
    <t>cbbc</t>
  </si>
  <si>
    <t>droidsarehere</t>
  </si>
  <si>
    <t>overwatchleague</t>
  </si>
  <si>
    <t>gzcharge</t>
  </si>
  <si>
    <t>leftiestats</t>
  </si>
  <si>
    <t>panelaindie</t>
  </si>
  <si>
    <t>nealpabon</t>
  </si>
  <si>
    <t>supbruss</t>
  </si>
  <si>
    <t>the_evangilist</t>
  </si>
  <si>
    <t>djinnkitty</t>
  </si>
  <si>
    <t>topcorgi91</t>
  </si>
  <si>
    <t>starshinerart</t>
  </si>
  <si>
    <t>courtjeweller</t>
  </si>
  <si>
    <t>chrisshipitv</t>
  </si>
  <si>
    <t>strayfmtom</t>
  </si>
  <si>
    <t>alicekhollis</t>
  </si>
  <si>
    <t>lalouve350</t>
  </si>
  <si>
    <t>steven_sfp</t>
  </si>
  <si>
    <t>midgetgembina</t>
  </si>
  <si>
    <t>vinnycooney1</t>
  </si>
  <si>
    <t>somersetlevel</t>
  </si>
  <si>
    <t>nick_f3d</t>
  </si>
  <si>
    <t>karinbgraham</t>
  </si>
  <si>
    <t>redagitator</t>
  </si>
  <si>
    <t>flavellg</t>
  </si>
  <si>
    <t>steve_shorty</t>
  </si>
  <si>
    <t>pennyone</t>
  </si>
  <si>
    <t>mrdavidgp</t>
  </si>
  <si>
    <t>paulreadgb</t>
  </si>
  <si>
    <t>juliesu74284807</t>
  </si>
  <si>
    <t>foootsoldier</t>
  </si>
  <si>
    <t>moameddow</t>
  </si>
  <si>
    <t>demonneet</t>
  </si>
  <si>
    <t>omgdalton</t>
  </si>
  <si>
    <t>stephenking</t>
  </si>
  <si>
    <t>amazingphil</t>
  </si>
  <si>
    <t>wgrates</t>
  </si>
  <si>
    <t>littleboo239</t>
  </si>
  <si>
    <t>captmotorcycle</t>
  </si>
  <si>
    <t>_burntlime_</t>
  </si>
  <si>
    <t>playerking95</t>
  </si>
  <si>
    <t>realmomreviews</t>
  </si>
  <si>
    <t>seeluketri</t>
  </si>
  <si>
    <t>goaway_bitch</t>
  </si>
  <si>
    <t>aguileralf</t>
  </si>
  <si>
    <t>barstoolsports</t>
  </si>
  <si>
    <t>missmiafaith</t>
  </si>
  <si>
    <t>hello_minky</t>
  </si>
  <si>
    <t>emilycoleyeah</t>
  </si>
  <si>
    <t>labourpress</t>
  </si>
  <si>
    <t>amemehack</t>
  </si>
  <si>
    <t>davidb45212563</t>
  </si>
  <si>
    <t>infinitydnp</t>
  </si>
  <si>
    <t>lovxlydnp</t>
  </si>
  <si>
    <t>dreamyhowell</t>
  </si>
  <si>
    <t>internetvenus</t>
  </si>
  <si>
    <t>phoebexwyatt</t>
  </si>
  <si>
    <t>waywardhowell</t>
  </si>
  <si>
    <t>kihariii</t>
  </si>
  <si>
    <t>corgo</t>
  </si>
  <si>
    <t>joshuawithers</t>
  </si>
  <si>
    <t>steffi_cole</t>
  </si>
  <si>
    <t>metcalfedavid</t>
  </si>
  <si>
    <t>quietachvment</t>
  </si>
  <si>
    <t>rhernandez1321</t>
  </si>
  <si>
    <t>crankagegames</t>
  </si>
  <si>
    <t>hunterspcgaming</t>
  </si>
  <si>
    <t>unicornylithia</t>
  </si>
  <si>
    <t>txt_members</t>
  </si>
  <si>
    <t>evilpeach</t>
  </si>
  <si>
    <t>lasvegassiren</t>
  </si>
  <si>
    <t>idealescapism</t>
  </si>
  <si>
    <t>jakefumeros</t>
  </si>
  <si>
    <t>tamoorewrites</t>
  </si>
  <si>
    <t>emeralddowns</t>
  </si>
  <si>
    <t>phoenixphire24</t>
  </si>
  <si>
    <t>brittanyfurlan</t>
  </si>
  <si>
    <t>amyiczyk</t>
  </si>
  <si>
    <t>nomadovinho</t>
  </si>
  <si>
    <t>thedailycorgi</t>
  </si>
  <si>
    <t>ohmycorgi</t>
  </si>
  <si>
    <t>maryrenouf</t>
  </si>
  <si>
    <t>regional1sbest</t>
  </si>
  <si>
    <t>inakalaww</t>
  </si>
  <si>
    <t>anna_epaves</t>
  </si>
  <si>
    <t>brittanycurran</t>
  </si>
  <si>
    <t>lulilopezlemir</t>
  </si>
  <si>
    <t>punkrosette</t>
  </si>
  <si>
    <t>davegeorgeson</t>
  </si>
  <si>
    <t>thdivewhisperer</t>
  </si>
  <si>
    <t>amazon</t>
  </si>
  <si>
    <t>roythelucario</t>
  </si>
  <si>
    <t>ericidle</t>
  </si>
  <si>
    <t>hebsyman</t>
  </si>
  <si>
    <t>mutablejoe</t>
  </si>
  <si>
    <t>drtastebad</t>
  </si>
  <si>
    <t>day6onlyday6</t>
  </si>
  <si>
    <t>mebleedgreen</t>
  </si>
  <si>
    <t>neolithicsheep</t>
  </si>
  <si>
    <t>moms_mouth</t>
  </si>
  <si>
    <t>maxduchaine</t>
  </si>
  <si>
    <t>mattyice703</t>
  </si>
  <si>
    <t>drewontheradio</t>
  </si>
  <si>
    <t>1025thebone</t>
  </si>
  <si>
    <t>brittsomuch</t>
  </si>
  <si>
    <t>queenkv</t>
  </si>
  <si>
    <t>dog_rates</t>
  </si>
  <si>
    <t>photosbylesko</t>
  </si>
  <si>
    <t>plsspup</t>
  </si>
  <si>
    <t>colinjnolan</t>
  </si>
  <si>
    <t>sarahendipity42</t>
  </si>
  <si>
    <t>runhardafterhim</t>
  </si>
  <si>
    <t>cthecynic</t>
  </si>
  <si>
    <t>cjbanning</t>
  </si>
  <si>
    <t>thomaslhorrocks</t>
  </si>
  <si>
    <t>murrayfullerton</t>
  </si>
  <si>
    <t>dudeluna</t>
  </si>
  <si>
    <t>erinneaceus</t>
  </si>
  <si>
    <t>hdbyrne</t>
  </si>
  <si>
    <t>ew</t>
  </si>
  <si>
    <t>annihilationed</t>
  </si>
  <si>
    <t>driedshampoo</t>
  </si>
  <si>
    <t>coleyworld</t>
  </si>
  <si>
    <t>allisonrfloyd</t>
  </si>
  <si>
    <t>samdalglish</t>
  </si>
  <si>
    <t>sick1with4smile</t>
  </si>
  <si>
    <t>mastermorgan317</t>
  </si>
  <si>
    <t>missjo_jo</t>
  </si>
  <si>
    <t>huyosumi</t>
  </si>
  <si>
    <t>corgispirits</t>
  </si>
  <si>
    <t>epubpupil</t>
  </si>
  <si>
    <t>dogmomcareyon</t>
  </si>
  <si>
    <t>therachelravana</t>
  </si>
  <si>
    <t>aspnxsa</t>
  </si>
  <si>
    <t>veschwab</t>
  </si>
  <si>
    <t>sephyhallow</t>
  </si>
  <si>
    <t>macsmiff</t>
  </si>
  <si>
    <t>weissnolimit</t>
  </si>
  <si>
    <t>lordhalcr</t>
  </si>
  <si>
    <t>crushmeshiro</t>
  </si>
  <si>
    <t>fred_burton</t>
  </si>
  <si>
    <t>mariayagoda</t>
  </si>
  <si>
    <t>Retweet</t>
  </si>
  <si>
    <t>Replies to</t>
  </si>
  <si>
    <t>Mentions</t>
  </si>
  <si>
    <t>All corgis suffer from achondroplastic dwarfism.</t>
  </si>
  <si>
    <t>@jjkseclipse corgis are ugly</t>
  </si>
  <si>
    <t>@caelaamarks I love you more than pizza &amp;amp; corgis ❤️</t>
  </si>
  <si>
    <t>A corgi-like Pokémon's tail whip animation is the latest controversy from Pokémon Sword and Shield. https://t.co/zRUV0fhANv https://t.co/0vzospVbls</t>
  </si>
  <si>
    <t>I’m so confused with Jason’s like history. Corgis? I thought I had clicked on a Stan account by accident but then realized he doesn’t have any lol https://t.co/z3GVWLdRPf</t>
  </si>
  <si>
    <t>@keekeekitkat That’s just the corgis I haven’t counted all the animals I follow</t>
  </si>
  <si>
    <t>Hi #PortfolioDay
I'm Rie Sakamoto, Japanese illustrator. I draw cute and heartwarming corgis and birds. 
https://t.co/H48XA9ktwT
#PortfolioDay https://t.co/Q6noTIPNgO</t>
  </si>
  <si>
    <t>@ColinCorgi @Freak0nline @TakedownMRAs How much do you love Corgis, Colin?</t>
  </si>
  <si>
    <t>@New2KoreanD2021 Then I'll have to do the same when my corgis..._xD83D__xDE05_ https://t.co/uRTmaJpFim</t>
  </si>
  <si>
    <t>Snow White &amp;amp; her 7 corgis https://t.co/pEZ8a8f6jC</t>
  </si>
  <si>
    <t>_xD83C__xDFBC_Corgis and sushi. And ramen and mini backpacks. These are a few of our favorite things! 
And you can find them all exclusively @boxlunchgifts: https://t.co/oAap0nudGr
#MiniBackpack #Corgis #DogsOfInstagram #Repost https://t.co/Ncr9c2FP3p</t>
  </si>
  <si>
    <t>@DodgersVida22 Haha! I love it! This is my side of the bed which consists of my weighted blanket, my other Dodger pillow, my Golden Girls blanket, and my Corgis. https://t.co/evIizBMonQ</t>
  </si>
  <si>
    <t>@koisnake corgis are cute</t>
  </si>
  <si>
    <t>Tech News: Pokemon Sword and Protect’s Most modern Controversy Is… About a Corgi’s Butt Wiggle – IGN https://t.co/rTO7OpWWuB</t>
  </si>
  <si>
    <t>How the hell does @instagram not have a dark mode in TYOOL 2019? How am I supposed to browse videos of Corgis being cute without burning my corneas at 2:30AM??</t>
  </si>
  <si>
    <t>Corgis summer get away at the pool https://t.co/IQzTIH7ysR</t>
  </si>
  <si>
    <t>Thank you, God, for giving us every little thing we take for granted every single day! To the suns warmth, your animals, our sight, our skills, music, sensations, corgis, etc. _xD83D__xDC36_ We may not pray everyday but we are thankful beyond belief!!!!!</t>
  </si>
  <si>
    <t>@AndresMadr1gal antoni hablando de corgis soy yo</t>
  </si>
  <si>
    <t>I love boats and corgis _xD83D__xDDA4_ https://t.co/2s3RV5XIVq</t>
  </si>
  <si>
    <t>no puedo con los corgis me superan https://t.co/1P3YirAGqM</t>
  </si>
  <si>
    <t>phil explaining 
why corgis are
corgeous:                             Dan: https://t.co/FYfEzu8JxZ</t>
  </si>
  <si>
    <t>#RT @UberFacts: All corgis suffer from achondroplastic dwarfism.</t>
  </si>
  <si>
    <t>All I needed today!
Hello there, Calcy _xD83D__xDE0D_
Proud Momma! Yung papasayawin ka din sa harap ng mga bisita para ikaw yung bida. _xD83E__xDD23_
Nakakatuwa yung, "Oo nga ang pogi" ni Eldzs!
Pogi kasi talaga si Cal compared sa ibang corgis. 
_xD83D__xDCFD_ eldzsmejia https://t.co/5b5pnYtjSe</t>
  </si>
  <si>
    <t>@myworld2121 Loooove corgis _xD83D__xDC9C__xD83D__xDC9A__xD83D__xDC9B_</t>
  </si>
  <si>
    <t>Corgis are my fav type of dog yall had no idea how excited I was when Yamper was revealed</t>
  </si>
  <si>
    <t>i suck corgis toes behind anijas back in the light music club</t>
  </si>
  <si>
    <t>@skenigsberg I like Corgis and Yorkshire Terriers, but it really depends how they're cooked.</t>
  </si>
  <si>
    <t>Pokemon Sword and Shield’s Latest Controversy Is About a Corgi’s Butt Wiggle https://t.co/oQ52nT4ObF</t>
  </si>
  <si>
    <t>Pokémon creators 1: okay, we are basing this new region on England. What do we know about England?
Creator 2: The queen likes corgis. 
Creator 1: perfect! Corgi Pokémon! What else?
Creator 2: ummm. The great British bake off?</t>
  </si>
  <si>
    <t>@bluecrash_queen Corgis sind sie süßesten Doggos. !</t>
  </si>
  <si>
    <t>Pokemon Sword and Shield’s Latest Controversy Is About a Corgi’s Butt Wiggle https://t.co/wXUvDOxEM7</t>
  </si>
  <si>
    <t>نكته ى قابل تامل بعدى اينكه ملكه اليزابت از سال 2015 به بعد از پرورش سگ (كورگى) صرفنظر كرد چون قصد نداشت پس از مرگش تربيت سگ هاى جوانسال رو به عهده ى ديگران بگذاره،
* آيت الله خامنه اى همچنان بر لزوم بيعت بسيجيان جوان با خود اصرار ميورزد.
https://t.co/Ym7rUiCw4m https://t.co/d4xYWTGszJ</t>
  </si>
  <si>
    <t>@LynxReviewer Todo muy bien pero ahora tengo la imagen mental de lynx dando voz de ataque a una manada de corgis y no puedo parar de reir</t>
  </si>
  <si>
    <t>Pokemon Sword and Shield's Latest Controversy Is... About a Corgi's Butt Wiggle - IGN - +GENERAL PHYSICS LABORATORY (GPL)
Pokemon Sword and Shield's Latest Controversy Is... About a Corgi's Butt Wiggle  IGNPokemon Sword Vs. ...
https://t.co/4IQwElEMbq</t>
  </si>
  <si>
    <t>@skenigsberg Corgis! https://t.co/QyamDwG40m</t>
  </si>
  <si>
    <t>@HBAF1976 Shit in the corner and blame it on the corgis</t>
  </si>
  <si>
    <t>My favourite dog is a #Weimaraner who chases the Royal corgis so they go and hide under the throne  #tailwag #cute https://t.co/vN4sObOV2i</t>
  </si>
  <si>
    <t>MUNCHKIN CATS ARE SO GOD DAMN PRECIOUS
I would never keep a cat (probably) but if I did, I'd SO get a munchkin omg
Munchkin and Sphinx cats are my absolute favourite
Munchkins are like the corgis of cats</t>
  </si>
  <si>
    <t>@CosplayCorgi @Otakon How can one not want to say hello to a cosplaying corgi? I love corgis and you’re just as awesome as they are.</t>
  </si>
  <si>
    <t>Pati aso ng Reids pinagpala. Grabe genes nila _xD83D__xDE02_. Ang pogi, pogi ni Cal! Naiiba talaga sya sa ibang corgis _xD83E__xDD70_ https://t.co/YDig7Ng4Xo</t>
  </si>
  <si>
    <t>#水曜日 だよ
今日も元気に気をつけて
#行ってらっしゃい_xD83D__xDC4B__xD83D__xDE03_
#コーギー #corgi #犬 #dog #PembrokeWelshCorgi #corgis https://t.co/KYSekdozq4</t>
  </si>
  <si>
    <t>アルパパ
ポーズ決めるの
疲れた_xD83D__xDE31_
ハイ朝ごはんにしよう‼️
#コーギー #corgi #犬 #dog #PembrokeWelshCorgi #corgis https://t.co/U7xrgBZ2zp</t>
  </si>
  <si>
    <t>Those that teach me the most about Kindness aren’t always human.. _xD83D__xDC36__xD83D__xDC9A_ 
_xD83E__xDD8B__xD83D__xDD25__xD83D__xDCAA__xD83C__xDFFE__xD83C__xDF31_
#Kindness #EmbraceTheJourney #Corgi #Corgis #WednesdayWisdom #WednesdayMotivation #WednesdayMood #WednesdayThoughts #USMarine #MarineCorps #USMC #OwnYourLife https://t.co/HfO3KCcVsm</t>
  </si>
  <si>
    <t>@eboldy Came for the shared trolling of @arrdem , stayed for the corgis</t>
  </si>
  <si>
    <t>Dati we wished for rotty, pugs, husky, corgis, wild animals, and many moreeee. Now one of them is now in his very hands. After losing Ace, there's so much pain. But now, Lord offered happiness❤ Matt's finally home❤</t>
  </si>
  <si>
    <t>@FeckOffFlouncer @TheRealMrG Release... the corgis</t>
  </si>
  <si>
    <t>@_mirenn_ Give me her corgis</t>
  </si>
  <si>
    <t>@Pokemon I feel that’s a more of a dragged rotation than a wiggle. I think the design team needs to watch more corgis and their wiggle butts. For science.</t>
  </si>
  <si>
    <t>@ANDREW1ALBERTT Baby corgis so adorable</t>
  </si>
  <si>
    <t>I'll go with corgis. THANK YOU FOR HELPING https://t.co/kdm6KoOTNk</t>
  </si>
  <si>
    <t>With the seemingly unstoppable demise of the UK I am pinning my hopes on The Queen, when asked by Boris if he can form a Gov in her name she tells him to fuck right off and releases the corgis</t>
  </si>
  <si>
    <t>Cheddar made other corgis in the world a basic bitch. _xD83D__xDE22_</t>
  </si>
  <si>
    <t>Get!! HYPED!! FOR!! TELEPORTING!! CORGIS!!! https://t.co/LzuKYWR7Xe</t>
  </si>
  <si>
    <t>Pokemon Sword and Shield's Latest Controversy Is... About a Corgi's Butt Wiggle - IGN https://t.co/dKOeREkw8B</t>
  </si>
  <si>
    <t>@lasrina @EsserZed Corgis are too smart for their own good.  Don't tell mine I said that though...</t>
  </si>
  <si>
    <t>@thousand_skies I can’t wait to get one of the corgis! So cute!</t>
  </si>
  <si>
    <t>@carole_bouchard @darth What, no Corgis?</t>
  </si>
  <si>
    <t>Mhhh des corgis dans Pokemon</t>
  </si>
  <si>
    <t>@jesinefxn u mean corgis?</t>
  </si>
  <si>
    <t>@mikebwonder @MSNBC nope. i’d rather watch a team of corgis chase a ball around a field.</t>
  </si>
  <si>
    <t>YEONJUN LIKES WELSH CORGIS COME OVER RIGHT NOW I HAVE ONE PLS</t>
  </si>
  <si>
    <t>Dice from @cozygamershop and a corgis &amp;amp; coffees D4 bag to go with them? Yep. Great giveaway from an even better person. https://t.co/f4u4t2jhNd</t>
  </si>
  <si>
    <t>@RabbiJill There are no pull ones. They go across his chest and give you more control. I have corgis. They are extremely naughty. They have a low center of gravity and can really surprise you. I'm all about the no pull.</t>
  </si>
  <si>
    <t>If you're having a bad time, stop what you're doing and google pictures of corgis.</t>
  </si>
  <si>
    <t>Corgis are king at this ‘pawsome’ cafe. https://t.co/ycymvz6LNT</t>
  </si>
  <si>
    <t>@droidsarehere @cbbc @CBBC_TDG @connorjbyrne @stacyliu83 @kiapegg @rickygervais @ThePawPostUk @DogStarDaily @apdt_uk @PetGuild Bloody should have. Maybe only corgis get these. #bias</t>
  </si>
  <si>
    <t>_xD83D__xDE1C_ Have you seen two cuter corgis? Its ok, we will wait… That’s what we thought! Always the cutest, _xD83D__xDC3E__xD83D__xDC3E_ _xD83D__xDC99__xD83D__xDC99_ Meeko &amp;amp; Kukki
.
.
#corgi #wildearth #cutedogs #corgibutt #corgipuppy #puppy #corgie #wildearthpets #corgiworld https://t.co/2XEjm40vuV</t>
  </si>
  <si>
    <t>Ver estos videos de corgis jugando son como una droga xd https://t.co/KaOfXExT1u</t>
  </si>
  <si>
    <t>@GZCharge @overwatchleague should just be run by corgis now. https://t.co/rDnWaQJ7SD</t>
  </si>
  <si>
    <t>P.D: "La mascota" de internet no son los chuchos de perrera, son los Corgis, los Akita, los Pugs y los Huskies.
Razas con lista de espera para adoptar, que se compran "más o menos legalmente" por hasta 1500€
Los Sphynx van por el mismo camino
No seamos hipócritas, por favor</t>
  </si>
  <si>
    <t>Shmood. #mood #corgis #lazy https://t.co/KrcV673HlN</t>
  </si>
  <si>
    <t>@LeftieStats No good relying on the Queen she will do as told and won't set the corgis on Boris as he's a toff!</t>
  </si>
  <si>
    <t>Whenever my future husband is looking back on my old tweets, I just want him to know that I have an obsession with corgis. Take that as a hint. https://t.co/Kzfbe5Gw3E</t>
  </si>
  <si>
    <t>Warning!
In hot weather beware of Corgis lurking near fridges. Upon yanking open the door of the fridge out fell half a cucumber for sandwiches this evening. The cucumber hit the tiles and the Corgi hit the cucumber. Cheese and tomato for tea now. Damn!</t>
  </si>
  <si>
    <t>Isso é a @panelaindie com os nossos 2 corgis, 1 vira latinha e 1 gato https://t.co/pfyBFxauY9</t>
  </si>
  <si>
    <t>Suns out corgis out
-
#dogsitting #corgisofinstagram #yoga #sunsoutgunsout https://t.co/IGeq9kkPZe</t>
  </si>
  <si>
    <t>@NealPabon Corgis are pretty cool!</t>
  </si>
  <si>
    <t>Cheddar was the reason I fell in love with corgis :(</t>
  </si>
  <si>
    <t>@supbruss lots and lots of pictures of corgis. It is always the solution</t>
  </si>
  <si>
    <t>My owl and one of the corgis I got for jilian315 ‘s girls! Super cute planters!! #owlplanter #corgiplanter #macysbackstage https://t.co/7SAGyt4WeJ</t>
  </si>
  <si>
    <t>清水 コーギー: my bnha oc that is a vigilante that can make corgis from things he drinks and he uses them to save dogs from abusive owners the end best oc ever time for bed</t>
  </si>
  <si>
    <t>The think I like most about corgis is their lovely Welsh accents.</t>
  </si>
  <si>
    <t>@TopCorgi91 @Djinnkitty @the_evangilist Corgis unite https://t.co/dZnFIPg37v</t>
  </si>
  <si>
    <t>Alright y’all, continuing to work on my Battle Corgis game and I need one more animal-themed suit. What would you like to see included? https://t.co/zGKNp7mKAt</t>
  </si>
  <si>
    <t>the weary peach bright morning moves over the landscape of Thebe casting periodic shadows in which corgis can hide</t>
  </si>
  <si>
    <t>the weary golden deep night moves over the landscape of Triton casting purring shadows in which corgis can hide</t>
  </si>
  <si>
    <t>One variation to the previous maze! Done on take one! Biggie is amazing! _xD83E__xDD73_
#corgi #sgcorgi #WednesdayWisdom #corgination #sgcorgination #corgisunite #corgimazechallenge #dogstagram #dogsofinstagram #corgi #corgis #corgidog #corgisofinstagram #puppy https://t.co/aZHrZgoYfl</t>
  </si>
  <si>
    <t>Sometimes I like to bother mahm while she works #playtime
#corgis #cutepuppy #RTXOn #corgi #USWNTParade #corgisofinstagram #corgstagram #dogsofinstagram #dog #puppy #puppylove #myfavcorgi #corgipuppy https://t.co/QJ6mUF0YXN</t>
  </si>
  <si>
    <t>@faithdlee Leo has a lot to answer for :) He's made us fall in love with corgis. They can herd though and nip ankles :( But they are very cute and smiley</t>
  </si>
  <si>
    <t>@ninafcoach Corgis are so adorable in all the videos I’ve seen - but any ‘pure’ breed will come with problems. You should get a corgi cross!! (Cross breed, don’t enrage an innocent corgi!)</t>
  </si>
  <si>
    <t>@StarShinerArt i see ure a person of taste ^^
i love corgis so much</t>
  </si>
  <si>
    <t>おはようございます
お散歩行ってきたよ_xD83D__xDC4D_
#コーギー #corgi #犬 #dog #PembrokeWelshCorgi #corgis https://t.co/w0m7Ujpb69</t>
  </si>
  <si>
    <t>@chrisshipitv @courtjeweller Feed him to the Corgis!</t>
  </si>
  <si>
    <t>We...need...more...Corgis.</t>
  </si>
  <si>
    <t>@StrayFMTom It's the one and only time I'm going to say this - I wish 'Donald Trump' had been given more screen time, as Jon Culshaw's voice is perfect for it. Overall, perfectly enjoyable but not up there with the all time classics. The 80ish mins whizzed by + the waddling corgis were cute!</t>
  </si>
  <si>
    <t>all i know is any mattresses that smell like twenty people at least i am just a bunch o corgis enjoying each others company if u were the...</t>
  </si>
  <si>
    <t>@FHChat @AliceKHollis A1 I have green hair, two corgis and I’m a storyteller by nature ... I can spot the story behind most things _xD83D__xDE01_ #FreelanceHeroes</t>
  </si>
  <si>
    <t>You know it's business time when the corgis come out. https://t.co/gref1MR8Sw</t>
  </si>
  <si>
    <t>um dos corgis que faziam o cheddar morreu :( agora foi longe demais</t>
  </si>
  <si>
    <t>wow i realized corgis were too expensive and then sarah sent me a picture of one and now i want one again</t>
  </si>
  <si>
    <t>Max found a patch of snow today, Corgis love snow. #cardigancorgi https://t.co/AjO0n9XDcs</t>
  </si>
  <si>
    <t>@LaLouve350 Thank you , for hating pugs and corgis .. You are a Hero _xD83D__xDE06_</t>
  </si>
  <si>
    <t>@steven_sfp I love Corgis</t>
  </si>
  <si>
    <t>Me timaron al decirme que los corgis no tiran tanto pelo _xD83D__xDE29_</t>
  </si>
  <si>
    <t>went downstairs and saw my mom in front of her computer with her corgi in her lap watching videos of corgis “awooing” in hopes to teach Winston how to awoo. Me in 30 years wow</t>
  </si>
  <si>
    <t>@VinnyCooney1 @MidgetGemBina Corgis held 2 ransom</t>
  </si>
  <si>
    <t>@CupidStunt17 @Moameddow @foootsoldier @juliesu74284807 @PaulReadGB @MrDavidGP @pennyone @steve_shorty @FlavellG @REDAGITATOR @KarinBGraham @Nick_F3D @somersetlevel She blames Philip or the Corgis</t>
  </si>
  <si>
    <t>@caz_foster @Moameddow @foootsoldier @juliesu74284807 @PaulReadGB @MrDavidGP @pennyone @steve_shorty @FlavellG @REDAGITATOR @KarinBGraham @Nick_F3D @somersetlevel It must be Phillip she has no corgis to blame and anyway they got blamed for weeing on the settee back in the day when the queen mum was around</t>
  </si>
  <si>
    <t>My new dream is to be surrounded by 500 corgis. Or golden retrievers. Whichever is more feasible.</t>
  </si>
  <si>
    <t>@DemonNEET 
"Shibes and corgis? Yes." https://t.co/V0Xje1cS4w</t>
  </si>
  <si>
    <t>it makes me sad when people only draw tan and white corgis, tricolor ones need love too _xD83E__xDD7A_ https://t.co/qJ6dpNQovi</t>
  </si>
  <si>
    <t>@omgdalton Corgis are happy. Except for @StephenKing ‘s Molly. She is The Thing of Evil. _xD83D__xDE06__xD83D__xDE06__xD83D__xDE06_</t>
  </si>
  <si>
    <t>I’m in Seattle playing for Corgis guys !!!!!</t>
  </si>
  <si>
    <t>a proud phil and some very proud corgis _xD83C__xDFF3_️‍_xD83C__xDF08__xD83D__xDC96_ #headerforphil @AmazingPhil https://t.co/OwUQPXh92M</t>
  </si>
  <si>
    <t>Alfie the explorer _xD83D__xDE80_ ⁣
⁣
Pupstar: apugcalled_alfie _xD83E__xDD29_⁣⁣⁣⁣⁣⁣⁣⁣⁣
⁣⁣⁣⁣
⁣⁣⁣⁣⁣Designed for compact breeds like #frenchbulldogs #bostonterriers #pugs and #corgis _xD83D__xDC36_⁣ https://t.co/b3vX2wRXLE ⁣⁣⁣⁣⁣⁣⁣
⁣⁣⁣
Become a Oui Oui… https://t.co/hovi7olQHL</t>
  </si>
  <si>
    <t>Add some corgis and it's paradise! https://t.co/Pl3FZV3r4N https://t.co/kVYQKz32fC</t>
  </si>
  <si>
    <t>All corgis suffer from sexually transmitted diseases.</t>
  </si>
  <si>
    <t>My student has 2 corgis and I get to say hi to them sometimes, I'm so happy _xD83D__xDE2D_ THEIR NAMES ARE BOBA AND HONEY</t>
  </si>
  <si>
    <t>@wgrates Do Corgis even KNOW how to use knives!? https://t.co/FeQdyUsFTg</t>
  </si>
  <si>
    <t>Corgis （＾∇＾）</t>
  </si>
  <si>
    <t>@littleBoo239 corgis sind schon mit die besten hunde</t>
  </si>
  <si>
    <t>@Playerking95 @_burntlime_ @captmotorcycle @Pokemon Also this is a corgi. Corgis deserve proper booty wiggles</t>
  </si>
  <si>
    <t>Lzzy wearing our newest @RealMomReviews collar!  #pennyscollarsandmore #Lzzy #cardiganwelshcorgi #corgisofinstagram #corgis #marshmallow #collaraddict #collarsnob https://t.co/rPy704IICo</t>
  </si>
  <si>
    <t>@SeeLukeTri Need a dog sitter Luke?! Lol why are corgis so adorable?!</t>
  </si>
  <si>
    <t>Devo acrescentar que 2 delas (de 3) são de corgis soltando pum https://t.co/5Plx4SUleq</t>
  </si>
  <si>
    <t>@goaway_bitch E corgis</t>
  </si>
  <si>
    <t>@goaway_bitch @guiliaga Os corgis eram a fofura, eu concordo 100% q cisnes são seres assustadores e gigantescos e roubam sua alma se vc olhar nos olhos deles</t>
  </si>
  <si>
    <t>@AguileraLF Ahora entiendo porque los corgis tienen las nalguitas tan bonitas https://t.co/2Wx72J4Rup</t>
  </si>
  <si>
    <t>@barstoolsports Tough scene for Corgis everywhere</t>
  </si>
  <si>
    <t>Moar #doggo painting! Love #corgis
#DogLover https://t.co/kBoiSXC2MU</t>
  </si>
  <si>
    <t>@missmiafaith Corgis are the best</t>
  </si>
  <si>
    <t>@emilycoleyeah @hello_minky I love this whole photo including the space corgis _xD83D__xDE0D_</t>
  </si>
  <si>
    <t>_xD83D__xDCF7_ risachantag: More corgi card illustrations for my corgi card deck Kickstarter! We’ve hit a number of stretch goals, so I get to illustrate even more corgis for the number cards!  https://t.co/G8Lokc2oTl</t>
  </si>
  <si>
    <t>@DavidB45212563 @AmemeHack @labourpress free corgis https://t.co/Ax1rV81OvO</t>
  </si>
  <si>
    <t>@lovxlydnp @infinitydnp people: why is PhillysTwerkingGang trending?
people opening the tag: why are their just pictures of corgis and shibes</t>
  </si>
  <si>
    <t>@lovxlydnp @infinitydnp KpopTwerkingGang, but we talk about phil and corgis</t>
  </si>
  <si>
    <t>@internetvenus @DreamyHowell is starting an ironic tag where you post corgis shibes and pics of ur faves crossing the line too much???</t>
  </si>
  <si>
    <t>@phoebexwyatt @waywardhowell WE'RE JUST POSTING CORGIS SHIBES AND OUR FAVES BUT THEY LOOK CRUDE I WERAR IT'S INNOCENT</t>
  </si>
  <si>
    <t>@waywardhowell @phoebexwyatt #philstwerkinggang #kpoptwerkinggang 
post pics of corgis shibes and ur faves ( ͡° ͜ʖ ͡°)</t>
  </si>
  <si>
    <t>@Kihariii @corgo kkk corgis</t>
  </si>
  <si>
    <t>@Kihariii Corgis</t>
  </si>
  <si>
    <t>@Kihariii corgis</t>
  </si>
  <si>
    <t>i know it’s wrong not to help but there’s nothing funnier than watching my corgis try to jump on something that’s too high for them, tire themselves out, give up, flop over and nap despondently</t>
  </si>
  <si>
    <t>@JoshuaWithers I have it on good authority that the queen reads your blogs, she has them turned in to audio books for the corgis</t>
  </si>
  <si>
    <t>@Steffi_Cole Corgis and golden retrievers!</t>
  </si>
  <si>
    <t>@MetcalfeDavid _xD83E__xDD23__xD83E__xDD23__xD83E__xDD23__xD83E__xDD23_ and fell into the corgis</t>
  </si>
  <si>
    <t>Because corgis. https://t.co/vIGNLdL0nk</t>
  </si>
  <si>
    <t>@Steffi_Cole Corgis, Jack Russells. My dog was a mix of those two</t>
  </si>
  <si>
    <t>#livingontjeedge #boopmynose #tryingtosleephere #corgi #doogle #stumplife #gtacorgis #adoptdontshop #dogsofinstagram #corgisofinstagram #corgis https://t.co/z3rmdz0Bga</t>
  </si>
  <si>
    <t>Oh look Corgis, if only @Quietachvment saw this _xD83D__xDE0F_ https://t.co/joWdi5CKel</t>
  </si>
  <si>
    <t>I saw this corgi today and thought about this woman I used to be fb friends with. Corgis are her favorite breed of dogs.</t>
  </si>
  <si>
    <t>If it takes forever, I will wait for you. For a thousand summers, I will wait for you #Corgis #sploof https://t.co/PBUEzMIZDs</t>
  </si>
  <si>
    <t>@rhernandez1321 *corgis</t>
  </si>
  <si>
    <t>wonwoo's 
i. welsh corgis. 
ii. golden retrievers. 
iii. siberian huskies.</t>
  </si>
  <si>
    <t>i,,,, don't like corgis</t>
  </si>
  <si>
    <t>@UnicornyLithia @HuntersPCGaming @CrankageGames True, corgis just have needle teeth compared to huskie gummy mouth spot where it doesn't hurt. I totally still want one too, something about tiny fox with a fluffy butt gets me everytime _xD83E__xDD70_ https://t.co/2FxRTPJWCe</t>
  </si>
  <si>
    <t>@Dignolong Allez va RT des corgis et des chatons, mon téléphone me massera le ventre avec les notifications</t>
  </si>
  <si>
    <t>This week’s #CorgioftheWeek is Nali!
https://t.co/apD0nONxYZ
#TeamCorgi #Corgi #CorgiSmile #TexasCorgi #CorgiNation #Corgis https://t.co/KWBZFzW7cB</t>
  </si>
  <si>
    <t>おはようございます
お散歩行ってきたよ_xD83D__xDC4D_
#コーギー #corgi #犬 #dog #PembrokeWelshCorgi #corgis https://t.co/XFFvTezfib</t>
  </si>
  <si>
    <t>@Steffi_Cole Corgis❤️❤️❤️_xD83D__xDC3E__xD83D__xDC36__xD83D__xDC3E_❤️❤️❤️ https://t.co/CISlX8g8Il</t>
  </si>
  <si>
    <t>All I want in life is to meet Kai and Yeonjun just to eat some Mint ice cream and pet Corgis _xD83E__xDD7A__xD83D__xDC9E__xD83D__xDC9E_ @TXT_members</t>
  </si>
  <si>
    <t>corgis are now the only dog breed</t>
  </si>
  <si>
    <t>@Dobb_AY Mon feed est bourré de corgis et de chats haha</t>
  </si>
  <si>
    <t>l’avantage de la nuit là, c’est que je vais pouvoir RT plein de chatons ou de corgis sans gêner les personnes qui reçoivent mes notifications, et sans gêner les gens de ma TL, impeccable</t>
  </si>
  <si>
    <t>@evilpeach CORGIS?</t>
  </si>
  <si>
    <t>LEAP into the future! #corgis https://t.co/80I1y3GUdu</t>
  </si>
  <si>
    <t>In the dark of the night #corgis https://t.co/CuJ2WjkJGQ</t>
  </si>
  <si>
    <t>We need 4 Corgis-Matt,Mark,Luke,John—- the Hairy Gospels or the Shedding Gospels.</t>
  </si>
  <si>
    <t>corgis are stupidly expensive i’m going to start stealing them and selling them for 4000 fucking dollars on craigslist</t>
  </si>
  <si>
    <t>Desde que sigo páginas de zorros, corgis, nutrias y cabras soy un 75% más feliz.</t>
  </si>
  <si>
    <t>Do corgis bark? Gee I’m not sure! _xD83E__xDD14_ https://t.co/gwReNOuGia</t>
  </si>
  <si>
    <t>Sometimes I think my dream job is somewhere in Hollywood, then the thought of “who takes care of the Queens corgis” pops in my head then I’m like yeah that’s my dream job.</t>
  </si>
  <si>
    <t>Corgis are cute</t>
  </si>
  <si>
    <t>This morning I learned that bears are scared of corgis</t>
  </si>
  <si>
    <t>How hyped are u for nexts years fur eh cause i think it will get really crazy due to the mardi paw theme . and wu… — yes I am! I have so many plans for my booth next year!
And I really love corgis, high energy thicc loafs https://t.co/rCpMiZQVB9</t>
  </si>
  <si>
    <t>Yea corgis are really adorable here a vid i found for some adorable corgis
https://t.co/tT9TowfJCx — ADORABLE https://t.co/S1XwhszuBs</t>
  </si>
  <si>
    <t>We're live!
Hollow Knight Steel Soul 100%!
"Come for the games, stay for the corgis!"
https://t.co/XM7wjFOeoW
#twitchtv #twitchaffiliate #corgi #corgicam #dog #dogcam #twitchstream #hollowknight #SilkSong</t>
  </si>
  <si>
    <t>Quase tão boa quanto a corrida dos corgis _xD83E__xDD27__xD83E__xDD27__xD83E__xDD27_ https://t.co/dZGIYdxyau</t>
  </si>
  <si>
    <t>@ViviRobichaud #ooc Corgis.</t>
  </si>
  <si>
    <t>#wip dos dois corgis do meu cunhado _xD83D__xDC9D_✨_xD83D__xDC15_  cartela de dogs pt. 2? https://t.co/6WPE4bsn6I</t>
  </si>
  <si>
    <t>@LasVegasSiren #OOC Pineapples and corgis? 
Some weird shit is about to happen in Southside.</t>
  </si>
  <si>
    <t>Corgis &amp;amp; Teas ☕️ https://t.co/vmvL0i1WYd</t>
  </si>
  <si>
    <t>6 Reasons It Is Scientifically Proven That #Corgis Are The Best Kind Of Dogs: https://t.co/VSHvtGssRP https://t.co/pgX5QmJJuM</t>
  </si>
  <si>
    <t>@idealescapism Thanks, Natalie!!! Corgis are my fave.</t>
  </si>
  <si>
    <t>to be honest .... several corgis play cheddar but STILL</t>
  </si>
  <si>
    <t>I thought there was a creature running across the street tonight, but it turns out it was just an owner trying to keep up with his two running corgis on leashes</t>
  </si>
  <si>
    <t>wanatabe openly admitting that Ein is pretty much only there because a designer really liked drawing corgis is a real good anecdote about this show</t>
  </si>
  <si>
    <t>@jakefumeros The best ambassador corgis could ever have. Semper Fi.</t>
  </si>
  <si>
    <t>@tamoorewrites Bubnles has corgis! Where are the bulldogs at yours? https://t.co/X5Tf7Jv3Eu</t>
  </si>
  <si>
    <t>The dog days of summer kick off this weekend at our sister venue, @EmeraldDowns! When you can see bulldogs, corgis, and more fight to be the fastest and the furriest:  https://t.co/WvBN2zqsYx.</t>
  </si>
  <si>
    <t>@phoenixphire24 They’re having 72 corgis race this summer!!</t>
  </si>
  <si>
    <t>@BrittanyFurlan Change that to corgis....then we’ll we be good</t>
  </si>
  <si>
    <t>A King playing card, but instead of men, the kings are two corgis. The card's suit is split diagonally; king of hearts on the top, king of spades on the bottom.  The heart suit corgi is a red and white, the spade suit corgi is a black-headed tricolor.</t>
  </si>
  <si>
    <t>@AmyiCzyk We prefer Corgis
They are excellent companions and are amazingly friendly</t>
  </si>
  <si>
    <t>@nomadovinho WHAT
mas não foi só um cachorro que interpretou cheddar (doida dos corgis detectada)</t>
  </si>
  <si>
    <t>this should be in a corgi magazine _xD83E__xDD37__xD83C__xDFFB_‍♂️ i might just be bias 
#Corgis @corgo @OhMyCorgi @TheDailyCorgi https://t.co/ngr28Od3Tb</t>
  </si>
  <si>
    <t>These Corgis remind me of Resistance bickering but cuter look. https://t.co/I4Mu2hJoLG</t>
  </si>
  <si>
    <t>@Steffi_Cole Boxers &amp;amp; corgis.</t>
  </si>
  <si>
    <t>What did the cow confess to its therapist? I feel seen but not herd _xD83D__xDC2E__xD83D__xDE1D_ #CowAppreciationDay #UdderlyAmoosing 
________________________
Did you know that corgis are working dogs and were originally bred to herd… https://t.co/FAPUiQiirI</t>
  </si>
  <si>
    <t>@Steffi_Cole Pembroke Welsh Corgis</t>
  </si>
  <si>
    <t>@maryrenouf I have found it doesn't work too well with corgis either...</t>
  </si>
  <si>
    <t>@Regional1sbest kk as long as i get border collies, king charles spaniels and corgis we good</t>
  </si>
  <si>
    <t>@inakalaww He’s one of the cheddars. There are at least 3-4 diff corgis who played cheddar</t>
  </si>
  <si>
    <t>Smile, we’re halfway through the week! Do you like my teethies? #corgis  #corgi #corgismile #corgilife #corgilove #corgination https://t.co/Agolr7pDM9</t>
  </si>
  <si>
    <t>@LeoLin28936626 great i can spam you with corgis</t>
  </si>
  <si>
    <t>@anna_epaves Mount airy has a good one. There are definitely regulars that go there but they are very nice and not assholes!! I once saw a man there who had SEVEN corgis</t>
  </si>
  <si>
    <t>@OhMyCorgi Corgis are fun.  They have short legs which are compensated for by big happy smiles.</t>
  </si>
  <si>
    <t>@BrittanyCurran Corgis are like actual Angel's in dog form</t>
  </si>
  <si>
    <t>saw 2 corgis today you can say my day was pretty alright</t>
  </si>
  <si>
    <t>@RusellEuge Corgis:
-Adorables
-Amables
-Afectuosos
-Inteligentes
-Nalgones
-Queridos por todos
-Traen sonrisa con una simple mirada 
Porque no quisieras ser un corgi</t>
  </si>
  <si>
    <t>@StephenKing Omg that's a disapproving look.  I belong to a corgi page where corgis look adorable in costumes.  How would Molly like a hat or bandana.
I'm not big on costumes but this one caught my eye for Pride.
 A unicorgi. https://t.co/g994Q6Yi9N</t>
  </si>
  <si>
    <t>@LuliLopezLemir Cuando tengo días de mierda una de las cosas que hago para ver si mejora mi ánimo es ver videos de culitos de corgis</t>
  </si>
  <si>
    <t>Oh noooo you made my bias a corgi _xD83D__xDE2D__xD83D__xDE2D__xD83D__xDE2D__xD83D__xDE2D_ i love corgis https://t.co/yfhGxPlHQg</t>
  </si>
  <si>
    <t>#PetScammerList ScamWebsite: #Diamondpembrokecorgies.com 
 https://t.co/6NcPNwwhKY #Corgis https://t.co/6NcPNwwhKY</t>
  </si>
  <si>
    <t>To be fair, drunk corgis would be the best job I've had to date</t>
  </si>
  <si>
    <t>Pugs and corgis.</t>
  </si>
  <si>
    <t>@punkrosette I didn’t watch that show but I love corgis :( so now I’m sad.</t>
  </si>
  <si>
    <t>Little Corgis Dream/Easy:3/Normal:6/Hard:8/KILLERBLOOD</t>
  </si>
  <si>
    <t>It is 1:30 in the morning and instead of sleeping I’m watching videos of corgis going down waterslides and splashing happily into pools.
Someone please stop me. 
Goodnight.</t>
  </si>
  <si>
    <t>@thdivewhisperer @DaveGeorgeson Or Corgis _xD83D__xDE0D_ https://t.co/JQhDFsF3iV</t>
  </si>
  <si>
    <t>@LandmarkXplorer @thdivewhisperer @DaveGeorgeson Your Corgis ? ^^</t>
  </si>
  <si>
    <t>Corgis Rule Again! Coloring Book di Susan Alison https://t.co/vI8WR8nkxz via @amazon</t>
  </si>
  <si>
    <t>@RoyTheLucario The corgis is back.</t>
  </si>
  <si>
    <t>@WorldAnvil Almost halfway through the #wasummercamp2019 prompts! The weirdest one I made was giant riding corgis!
https://t.co/myMvcPwc4o</t>
  </si>
  <si>
    <t>I used to have a brother and sister corgis, both gone now. https://t.co/2AP0LQJKXt</t>
  </si>
  <si>
    <t>CT scanning equipment finds 10-inch stick in Corgi’s stomach
Full story: https://t.co/sfYRJnCUme</t>
  </si>
  <si>
    <t>@Hebsyman @EricIdle Or the corgi races.
With actual corgis.</t>
  </si>
  <si>
    <t>A stormy penguin in a green platforming game including the corgis.</t>
  </si>
  <si>
    <t>Corgis are so cute, I want one =w=</t>
  </si>
  <si>
    <t>Donc à San Francisco chaque année y a une Corgi Con qui réunit des centaines de corgis? Le paradis je déménage la bas</t>
  </si>
  <si>
    <t>Dreams are a wish your heart makes, when you’re fast asleep.
My wish is for you to be free of pain, surrounded by corgis, with Dad at your side.
Love seeing you in my dreams. I only wish it was reality.
Love you always Charlie.
Always. In all ways. _xD83D__xDC99_ https://t.co/MxQsV3qrC6</t>
  </si>
  <si>
    <t>Dogs are cute, but like.... corgis and shiba inus are blessed with a higher level of cuteness. I mean... why are they so cute???</t>
  </si>
  <si>
    <t>According to Welsh folklore, Pembroke Welsh Corgis were ridden into battle by fairies, and used for pulling carts. The dark patches of fur on their shoulders are said to be marks from "fairy saddles". #FolkloreThursday https://t.co/ukkUx5RtHx</t>
  </si>
  <si>
    <t>So corgis are the munchkins of dogs.. okay</t>
  </si>
  <si>
    <t>whenever i see corgis i cry becasue so smol and precious</t>
  </si>
  <si>
    <t>@mutablejoe Her corgis could bat better than these aussies.</t>
  </si>
  <si>
    <t>今日は曇り
寒い朝
お散歩しやすかったね_xD83D__xDC4D_
#コーギー #corgi #犬 #dog #PembrokeWelshCorgi #corgis https://t.co/rBu3ihkJJ7</t>
  </si>
  <si>
    <t>#木曜日 だよ
今日も元気に気をつけて
#行ってらっしゃい_xD83D__xDC4B__xD83D__xDE03_
#コーギー #corgi #犬 #dog #PembrokeWelshCorgi #corgis https://t.co/s39848dkWg</t>
  </si>
  <si>
    <t>ビックリ‼️
ティムがスパイダーマン
みたいなことに_xD83D__xDE31_
#コーギー #corgi #犬 #dog #PembrokeWelshCorgi #corgis
#corgilove #corgis_of_instagram 
#スパイダーマン
#スパイダーマンホームカミング 
#spiderman 
#spidermanfarfromhome 
#spidercorgi https://t.co/YWzsDJACVC</t>
  </si>
  <si>
    <t>https://t.co/Nv2mmxTHAO this magnificent creature is the reason I fell in love with corgis #cheddar  _xD83D__xDE22_</t>
  </si>
  <si>
    <t>I think the queen may need the help of zombie squad, no zombie should be even near @BuckinghamPalace never mind climbing the fence #ZSHQ maybe we need to train those corgis RaaaAAA https://t.co/PRVgpqDCQi</t>
  </si>
  <si>
    <t>wah corgis are sooo cute :-(</t>
  </si>
  <si>
    <t>I know I keep saying this but I literally can’t wait to get my own corgis _xD83D__xDE2D_</t>
  </si>
  <si>
    <t>Oh no. RIP. As I have mentioned, I now call all corgis “cheddars” as a result of this incredibly delightful dog. https://t.co/YAysNjLOI0</t>
  </si>
  <si>
    <t>Thanks to new CT scanning equipment at Severn Veterinary Centre, vets spotted a 10 inch stick in Barney's stomach that couldn't be seen in x-rays or tests _xD83D__xDC36_
Read more: https://t.co/6HwejzbCdb https://t.co/tbXLthH0Ve</t>
  </si>
  <si>
    <t>Im a little bit obssesed with corgis at the moment. When I got my dog who was meant to be a blond german sheperd, who is white and ginger, as a puppy she had short legs. It was a standing joke I used to call her a corgi and so did my friends. 
I appologise! They are very cute♡</t>
  </si>
  <si>
    <t>Corgis are just the cutest https://t.co/h0AT4DLPKF</t>
  </si>
  <si>
    <t>@drtastebad This looks so much like my cats' tricks, reinforcing my belief that corgis are cats.</t>
  </si>
  <si>
    <t>@Day6onlyDay6 :(( lalo pa naman po akong nainlove sa corgis dahil kay cheddar huhuhu</t>
  </si>
  <si>
    <t>finding out Cheddar from #Brooklyn99 died has been the worst news of 2019... I fell in love with corgis thanks to Stewart the corgi who played Cheddar and he was truly the best of dogs_xD83D__xDC94_ https://t.co/wN5x67o9wZ</t>
  </si>
  <si>
    <t>So far the only thing wrong with the game I can see is they made a corgi. Corgis are the worst.</t>
  </si>
  <si>
    <t>What if the corgi goggles in WoW were a real thing and I could wear them and everyone would be turned into corgis</t>
  </si>
  <si>
    <t>@MeBleedGreen Like did he die on the show? Or did one of the corgis they used for filming die?</t>
  </si>
  <si>
    <t>Ghost https://t.co/cHGABCCoev</t>
  </si>
  <si>
    <t>Spanish lessons, today, "me cago en..." https://t.co/vdK2cZjGk8</t>
  </si>
  <si>
    <t>Same energy https://t.co/pWlBhgvGeU</t>
  </si>
  <si>
    <t>Si tenéis amigxs trans tened en cuenta que en verano lo pasan terriblemente mal y que ante cualquier plan de piscina o playa van a estar incomodados, intentad crearles ambientes seguros y en medida de lo posible buscar alternativas ya que de esa persona no va a salir nunca</t>
  </si>
  <si>
    <t>why tweet about new lion king when you can watch this gif on loop instead https://t.co/znH9dEWrKf</t>
  </si>
  <si>
    <t>@Corgis_Stuff no juegues con fuerzas oscuras, lid</t>
  </si>
  <si>
    <t>@Corgis_Stuff https://t.co/H9amJMHhzA</t>
  </si>
  <si>
    <t>@MrRacotero Pero DEBO HACERLO</t>
  </si>
  <si>
    <t>Humanity is doomed stop asking me for help</t>
  </si>
  <si>
    <t>netflix: prohibimos las escenas donde fuman porque son inapropiadas
netflix: nos parece buena idea enseñar un suicidio de una adolescente cortándose las venas en una bañera y como meten un palo por el culo a un chico en un baño. https://t.co/48kpjDWozk</t>
  </si>
  <si>
    <t>Yo quiero irme a casa a jugar a MINECRAFT pls</t>
  </si>
  <si>
    <t>Me dan mazo ganas de tener un estilo manga/anime que me muero</t>
  </si>
  <si>
    <t>I wake up with corgis on Japanese Olympic coverage</t>
  </si>
  <si>
    <t>Ugh parang gusto ko magpayaman ng todo, bumili ng malaking bahay and punuin ng corgis _xD83D__xDE2D_ on a related note, Cheddar died today _xD83D__xDE2D_</t>
  </si>
  <si>
    <t>The only small dog breeds that are fuckwitable: French Bull Dogs (of course), Corgis, Boston Terriers, and sometimes Papillons. The rest can die off</t>
  </si>
  <si>
    <t>Throwback to Derby’s arliowa promo! 
.
.
.
#corgi #corgis #arl #adopt #lake #laketime #angelderby #corgination #doggo #corgisofinstagram #throwback #tbt #adoptdontshop #floatie https://t.co/H6vShj69jS</t>
  </si>
  <si>
    <t>@Moms_mouth @NeolithicSheep They're corgis. Height is literally my only natural advantage. (Notice I didn't say something like "the one who could OPEN the treat jar" or you'd be entirely correct.)</t>
  </si>
  <si>
    <t>@MattyIce703 @maxduchaine Corgis</t>
  </si>
  <si>
    <t>It can't possibly be a bad day when your photo session involves CORGIS! https://t.co/Q2NtV4b0WA</t>
  </si>
  <si>
    <t>Yamper is very very similar to corgi and bcz I have 3 corgis on my own, I really can’t wait November to meet new corgi Pokémon!! https://t.co/dBcIAsTQbk</t>
  </si>
  <si>
    <t>These adorable Corgis, Marco and Frisco, came in for a visit with Dr. Becky Harvey this morning. Their mom, Anne Lorensen Ward, is one of CLAH’s former pharmacy students. #vetmed #veterinarian #westvirginia #cheatlake #corgi #morgantown https://t.co/LqHiRrr7no</t>
  </si>
  <si>
    <t>Excuse me while I hold my Corgis and cry as we watch the best of Cheddar _xD83D__xDE2D_ https://t.co/n9iVggPUjD</t>
  </si>
  <si>
    <t>@BrittSoMuch @1025TheBone The Queen has asked me to pass on belated birthday wishes for @DrewOnTheRadio following yesterday's birthday broadcast. "One does not normally listen to The Bone" she told me, "but yesterday's transmission contained ribaldry that the corgis loved." https://t.co/d6NoaP8UBv</t>
  </si>
  <si>
    <t>im gna lose it everyone https://t.co/4DioqGXORF</t>
  </si>
  <si>
    <t>what happiness looks like https://t.co/5VqFGAWzf9</t>
  </si>
  <si>
    <t>clown music plays in the background https://t.co/SVwCOwgd7e</t>
  </si>
  <si>
    <t>_xD83D__xDEA8__xD83D__xDEA8_ ICYMI: BTS Army—we’ve got a special message just for you! _xD83D__xDEA8__xD83D__xDEA8_
Play #BTSWorld now: https://t.co/3acht4FIK1 https://t.co/Pcj9mbFoXT</t>
  </si>
  <si>
    <t>the way seokjin struggling to tuck them oversized glasses into his pocket he's the cutest https://t.co/dIwF3Xh5XD</t>
  </si>
  <si>
    <t>i only watch shows with intricate plotlines and complex relationships involving themes of brotherhood decite and betrayal like run bts</t>
  </si>
  <si>
    <t>Taehyung and jimin reactions when they heard about the prize being money and its a 1,400,000won their facesskjdhddhhdhsh    https://t.co/iAozxCGfcm</t>
  </si>
  <si>
    <t>They way baby kim taehyung was trying his best to stay stable but he couldn't so he just throw himself over the bouncy thing in the cutest way ever I'm shattered_xD83D__xDE2D__xD83E__xDD7A_ https://t.co/u5jeg5z485</t>
  </si>
  <si>
    <t>@BTS_twt xd https://t.co/jhBadeNpYX</t>
  </si>
  <si>
    <t>producer of the year https://t.co/fZTA6Wcbfr</t>
  </si>
  <si>
    <t>I often sit in amazement of the fact that jin is quite literally the most reserved sociable person. Like he will talk and make jokes at award shows or interviews but when you really think about it he always has a boundary and protects his own comfort 
 https://t.co/IoV1Sv6JbP</t>
  </si>
  <si>
    <t>When my card score just stops before the target line
#BTSWORLD https://t.co/DVqzrLNu9N</t>
  </si>
  <si>
    <t>I WASNT FUCKING READY FOR THIS ATTACK WHAT THE FUCK https://t.co/VUwSq6zJO5</t>
  </si>
  <si>
    <t>HE LITERALLY DID A 360 TURN LIKE PUPPIES WHEN THEY GET EXCITED IM SO DEVASTATED HES BABIE https://t.co/vSGHkwxkGP</t>
  </si>
  <si>
    <t>everyone Look https://t.co/s4IokxxekG</t>
  </si>
  <si>
    <t>someone add this to the compilation. u know the compilation i mean https://t.co/fPVF53TVEK</t>
  </si>
  <si>
    <t>what's not clickin https://t.co/MS0x5Rzlyx</t>
  </si>
  <si>
    <t>I'd forgotten these pictures. _xD83C__xDF08_ https://t.co/14NOfBnCTz</t>
  </si>
  <si>
    <t>#️⃣Badguys _xD83D__xDCDB__xD83D__xDCDB_ https://t.co/WI8dHZrzXH</t>
  </si>
  <si>
    <t>remember this hoseok boyfriend look ? if no i'm here to remind you that this superior look exist ♡ https://t.co/6QvMhSmgFJ</t>
  </si>
  <si>
    <t>내 오랜욕망이 실현되다 https://t.co/ym7o8DU8IF</t>
  </si>
  <si>
    <t>taehyung greeted the lotte staffs and thanked them. he even picked up trash he saw and threw it away mid game _xD83E__xDD7A_ taehyung ain't lying when he said he's a good boy https://t.co/WBmUtwfgZa</t>
  </si>
  <si>
    <t>hoseok: carbonara
jimin: tony montana
hoseok: carbonara
jimin: lachimondala
hoseok: ca-ri-bo-na-ra
jimin: lachimolala
a conversation that y'all can hear with their angelic voice.</t>
  </si>
  <si>
    <t>Taekook laughing at Jin bc he couldn't read his cheat script due to the funny glasses. LMAO AT THIS TRIO!
https://t.co/aCY2o7HVzh</t>
  </si>
  <si>
    <t>it’s so funny that normally, yoongi is this soft lil bean who doesn’t raise his voice at anyone and is kind of reserved, but as soon as any sort of competition happens, he completely loses himself and will destroy anyone that comes in his way https://t.co/CbVXvPPrqx</t>
  </si>
  <si>
    <t>jk: /in a small voice/ suga-hyung is going downstairs
yoongi: _xD835__xDDDC_ _xD835__xDDE7__xD835__xDDDB__xD835__xDDDC__xD835__xDDE1__xD835__xDDDE_ _xD835__xDDDC_ _xD835__xDDD6__xD835__xDDD4__xD835__xDDE1_ _xD835__xDDDB__xD835__xDDD8__xD835__xDDD4__xD835__xDDE5_ _xD835__xDDE7__xD835__xDDDB__xD835__xDDD8_ _xD835__xDDE9__xD835__xDDE2__xD835__xDDDC__xD835__xDDD6__xD835__xDDD8_ _xD835__xDDE2__xD835__xDDD9_ _xD835__xDDDD__xD835__xDDD8__xD835__xDDE2__xD835__xDDE1_ _xD835__xDDDD__xD835__xDDD8__xD835__xDDE2__xD835__xDDE1__xD835__xDDDA__xD835__xDDDA__xD835__xDDE8__xD835__xDDDE_ https://t.co/XsjjPbuuad</t>
  </si>
  <si>
    <t>me in front of the big hit building so i can at least debut as a back up dancer https://t.co/Ye8zTIYo6z</t>
  </si>
  <si>
    <t>hello hi here’s a compilation of Jin being the cutest human being on this planet https://t.co/lTo38y1Jnl</t>
  </si>
  <si>
    <t>small accounts celebrating together when their tweets flop 
@BTS_twt
 https://t.co/vmorwKerJN</t>
  </si>
  <si>
    <t>our boys are the 43rd highest paid celebrity in the world, and the only korean on the list. amassing $57M pre-tax in income in the past year. if split evenly, that's roughly $8M per member https://t.co/Ep4QqoWrbs</t>
  </si>
  <si>
    <t>NAMJOON commented on an ARMY's post on Weverse
ARMY: Namjoon, we want you to be president of Brazil
Namjoon: I need a [Brazilian] citizenship first https://t.co/Qj7TEJkoaZ</t>
  </si>
  <si>
    <t>I hate kpop thank god Yoongi is just a witch https://t.co/mIslUCc5i5</t>
  </si>
  <si>
    <t>Jungkook's smile being too big for his face so his nose scrunches up same time. HE'S A CUTIEPIEE @BTS_twt https://t.co/lKyccUqghN</t>
  </si>
  <si>
    <t>Guys we got another one.
BTS WORLD OST is now the best-selling OST album in South Korea with 498k copies sold. It broke a 17-year record of the OST album "Winter Sonata" which sold 402k copies.
Thank you KARMA.
#MGMAVOTE #BTS (@BTS_twt) https://t.co/fkWp1UqWcD</t>
  </si>
  <si>
    <t>_xD83D__xDC9C_☺️_xD83D__xDE4F_
#JIMIN https://t.co/a7dcOdlK0l</t>
  </si>
  <si>
    <t>빠바바바바바바바바바바라봐줘요_xD83D__xDC9C_ https://t.co/epMt3SoV18</t>
  </si>
  <si>
    <t>_xD83E__xDD7A__xD83D__xDC9C_셀카_xD83D__xDC9C__xD83D__xDE33_ https://t.co/P56Xtbmhm8</t>
  </si>
  <si>
    <t>less than weekly but more than daily announcement that we need more corgis. #doaservice #tinylegsmatter</t>
  </si>
  <si>
    <t>He visto dos corgis en menos de 5 minutos hoy, creo que será un buen día.</t>
  </si>
  <si>
    <t>@queenkv 72 Corgis _xD83D__xDC36__xD83D__xDC36__xD83D__xDC36_...</t>
  </si>
  <si>
    <t>@photosbylesko @dog_rates @OhMyCorgi You can see his personality in this photo. Corgis are awesome.</t>
  </si>
  <si>
    <t>_xD83D__xDC94_ Love corgis. https://t.co/VUBvXYbif2</t>
  </si>
  <si>
    <t>pues claro que representa un cerdo, es un bolso con forma de cerdo igual que los hay de corgis. tortugas y hasta de pikachus sin cabeza https://t.co/U3pQu6yyKN</t>
  </si>
  <si>
    <t>@PlSSPUP I love corgis. I love you</t>
  </si>
  <si>
    <t>@MurrayFullerton @thomaslhorrocks @cjbanning @cthecynic @runhardafterHim @Sarahendipity42 @colinjnolan Ahhhh!!!!!! Corgis!!!!!!!! _xD83D__xDE0D__xD83D__xDE0D__xD83D__xDE0D_</t>
  </si>
  <si>
    <t>Rest in peace, #Cheddar. You were an inspiration to corgis everywhere.  https://t.co/hoOLaX9sK0</t>
  </si>
  <si>
    <t>something to make you smile_xD83D__xDE0D_ #corgis 
love my boy! https://t.co/OlBVH1H6p8</t>
  </si>
  <si>
    <t>Corgis summer get away https://t.co/9yvZLVVPZj</t>
  </si>
  <si>
    <t>From cuddling Dalmatians to cuddling Corgis. Cuddling puppies never gets old. Maybe that’s my next book, just dogs cuddling. _xD83D__xDCA1_ #corgi #corgisofinstagram #betweentwodogs https://t.co/o8vfUKzv31 https://t.co/ZD107m3Nxd</t>
  </si>
  <si>
    <t>&amp;lt;Friday: Today the queen came over. I asked the staff to bring tea and crumpets, but she gave the crumpets to the corgis, waved away the tea and ordered herself a supersized gin and tonic.&amp;gt; #ukpolitics #brexitshambles https://t.co/8cplYcBudF</t>
  </si>
  <si>
    <t>I was googling “if corgis were proportionate” because I wanted to see what Gwen would look like with normal legs but I came upon something far more intriguing https://t.co/dIcqffTfGg</t>
  </si>
  <si>
    <t>Corgis, a cowdogs midget best friend https://t.co/xBSfsXeAlA</t>
  </si>
  <si>
    <t>When someone retweets my post and follows me #corgis https://t.co/nfSzvMlVsb</t>
  </si>
  <si>
    <t>On va se mettre d'accord. Personne n'aime les Corgis en vrai. C'est juste un meme.
Bonne journée.</t>
  </si>
  <si>
    <t>m encanta q esa cuenta d corgis se llame corgos es como decirle duko al duki</t>
  </si>
  <si>
    <t>I went to this racetrack to watch Corgis race eachother and I’m mad I never heard about this https://t.co/rVTj1OdkKe</t>
  </si>
  <si>
    <t>@Steffi_Cole Welsh corgis</t>
  </si>
  <si>
    <t>@Erinneaceus @dudeluna Yes, outside is the plan! Boozy slushies taste much better outdoors. And corgis sweeten the deal even more! So whoever gets there first, grab an outside table?</t>
  </si>
  <si>
    <t>@hdbyrne Hugh, you are one of my favorite people on the planet — and who doesn't love corgis?! Thank you for Being. _xD83E__xDDE1_ https://t.co/eT2hWuZSZ3</t>
  </si>
  <si>
    <t>@annihilationed @EW I just love Welsh Corgis.</t>
  </si>
  <si>
    <t>@driedshampoo I got them corgis in the front</t>
  </si>
  <si>
    <t>Do you love corgis?  We have more than 70 breeds in our shop. 
 Corgi Bangle #EtsyJewelry https://t.co/fKDnWHlGhv via</t>
  </si>
  <si>
    <t>Corgis Rule! a Dog Lover's Colouring Book di Susan Alison https://t.co/37hNsUbnZL via @amazon</t>
  </si>
  <si>
    <t>@MasterMorgan317 @Brenda51860720 @Sick1With4Smile @SamDalglish @AllisonRFloyd @ColinCorgi @coleyworld Easier to find the elusive Corgis.</t>
  </si>
  <si>
    <t>@ColinCorgi @AllisonRFloyd @coleyworld I love corgis too, I always wanted one but they are rare in the south not many breeders, they are adorable though</t>
  </si>
  <si>
    <t>@Pevenly1 @MasterMorgan317 @Sick1With4Smile @SamDalglish @AllisonRFloyd @ColinCorgi @coleyworld Where? God they are cute, I train animals specialize in aggressive breeds. Grew up with Military Police dog, bred ADBA purple ribbon Pit Bulls till fighters found me and wanted my pups so I stopped breeding. I am their advocate now, I own 7 as my personal pets. But I love corgis!</t>
  </si>
  <si>
    <t>@skenigsberg Corgis are the best dogs ever! https://t.co/RNPoZQVUwd</t>
  </si>
  <si>
    <t>Pembroke Welsh corgis are headhunting for your soul.</t>
  </si>
  <si>
    <t>@MissJo_Jo Yeah other than corgis pugs are my favorite doggo then again you can’t go wrong with most dogs cause they are such little sweeties unlike a lot of human who are let’s be honest the worst _xD83E__xDD23__xD83E__xDD23__xD83E__xDD23_</t>
  </si>
  <si>
    <t>@Huyosumi They have a ton of animations! When he was talking about Corgis, he actually had dogs in his eyes.</t>
  </si>
  <si>
    <t>When the rapture happens &amp;amp; only one of your dogs was the goodest boy. 
#corgis #goldenretrievers #Dogs #puppy #corgi https://t.co/9bIHTILE40</t>
  </si>
  <si>
    <t>Corgis aren't just adorable dogs, they're also incredible gin distillers! Congrats to @CorgiSpirits on their Earl Grey Gin double gold win. Here's what the judges said: “This is special. The tea notes are balanced and make this gin pretty and different.” https://t.co/rXbCLd3LOH</t>
  </si>
  <si>
    <t>There really is a whole ass community of people that pretend to be corgis on Instagram and i love it _xD83D__xDE02_</t>
  </si>
  <si>
    <t>@epubpupil There will be 28 different corgis in the final design and there is definitely a tank corgi in there _xD83D__xDE09_ also something with horns if you count a Viking helmet!</t>
  </si>
  <si>
    <t>Submitted for your approval: 
- a cuddle of corgis 
- a lick of lesbians 
- a reek of Republicans 
- a disappointment of men</t>
  </si>
  <si>
    <t>So sad, I have 2 #corgis of my own they’re a lovely breed https://t.co/hGaeXdixZW</t>
  </si>
  <si>
    <t>@DogMomCareyOn Planning on getting Leah groomed soon. I'm gonna ask her to give Leah the "momo" I see on other corgis _xD83D__xDE0D__xD83C__xDF51_ https://t.co/uX1386IWXV</t>
  </si>
  <si>
    <t>@therachelravana Hii I actually have 1 Male and 2 female corgis available _xD83D__xDE0A_ all less than 100k with papers na rin</t>
  </si>
  <si>
    <t>If you’re in a bad mood google corgis wearing hats and everything will be better</t>
  </si>
  <si>
    <t>@aspnxsa he made all the other corgis look like common bitches :(</t>
  </si>
  <si>
    <t>Anoche me fui a dormir sintiéndome como el orto, pero soñé con Corgis_xD83D__xDE0D_
Grax por tanto cerebro https://t.co/uZnaMKux2D</t>
  </si>
  <si>
    <t>@veschwab As a thank you for bringing Victor and Sid into my life please accept these corgis.
They are so excited for everything you're going to do in life. https://t.co/v1fUVHPrHW</t>
  </si>
  <si>
    <t>A memory that you don’t want to forget? — Quando eu vi 2 corgis de verdade pela primeira vez e chorei no meio do shopping https://t.co/AQAAGlKLqI</t>
  </si>
  <si>
    <t>@SephyHallow It's incredible! It's like they issue you a dog when you move there. And so many corgis!</t>
  </si>
  <si>
    <t>Alex is funny and Alex likes corgis</t>
  </si>
  <si>
    <t>@MacSmiff So smol and so angry, kind of like my corgis when they see a squirrel</t>
  </si>
  <si>
    <t>stop unfollowing me i have corgis to feed</t>
  </si>
  <si>
    <t>@Heaven4Heathens @WeissNoLimit Tu vas mieux parler des Corgis toi</t>
  </si>
  <si>
    <t>@WeissNoLimit @AzekielEvans Mais pareil _xD83D__xDE2D__xD83D__xDE2D__xD83D__xDE2D_
J'aimais pas les corgis de base mais ce petit gars les a rendus assez cool</t>
  </si>
  <si>
    <t>Randall has a type at the dog parks... it’s corgis</t>
  </si>
  <si>
    <t>@LordHalCR I love corgis so much</t>
  </si>
  <si>
    <t>@crushmeshiro Those are different corgis in the photos they amassed. Which actor for Cheddar was it? :(</t>
  </si>
  <si>
    <t>@fred_burton Just once. Queens Corgis devour Intruder.  OR Queen throw weirdo into Tower.</t>
  </si>
  <si>
    <t>@theactivestick Should have said you were accepting an OBE for saving the Queen's corgis.</t>
  </si>
  <si>
    <t>@RobertB_Rice You and I both know I would have stolen the corgis and run in that scenario</t>
  </si>
  <si>
    <t>@mariayagoda ♥♥♥ corgis are the best dogs</t>
  </si>
  <si>
    <t>http://bit.ly/2xCBQmn</t>
  </si>
  <si>
    <t>https://twitter.com/UberFacts/status/1148823413429067777</t>
  </si>
  <si>
    <t>https://oworock.com/2019/07/tech-news-pokemon-sword-and-protects-most-modern-controversy-is-about-a-corgis-butt-wiggle-ign.html</t>
  </si>
  <si>
    <t>https://www.youtube.com/attribution_link?a=1jzDHQQx6bo&amp;u=%2Fwatch%3Fv%3DX2NBnnzzVAU%26feature%3Dshare</t>
  </si>
  <si>
    <t>https://twitter.com/GordonFetcher/status/1148760014238158855</t>
  </si>
  <si>
    <t>https://twitter.com/corgo/status/1148696196812333058</t>
  </si>
  <si>
    <t>http://feeds.ign.com/~r/ign/all/~3/LZ-7kFfTzcE/pokemon-sword-and-shields-latest-controversy-is-about-a-corgis-butt-wiggle</t>
  </si>
  <si>
    <t>http://www.ign.com/articles/2019/07/09/pokemon-sword-and-shields-latest-controversy-is-about-a-corgis-butt-wiggle</t>
  </si>
  <si>
    <t>https://www.genphys.com/science-news/pokemon-sword-and-shields-latest-controversy-is-about-a-corgis-butt-wiggle-ign</t>
  </si>
  <si>
    <t>https://twitter.com/slutfornatsu/status/1148915436773208070</t>
  </si>
  <si>
    <t>https://twitter.com/HighRollCast/status/1148946098146275333</t>
  </si>
  <si>
    <t>https://fook.news/pzzOx4</t>
  </si>
  <si>
    <t>https://twitter.com/EMGiosia/status/1148953824872157184</t>
  </si>
  <si>
    <t>https://nypost.com/2019/03/27/corgis-are-king-at-this-pawsome-cafe/?utm_source=dom&amp;utm_medium=domsc&amp;utm_campaign=DM428</t>
  </si>
  <si>
    <t>https://twitter.com/rossisings/status/1148258623182790657</t>
  </si>
  <si>
    <t>https://twitter.com/gabrechaves/status/1148944799044636672</t>
  </si>
  <si>
    <t>https://www.instagram.com/p/BzvpmXpgFoj/?igshid=1p39m7cluxxsl</t>
  </si>
  <si>
    <t>https://www.instagram.com/p/BzvuRGOHqmW/?igshid=1dt3raz1d93w7</t>
  </si>
  <si>
    <t>https://www.instagram.com/p/Bzv5Oo-CN6I/?igshid=1e4fc3r1svlsr</t>
  </si>
  <si>
    <t>http://www.ouiouifrenchie.com https://www.instagram.com/p/BzwAThOBnmB/?igshid=7ik4pkvc3ryo</t>
  </si>
  <si>
    <t>https://twitter.com/yoonfucks/status/1148910968040128513</t>
  </si>
  <si>
    <t>https://twitter.com/she_poohcares/status/1148781530153508864</t>
  </si>
  <si>
    <t>https://www.telegraph.co.uk/news/uknews/theroyalfamily/11738382/Queen-stops-breeding-corgis-as-she-doesnt-want-to-leave-any-behind.html</t>
  </si>
  <si>
    <t>https://www.instagram.com/p/BzwFHetpLqX/?igshid=1hayrcb8nkqf4</t>
  </si>
  <si>
    <t>https://tmblr.co/Zu5jzb2jQBZbO</t>
  </si>
  <si>
    <t>https://www.instagram.com/p/BzwSz5xpSnX/?igshid=j4d1d2uwe0vj</t>
  </si>
  <si>
    <t>https://twitter.com/corgo/status/1149028604673777664</t>
  </si>
  <si>
    <t>https://bit.ly/2JBkZ93</t>
  </si>
  <si>
    <t>https://teamcorgibrand.com/pages/corgi-of-the-week</t>
  </si>
  <si>
    <t>https://curiouscat.me/ThiccMomma/post/924570128?t=1562804957</t>
  </si>
  <si>
    <t>https://youtu.be/cS6J6BLDZoo https://curiouscat.me/ThiccMomma/post/924575502?t=1562807936</t>
  </si>
  <si>
    <t>http://Twitch.tv/schihl</t>
  </si>
  <si>
    <t>https://twitter.com/red_dino_puppet/status/1149028344891154434</t>
  </si>
  <si>
    <t>http://bit.ly/2XQm6uY</t>
  </si>
  <si>
    <t>https://twitter.com/sweetnlulu/status/1149128231796088832</t>
  </si>
  <si>
    <t>https://bit.ly/2K4oqHZ</t>
  </si>
  <si>
    <t>https://youtu.be/GboBmTdNr3Q</t>
  </si>
  <si>
    <t>https://twitter.com/kukkiia/status/1149012204383068160</t>
  </si>
  <si>
    <t>https://a.scam.pet/23r https://a.scam.pet/23r</t>
  </si>
  <si>
    <t>https://www.amazon.it/dp/1548363650/ref=cm_sw_r_tw_dp_U_x_59EjDbQ2M618Y</t>
  </si>
  <si>
    <t>https://www.worldanvil.com/w/sadinshaw-rpmarsh/a/corgiant-article</t>
  </si>
  <si>
    <t>https://www.instagram.com/rie_doggyart/</t>
  </si>
  <si>
    <t>https://twitter.com/AnonSnark/status/1149209020714168321</t>
  </si>
  <si>
    <t>http://ow.ly/5lQQ50uXDyg</t>
  </si>
  <si>
    <t>https://ew.com/tv/2019/07/11/dog-who-played-cheddar-brooklyn-nine-nine-dies/</t>
  </si>
  <si>
    <t>https://twitter.com/MothershipSG/status/1149216339342458880</t>
  </si>
  <si>
    <t>https://bit.ly/2NPfTLR</t>
  </si>
  <si>
    <t>https://twitter.com/Wario64/status/1149137338284380161</t>
  </si>
  <si>
    <t>https://twitter.com/espinof_com/status/1148206640191221761</t>
  </si>
  <si>
    <t>https://www.instagram.com/p/BzxwvA1g7m2/?igshid=18zms7adf54a6</t>
  </si>
  <si>
    <t>https://twitter.com/nintendoamerica/status/1148255587194458112</t>
  </si>
  <si>
    <t>https://twitter.com/ew/status/1149301304784826368</t>
  </si>
  <si>
    <t>http://apple.co/BTSWorld</t>
  </si>
  <si>
    <t>https://twitter.com/mariayagoda/status/1149304667320594432</t>
  </si>
  <si>
    <t>https://twitter.com/veganoyo/status/1142308576595234816</t>
  </si>
  <si>
    <t>http://via.wghp.com/f5XGl</t>
  </si>
  <si>
    <t>https://ift.tt/2XFAOWf</t>
  </si>
  <si>
    <t>https://lnkd.in/gEEgdtc</t>
  </si>
  <si>
    <t>https://twitter.com/sixtwowhatitdo/status/1148810241296912384</t>
  </si>
  <si>
    <t>https://etsy.me/2xA7jVY</t>
  </si>
  <si>
    <t>https://www.amazon.it/dp/1533390754/ref=cm_sw_r_tw_dp_U_x_p9EjDb59EMTWK</t>
  </si>
  <si>
    <t>https://www.instagram.com/p/BztIYhMlQ2t/?igshid=1r25yuanxmmiv</t>
  </si>
  <si>
    <t>https://twitter.com/ladbible/status/1149220480638996480</t>
  </si>
  <si>
    <t>https://curiouscat.me/Taelan/post/925076691?t=1562861615</t>
  </si>
  <si>
    <t>bit.ly</t>
  </si>
  <si>
    <t>twitter.com</t>
  </si>
  <si>
    <t>oworock.com</t>
  </si>
  <si>
    <t>youtube.com</t>
  </si>
  <si>
    <t>ign.com</t>
  </si>
  <si>
    <t>genphys.com</t>
  </si>
  <si>
    <t>fook.news</t>
  </si>
  <si>
    <t>nypost.com</t>
  </si>
  <si>
    <t>instagram.com</t>
  </si>
  <si>
    <t>ouiouifrenchie.com instagram.com</t>
  </si>
  <si>
    <t>co.uk</t>
  </si>
  <si>
    <t>tmblr.co</t>
  </si>
  <si>
    <t>teamcorgibrand.com</t>
  </si>
  <si>
    <t>curiouscat.me</t>
  </si>
  <si>
    <t>youtu.be curiouscat.me</t>
  </si>
  <si>
    <t>twitch.tv</t>
  </si>
  <si>
    <t>youtu.be</t>
  </si>
  <si>
    <t>scam.pet scam.pet</t>
  </si>
  <si>
    <t>amazon.it</t>
  </si>
  <si>
    <t>worldanvil.com</t>
  </si>
  <si>
    <t>ow.ly</t>
  </si>
  <si>
    <t>ew.com</t>
  </si>
  <si>
    <t>apple.co</t>
  </si>
  <si>
    <t>wghp.com</t>
  </si>
  <si>
    <t>ift.tt</t>
  </si>
  <si>
    <t>lnkd.in</t>
  </si>
  <si>
    <t>etsy.me</t>
  </si>
  <si>
    <t>portfolioday</t>
  </si>
  <si>
    <t>rt</t>
  </si>
  <si>
    <t>weimaraner tailwag cute</t>
  </si>
  <si>
    <t>水曜日 行ってらっしゃい コーギー corgi 犬 dog pembrokewelshcorgi corgis</t>
  </si>
  <si>
    <t>コーギー corgi 犬 dog pembrokewelshcorgi corgis</t>
  </si>
  <si>
    <t>kindness embracethejourney corgi corgis wednesdaywisdom wednesdaymotivation wednesdaymood wednesdaythoughts usmarine marinecorps usmc ownyourlife</t>
  </si>
  <si>
    <t>bias</t>
  </si>
  <si>
    <t>corgi wildearth cutedogs corgibutt corgipuppy puppy corgie wildearthpets corgiworld</t>
  </si>
  <si>
    <t>mood corgis lazy</t>
  </si>
  <si>
    <t>dogsitting corgisofinstagram yoga sunsoutgunsout</t>
  </si>
  <si>
    <t>owlplanter corgiplanter macysbackstage</t>
  </si>
  <si>
    <t>corgi sgcorgi wednesdaywisdom corgination sgcorgination corgisunite corgimazechallenge dogstagram dogsofinstagram corgi corgis corgidog corgisofinstagram puppy</t>
  </si>
  <si>
    <t>playtime corgis cutepuppy rtxon corgi uswntparade corgisofinstagram corgstagram dogsofinstagram dog puppy puppylove myfavcorgi corgipuppy</t>
  </si>
  <si>
    <t>freelanceheroes</t>
  </si>
  <si>
    <t>cardigancorgi</t>
  </si>
  <si>
    <t>headerforphil</t>
  </si>
  <si>
    <t>frenchbulldogs bostonterriers pugs corgis</t>
  </si>
  <si>
    <t>pennyscollarsandmore lzzy cardiganwelshcorgi corgisofinstagram corgis marshmallow collaraddict collarsnob</t>
  </si>
  <si>
    <t>doggo corgis doglover</t>
  </si>
  <si>
    <t>philstwerkinggang kpoptwerkinggang</t>
  </si>
  <si>
    <t>livingontjeedge boopmynose tryingtosleephere corgi doogle stumplife gtacorgis adoptdontshop dogsofinstagram corgisofinstagram corgis</t>
  </si>
  <si>
    <t>corgis sploof</t>
  </si>
  <si>
    <t>minibackpack corgis dogsofinstagram repost</t>
  </si>
  <si>
    <t>corgioftheweek teamcorgi corgi corgismile texascorgi corgination corgis</t>
  </si>
  <si>
    <t>corgis</t>
  </si>
  <si>
    <t>twitchtv twitchaffiliate corgi corgicam dog dogcam twitchstream hollowknight silksong</t>
  </si>
  <si>
    <t>twitchtv</t>
  </si>
  <si>
    <t>ooc</t>
  </si>
  <si>
    <t>wip</t>
  </si>
  <si>
    <t>cowappreciationday udderlyamoosing</t>
  </si>
  <si>
    <t>corgis corgi corgismile corgilife corgilove corgination</t>
  </si>
  <si>
    <t>petscammerlist diamondpembrokecorgies corgis</t>
  </si>
  <si>
    <t>wasummercamp2019</t>
  </si>
  <si>
    <t>portfolioday portfolioday</t>
  </si>
  <si>
    <t>木曜日 行ってらっしゃい コーギー corgi 犬 dog pembrokewelshcorgi corgis</t>
  </si>
  <si>
    <t>コーギー corgi 犬 dog pembrokewelshcorgi corgis corgilove corgis_of_instagram スパイダーマン スパイダーマンホームカミング spiderman spidermanfarfromhome spidercorgi</t>
  </si>
  <si>
    <t>コーギー corgi 犬 dog pembrokewelshcorgi corgis corgilove corgis_of_instagram スパイダーマン</t>
  </si>
  <si>
    <t>cheddar</t>
  </si>
  <si>
    <t>zshq</t>
  </si>
  <si>
    <t>brooklyn99</t>
  </si>
  <si>
    <t>corgi corgis arl adopt lake laketime angelderby corgination doggo corgisofinstagram throwback tbt adoptdontshop floatie</t>
  </si>
  <si>
    <t>folklorethursday</t>
  </si>
  <si>
    <t>vetmed veterinarian westvirginia cheatlake corgi morgantown</t>
  </si>
  <si>
    <t>btsworld</t>
  </si>
  <si>
    <t>mgmavote bts</t>
  </si>
  <si>
    <t>jimin</t>
  </si>
  <si>
    <t>doaservice tinylegsmatter</t>
  </si>
  <si>
    <t>corgi corgisofinstagram betweentwodogs</t>
  </si>
  <si>
    <t>ukpolitics brexitshambles</t>
  </si>
  <si>
    <t>etsyjewelry</t>
  </si>
  <si>
    <t>corgis goldenretrievers dogs puppy corgi</t>
  </si>
  <si>
    <t>https://pbs.twimg.com/media/D_F2aMmVUAAsOHL.jpg</t>
  </si>
  <si>
    <t>https://pbs.twimg.com/media/D_F3ymKUIAAVPYA.jpg</t>
  </si>
  <si>
    <t>https://pbs.twimg.com/media/D_F-x5DUEAA807Q.jpg</t>
  </si>
  <si>
    <t>https://pbs.twimg.com/media/D_GP_QpU8AAKVX2.jpg</t>
  </si>
  <si>
    <t>https://pbs.twimg.com/media/D_G8TVeWwAERb-F.jpg</t>
  </si>
  <si>
    <t>https://pbs.twimg.com/media/D_HB5zvW4AALJsV.png</t>
  </si>
  <si>
    <t>https://pbs.twimg.com/media/D_EQsL3UwAARJPA.jpg</t>
  </si>
  <si>
    <t>https://pbs.twimg.com/media/D_EROH9VUAInqoW.jpg</t>
  </si>
  <si>
    <t>https://pbs.twimg.com/media/D_HSxahWwAEOnZV.jpg</t>
  </si>
  <si>
    <t>https://pbs.twimg.com/media/D_IGTqFXsAIMd-0.jpg</t>
  </si>
  <si>
    <t>https://pbs.twimg.com/media/D_IJXjnWsAAca19.jpg</t>
  </si>
  <si>
    <t>https://pbs.twimg.com/media/D_IKW88VAAIflnw.jpg</t>
  </si>
  <si>
    <t>https://pbs.twimg.com/media/D_IN_Q5UcAAC6bv.jpg</t>
  </si>
  <si>
    <t>https://pbs.twimg.com/tweet_video_thumb/D_Ikm5IWkAAS9_J.jpg</t>
  </si>
  <si>
    <t>https://pbs.twimg.com/ext_tw_video_thumb/1148985270370492416/pu/img/OB2BUbeZrcliWKb5.jpg</t>
  </si>
  <si>
    <t>https://pbs.twimg.com/ext_tw_video_thumb/1149024580603973638/pu/img/vRJd4PYPJAQzoz6o.jpg</t>
  </si>
  <si>
    <t>https://pbs.twimg.com/media/D_EQWg_UYAAXI9F.jpg</t>
  </si>
  <si>
    <t>https://pbs.twimg.com/media/D_IxhHZU0AAgpvo.jpg</t>
  </si>
  <si>
    <t>https://pbs.twimg.com/media/D_JAvleVAAAUXMC.jpg</t>
  </si>
  <si>
    <t>https://pbs.twimg.com/media/D_JCm2OX4AEXlqI.jpg</t>
  </si>
  <si>
    <t>https://pbs.twimg.com/media/D-ekiUTUYAMLWII.jpg</t>
  </si>
  <si>
    <t>https://pbs.twimg.com/tweet_video_thumb/D_JFcdVXUAAY_aN.jpg</t>
  </si>
  <si>
    <t>https://pbs.twimg.com/tweet_video_thumb/D_JJr71WsAISvML.jpg</t>
  </si>
  <si>
    <t>https://pbs.twimg.com/media/D_GW8lZXYAA1ih1.jpg</t>
  </si>
  <si>
    <t>https://pbs.twimg.com/media/D_JP8-KXkAAjP24.jpg</t>
  </si>
  <si>
    <t>https://pbs.twimg.com/tweet_video_thumb/D_JUwljU0AEr7Ol.jpg</t>
  </si>
  <si>
    <t>https://pbs.twimg.com/media/D_JXHzYXUAEeF4x.jpg</t>
  </si>
  <si>
    <t>https://pbs.twimg.com/tweet_video_thumb/D_JZ0NkWsAEjOFd.jpg</t>
  </si>
  <si>
    <t>https://pbs.twimg.com/media/D_Jm5DrWsAEhiu5.jpg</t>
  </si>
  <si>
    <t>https://pbs.twimg.com/media/D_JreGpXkAEbp0h.jpg</t>
  </si>
  <si>
    <t>https://pbs.twimg.com/media/D_ExowgXUAIrRVK.jpg</t>
  </si>
  <si>
    <t>https://pbs.twimg.com/tweet_video_thumb/D_JyLeBXUAEwmQF.jpg</t>
  </si>
  <si>
    <t>https://pbs.twimg.com/media/D_J1_3dWsAEfGY_.jpg</t>
  </si>
  <si>
    <t>https://pbs.twimg.com/media/D_JL915VUAA65Um.jpg</t>
  </si>
  <si>
    <t>https://pbs.twimg.com/media/D_J4Ef2U4AIc7NW.jpg</t>
  </si>
  <si>
    <t>https://pbs.twimg.com/ext_tw_video_thumb/1148540008321581056/pu/img/FoK2z_tOevcTDioc.jpg</t>
  </si>
  <si>
    <t>https://pbs.twimg.com/media/D_IuWlhXkAYSsa3.jpg</t>
  </si>
  <si>
    <t>https://pbs.twimg.com/media/D_JZ1MAXsAEPj-U.jpg</t>
  </si>
  <si>
    <t>https://pbs.twimg.com/ext_tw_video_thumb/1149123622281367553/pu/img/Is7L1AzWOgmDmyDy.jpg</t>
  </si>
  <si>
    <t>https://pbs.twimg.com/media/D_KFp8PWsAMWUpQ.jpg</t>
  </si>
  <si>
    <t>https://pbs.twimg.com/media/D_KHlTpXsAEJy1y.png</t>
  </si>
  <si>
    <t>https://pbs.twimg.com/tweet_video_thumb/D-9fYGSXsAEiA5l.jpg</t>
  </si>
  <si>
    <t>https://pbs.twimg.com/media/D_KR1-VU8AAYXV6.jpg</t>
  </si>
  <si>
    <t>https://pbs.twimg.com/media/D_KenMiUIAAReUh.jpg</t>
  </si>
  <si>
    <t>https://pbs.twimg.com/media/D_KuUI2U0AEUJII.jpg</t>
  </si>
  <si>
    <t>https://pbs.twimg.com/ext_tw_video_thumb/1149105413587165184/pu/img/YIZchxFFxyKzuFDA.jpg</t>
  </si>
  <si>
    <t>https://pbs.twimg.com/media/D_FkkNTUwAAp9ZY.jpg</t>
  </si>
  <si>
    <t>https://pbs.twimg.com/media/D_LqklIW4AAtkFk.jpg</t>
  </si>
  <si>
    <t>https://pbs.twimg.com/media/D_JUJkLUcAAtDDu.jpg</t>
  </si>
  <si>
    <t>https://pbs.twimg.com/media/D_JVLltU0AElyVE.jpg</t>
  </si>
  <si>
    <t>https://pbs.twimg.com/media/D_LyRElX4AAHvyR.jpg</t>
  </si>
  <si>
    <t>https://pbs.twimg.com/tweet_video_thumb/D_LzYoKWwAAQZUj.jpg</t>
  </si>
  <si>
    <t>https://pbs.twimg.com/media/D_MMJISX4AA59lP.jpg</t>
  </si>
  <si>
    <t>https://pbs.twimg.com/media/D_MQtjvUwAEtkvd.jpg</t>
  </si>
  <si>
    <t>https://pbs.twimg.com/tweet_video_thumb/D_MVsnXWsAEce1u.jpg</t>
  </si>
  <si>
    <t>https://pbs.twimg.com/ext_tw_video_thumb/1148060228199616513/pu/img/yPDATGki6vaDSBI-.jpg</t>
  </si>
  <si>
    <t>https://pbs.twimg.com/media/D_CDcKAX4AEJS4c.jpg</t>
  </si>
  <si>
    <t>https://pbs.twimg.com/media/D_Hkso0X4AAx7jm.jpg</t>
  </si>
  <si>
    <t>https://pbs.twimg.com/tweet_video_thumb/D_MVDwQW4AI1wYi.jpg</t>
  </si>
  <si>
    <t>https://pbs.twimg.com/tweet_video_thumb/D_L0ByVWsAAhRuj.jpg</t>
  </si>
  <si>
    <t>https://pbs.twimg.com/media/D_MqHlAXkAA5ngS.jpg</t>
  </si>
  <si>
    <t>https://pbs.twimg.com/media/D_MtjZkXkAA6C-5.jpg</t>
  </si>
  <si>
    <t>https://pbs.twimg.com/media/D_M0QjHXUAAlzGy.jpg</t>
  </si>
  <si>
    <t>https://pbs.twimg.com/media/D_Clcx4XsAAni0N.jpg</t>
  </si>
  <si>
    <t>https://pbs.twimg.com/media/D_CgANnXkAAlSEq.jpg</t>
  </si>
  <si>
    <t>https://pbs.twimg.com/media/D_Cnmg8W4AQKcXc.jpg</t>
  </si>
  <si>
    <t>https://pbs.twimg.com/amplify_video_thumb/1148789211853725697/img/BcqOrJezllcysWWa.jpg</t>
  </si>
  <si>
    <t>https://pbs.twimg.com/ext_tw_video_thumb/1148870625387323393/pu/img/uT5JGaGCosjyo7DA.jpg</t>
  </si>
  <si>
    <t>https://pbs.twimg.com/ext_tw_video_thumb/1148567263907332096/pu/img/3GHD1he_vVwU155a.jpg</t>
  </si>
  <si>
    <t>https://pbs.twimg.com/ext_tw_video_thumb/1148937503115816960/pu/img/pg3ry6mUFRZnV8YC.jpg</t>
  </si>
  <si>
    <t>https://pbs.twimg.com/media/D_HRYs-XkAEvH7y.jpg</t>
  </si>
  <si>
    <t>https://pbs.twimg.com/ext_tw_video_thumb/1148563830756257792/pu/img/uxY008B1-LCgRkAc.jpg</t>
  </si>
  <si>
    <t>https://pbs.twimg.com/ext_tw_video_thumb/1138832722242220033/pu/img/ybaOvF7TA2TXH6uq.jpg</t>
  </si>
  <si>
    <t>https://pbs.twimg.com/ext_tw_video_thumb/1145986753007763458/pu/img/k5ZgYXLLtMuPiKGn.jpg</t>
  </si>
  <si>
    <t>https://pbs.twimg.com/ext_tw_video_thumb/1146461800772382721/pu/img/OkL0onv-suRY2hEc.jpg</t>
  </si>
  <si>
    <t>https://pbs.twimg.com/ext_tw_video_thumb/1148573973916991490/pu/img/WNbXtrIazmxOdvyE.jpg</t>
  </si>
  <si>
    <t>https://pbs.twimg.com/ext_tw_video_thumb/1148583665447948290/pu/img/DCPLKMtSclglstGS.jpg</t>
  </si>
  <si>
    <t>https://pbs.twimg.com/ext_tw_video_thumb/1148574016203980800/pu/img/m1XQPMzeIvt0M7Nx.jpg</t>
  </si>
  <si>
    <t>https://pbs.twimg.com/ext_tw_video_thumb/1148578434148212737/pu/img/OlAZ_3wT8vzxhjDU.jpg</t>
  </si>
  <si>
    <t>https://pbs.twimg.com/media/D_CmoSHWkAIBWqK.jpg</t>
  </si>
  <si>
    <t>https://pbs.twimg.com/media/D_Gc5zhXUAo7cde.jpg</t>
  </si>
  <si>
    <t>https://pbs.twimg.com/ext_tw_video_thumb/1148307978765983744/pu/img/VtH-NtBBfKrG0FLS.jpg</t>
  </si>
  <si>
    <t>https://pbs.twimg.com/ext_tw_video_thumb/1113779304293232642/pu/img/OuXWqu37OUINm4je.jpg</t>
  </si>
  <si>
    <t>https://pbs.twimg.com/ext_tw_video_thumb/1148581594707267586/pu/img/utS_QAZ-vTj0V9sx.jpg</t>
  </si>
  <si>
    <t>https://pbs.twimg.com/ext_tw_video_thumb/1148867341024780288/pu/img/Oteq_XOTlQ_rJIQT.jpg</t>
  </si>
  <si>
    <t>https://pbs.twimg.com/ext_tw_video_thumb/1148566506298462208/pu/img/ZuX0GKgsftl5ShWY.jpg</t>
  </si>
  <si>
    <t>https://pbs.twimg.com/ext_tw_video_thumb/1148569440201707521/pu/img/d7qaKdyI-k0O-lvf.jpg</t>
  </si>
  <si>
    <t>https://pbs.twimg.com/amplify_video_thumb/1146826836565024769/img/wxLo9IUwZJkONPjX.jpg</t>
  </si>
  <si>
    <t>https://pbs.twimg.com/ext_tw_video_thumb/1142534213784223744/pu/img/rcm7pfEzRu7fdkmz.jpg</t>
  </si>
  <si>
    <t>https://pbs.twimg.com/ext_tw_video_thumb/1124414368450588672/pu/img/dSSAaCPmqVuqD2_G.jpg</t>
  </si>
  <si>
    <t>https://pbs.twimg.com/media/D_HxZ2bW4AAr6SJ.jpg</t>
  </si>
  <si>
    <t>https://pbs.twimg.com/media/D_HMqflU4AAQIpf.jpg</t>
  </si>
  <si>
    <t>https://pbs.twimg.com/media/D_F-WgDXkAEwhfW.jpg</t>
  </si>
  <si>
    <t>https://pbs.twimg.com/media/D_KxAQoUwAAp98q.jpg</t>
  </si>
  <si>
    <t>https://pbs.twimg.com/tweet_video_thumb/D_K65s3XUAA568g.jpg</t>
  </si>
  <si>
    <t>https://pbs.twimg.com/ext_tw_video_thumb/1149179616575148033/pu/img/vUH-DF8uIxq1bObw.jpg</t>
  </si>
  <si>
    <t>https://pbs.twimg.com/ext_tw_video_thumb/1149292607731748866/pu/img/eSUSI3LNQYs-cqtL.jpg</t>
  </si>
  <si>
    <t>https://pbs.twimg.com/media/D_MGfF5UEAEDXZR.jpg</t>
  </si>
  <si>
    <t>https://pbs.twimg.com/media/D_M7VzpU8AIZxOA.jpg</t>
  </si>
  <si>
    <t>https://pbs.twimg.com/media/D_M7hvQXYAMV4M0.jpg</t>
  </si>
  <si>
    <t>https://pbs.twimg.com/media/D_M-DJ7U8AETmdh.jpg</t>
  </si>
  <si>
    <t>https://pbs.twimg.com/media/D_NBw4pWsAANwVM.jpg</t>
  </si>
  <si>
    <t>https://pbs.twimg.com/media/D_NCGxrX4AAEJc_.jpg</t>
  </si>
  <si>
    <t>https://pbs.twimg.com/tweet_video_thumb/D8HDzmlXkAA0au0.jpg</t>
  </si>
  <si>
    <t>https://pbs.twimg.com/tweet_video_thumb/D_NGgITXYAA1Isg.jpg</t>
  </si>
  <si>
    <t>https://pbs.twimg.com/media/D_ID2U8UYAAfNQn.jpg</t>
  </si>
  <si>
    <t>https://pbs.twimg.com/media/D_LZkeIVAAAmk5E.jpg</t>
  </si>
  <si>
    <t>https://pbs.twimg.com/media/D_NG4SAWsAAnhBl.jpg</t>
  </si>
  <si>
    <t>https://pbs.twimg.com/media/D_ID5xFWsAMVLlE.jpg</t>
  </si>
  <si>
    <t>https://pbs.twimg.com/tweet_video_thumb/D_NLbRVWwAEP0dm.jpg</t>
  </si>
  <si>
    <t>https://pbs.twimg.com/tweet_video_thumb/D_NPNtNW4AE98no.jpg</t>
  </si>
  <si>
    <t>https://pbs.twimg.com/ext_tw_video_thumb/1149350036855087106/pu/img/fpAVdMnX6tP-tLJT.jpg</t>
  </si>
  <si>
    <t>https://pbs.twimg.com/media/D_E9G7EXkAIR3pZ.jpg</t>
  </si>
  <si>
    <t>http://pbs.twimg.com/profile_images/1134632332923527169/y19SInaS_normal.jpg</t>
  </si>
  <si>
    <t>http://pbs.twimg.com/profile_images/1142777115177132032/UDKjh5xl_normal.jpg</t>
  </si>
  <si>
    <t>http://pbs.twimg.com/profile_images/1141434930070605824/4DQODh8z_normal.jpg</t>
  </si>
  <si>
    <t>http://pbs.twimg.com/profile_images/1148799497184526337/cvpPn6UG_normal.jpg</t>
  </si>
  <si>
    <t>http://pbs.twimg.com/profile_images/1147091998098071552/W1a-W_Nz_normal.jpg</t>
  </si>
  <si>
    <t>http://pbs.twimg.com/profile_images/1138832807072096257/4YId40ap_normal.jpg</t>
  </si>
  <si>
    <t>http://pbs.twimg.com/profile_images/1142723501394026496/O_406AWy_normal.jpg</t>
  </si>
  <si>
    <t>http://pbs.twimg.com/profile_images/1147185465902002177/GqrAKHto_normal.jpg</t>
  </si>
  <si>
    <t>http://pbs.twimg.com/profile_images/1059156190612086785/UPqmNurs_normal.jpg</t>
  </si>
  <si>
    <t>http://pbs.twimg.com/profile_images/1141831018665709568/ObntQu8N_normal.jpg</t>
  </si>
  <si>
    <t>http://pbs.twimg.com/profile_images/1147944005549875200/wxkrf75K_normal.jpg</t>
  </si>
  <si>
    <t>http://pbs.twimg.com/profile_images/1128499226634223618/TYYnHIcn_normal.jpg</t>
  </si>
  <si>
    <t>http://pbs.twimg.com/profile_images/586563847793709057/Naa-21D__normal.jpg</t>
  </si>
  <si>
    <t>http://pbs.twimg.com/profile_images/1145416093755957250/nKtg3djT_normal.jpg</t>
  </si>
  <si>
    <t>http://pbs.twimg.com/profile_images/1145701750243860481/3oSKonpJ_normal.jpg</t>
  </si>
  <si>
    <t>http://pbs.twimg.com/profile_images/214890864/NECherryFestivalRun_9557_JoeyAllessie_JABabay_CrossingFinishLine_20080712_normal.JPG</t>
  </si>
  <si>
    <t>http://pbs.twimg.com/profile_images/1134826798498439169/4I5WJiEQ_normal.jpg</t>
  </si>
  <si>
    <t>http://pbs.twimg.com/profile_images/1138431795148410881/60ptsZvt_normal.jpg</t>
  </si>
  <si>
    <t>http://pbs.twimg.com/profile_images/1147356629429444610/MqbqiBjC_normal.jpg</t>
  </si>
  <si>
    <t>http://pbs.twimg.com/profile_images/1118273365347852288/S6QsNdwi_normal.jpg</t>
  </si>
  <si>
    <t>http://pbs.twimg.com/profile_images/1142585154084331521/bMek6_rb_normal.jpg</t>
  </si>
  <si>
    <t>http://pbs.twimg.com/profile_images/967091222094299136/qjqa9Ii9_normal.jpg</t>
  </si>
  <si>
    <t>http://abs.twimg.com/sticky/default_profile_images/default_profile_normal.png</t>
  </si>
  <si>
    <t>http://pbs.twimg.com/profile_images/883458952268177408/7u2ZecQP_normal.jpg</t>
  </si>
  <si>
    <t>http://pbs.twimg.com/profile_images/745374668496973824/QbAetwND_normal.jpg</t>
  </si>
  <si>
    <t>http://pbs.twimg.com/profile_images/1096703406633373697/vBLxn2B1_normal.jpg</t>
  </si>
  <si>
    <t>http://pbs.twimg.com/profile_images/1145705963594215424/d09R21FB_normal.jpg</t>
  </si>
  <si>
    <t>http://pbs.twimg.com/profile_images/1135363377625227265/DDZhVWj0_normal.jpg</t>
  </si>
  <si>
    <t>http://pbs.twimg.com/profile_images/1145249219520782336/QQlQkzuS_normal.jpg</t>
  </si>
  <si>
    <t>http://pbs.twimg.com/profile_images/1143210659242549248/K_QbiI0K_normal.jpg</t>
  </si>
  <si>
    <t>http://pbs.twimg.com/profile_images/1087480853092016128/UJsn8arI_normal.jpg</t>
  </si>
  <si>
    <t>http://pbs.twimg.com/profile_images/2369261765/sayocoroicom_normal.jpg</t>
  </si>
  <si>
    <t>http://pbs.twimg.com/profile_images/1147634202348859397/o9ORlLGx_normal.jpg</t>
  </si>
  <si>
    <t>http://pbs.twimg.com/profile_images/622086233498513408/mcAXlHhF_normal.jpg</t>
  </si>
  <si>
    <t>http://pbs.twimg.com/profile_images/990724590769917952/2ZmlSpwB_normal.jpg</t>
  </si>
  <si>
    <t>http://pbs.twimg.com/profile_images/783571044913209346/oS5II-yh_normal.jpg</t>
  </si>
  <si>
    <t>http://pbs.twimg.com/profile_images/1135230580163923968/BlZr2O-l_normal.png</t>
  </si>
  <si>
    <t>http://pbs.twimg.com/profile_images/1135315009435652097/anF5WsBw_normal.jpg</t>
  </si>
  <si>
    <t>http://pbs.twimg.com/profile_images/1141196241679765510/xoEYSyGI_normal.jpg</t>
  </si>
  <si>
    <t>http://pbs.twimg.com/profile_images/530274226348249088/7i2zoS2f_normal.jpeg</t>
  </si>
  <si>
    <t>http://pbs.twimg.com/profile_images/1046954313312915456/GaxtWsR__normal.jpg</t>
  </si>
  <si>
    <t>http://pbs.twimg.com/profile_images/1122617035840741376/WFiaK1rj_normal.jpg</t>
  </si>
  <si>
    <t>http://pbs.twimg.com/profile_images/556968119185334273/yQqDDEke_normal.jpeg</t>
  </si>
  <si>
    <t>http://pbs.twimg.com/profile_images/1019295100357275648/mf3zsRD2_normal.jpg</t>
  </si>
  <si>
    <t>http://pbs.twimg.com/profile_images/1148085371043008512/3v_dZmhB_normal.jpg</t>
  </si>
  <si>
    <t>http://pbs.twimg.com/profile_images/497532093253943296/ee5k4DKr_normal.jpeg</t>
  </si>
  <si>
    <t>http://pbs.twimg.com/profile_images/1145938779015921670/cjASGmCL_normal.jpg</t>
  </si>
  <si>
    <t>http://pbs.twimg.com/profile_images/1105002295081816064/UeXX6bF-_normal.jpg</t>
  </si>
  <si>
    <t>http://pbs.twimg.com/profile_images/1148488447444836352/SOlQfm27_normal.jpg</t>
  </si>
  <si>
    <t>http://pbs.twimg.com/profile_images/1132226583274459136/XsFMVf-o_normal.jpg</t>
  </si>
  <si>
    <t>http://pbs.twimg.com/profile_images/1148726381204758528/t5OxGwbO_normal.jpg</t>
  </si>
  <si>
    <t>http://pbs.twimg.com/profile_images/1065131886979227650/7qJytnRj_normal.jpg</t>
  </si>
  <si>
    <t>http://pbs.twimg.com/profile_images/1146403438584115200/ZFUMZOP2_normal.jpg</t>
  </si>
  <si>
    <t>http://pbs.twimg.com/profile_images/1143046569073291264/gt0hplsF_normal.jpg</t>
  </si>
  <si>
    <t>http://pbs.twimg.com/profile_images/1149242101856706560/oTpRVy5t_normal.jpg</t>
  </si>
  <si>
    <t>http://pbs.twimg.com/profile_images/1126612942890385409/1iQdagzp_normal.jpg</t>
  </si>
  <si>
    <t>http://pbs.twimg.com/profile_images/1139964867446579200/4AK7z6oo_normal.jpg</t>
  </si>
  <si>
    <t>http://pbs.twimg.com/profile_images/1031368859343679490/2Y1DhyDd_normal.jpg</t>
  </si>
  <si>
    <t>http://pbs.twimg.com/profile_images/1146637057558585345/eWMoDd2V_normal.jpg</t>
  </si>
  <si>
    <t>http://pbs.twimg.com/profile_images/961313944794161153/5zyEVGK1_normal.jpg</t>
  </si>
  <si>
    <t>http://pbs.twimg.com/profile_images/1119503206390702081/TGMYgkkp_normal.jpg</t>
  </si>
  <si>
    <t>http://pbs.twimg.com/profile_images/1126084833581494272/_h-fYdDV_normal.jpg</t>
  </si>
  <si>
    <t>http://pbs.twimg.com/profile_images/1138548068700381186/n1XNCNpD_normal.jpg</t>
  </si>
  <si>
    <t>http://pbs.twimg.com/profile_images/963921265022197760/yadFLbFN_normal.jpg</t>
  </si>
  <si>
    <t>http://pbs.twimg.com/profile_images/1121073026055983105/-IIfYNgm_normal.png</t>
  </si>
  <si>
    <t>http://pbs.twimg.com/profile_images/1131641909422841856/4HMiJ0k0_normal.png</t>
  </si>
  <si>
    <t>http://pbs.twimg.com/profile_images/1089557850794455040/gdsvOvIF_normal.jpg</t>
  </si>
  <si>
    <t>http://pbs.twimg.com/profile_images/925460359682580480/umBFutr0_normal.jpg</t>
  </si>
  <si>
    <t>http://pbs.twimg.com/profile_images/2958339264/ee7a8ac4c27da93266fca4b361220b37_normal.jpeg</t>
  </si>
  <si>
    <t>http://pbs.twimg.com/profile_images/1147483460354940929/atiV0Swp_normal.jpg</t>
  </si>
  <si>
    <t>http://pbs.twimg.com/profile_images/510156413465657345/6Bnd55Dy_normal.png</t>
  </si>
  <si>
    <t>http://pbs.twimg.com/profile_images/1111561095318257664/e46wkWsQ_normal.jpg</t>
  </si>
  <si>
    <t>http://pbs.twimg.com/profile_images/845343649273729024/0JUZkApr_normal.jpg</t>
  </si>
  <si>
    <t>http://pbs.twimg.com/profile_images/833549629614546944/LkoCEFz5_normal.jpg</t>
  </si>
  <si>
    <t>http://pbs.twimg.com/profile_images/1075142549185155072/U4pIcBbM_normal.jpg</t>
  </si>
  <si>
    <t>http://pbs.twimg.com/profile_images/1134966039668596736/WEYxIguL_normal.png</t>
  </si>
  <si>
    <t>http://pbs.twimg.com/profile_images/1124531937262145536/8TkSuedx_normal.jpg</t>
  </si>
  <si>
    <t>http://pbs.twimg.com/profile_images/1131227824029929472/_jabyWsp_normal.jpg</t>
  </si>
  <si>
    <t>http://pbs.twimg.com/profile_images/1142781847513915393/tFf_zT0y_normal.jpg</t>
  </si>
  <si>
    <t>http://pbs.twimg.com/profile_images/378800000070844446/56e3121788929ca344fb173916f16351_normal.png</t>
  </si>
  <si>
    <t>http://pbs.twimg.com/profile_images/1146265998481416193/tsA1hYZm_normal.jpg</t>
  </si>
  <si>
    <t>http://pbs.twimg.com/profile_images/1108425359433830402/0rlw2-Yn_normal.jpg</t>
  </si>
  <si>
    <t>http://pbs.twimg.com/profile_images/511846981468045312/zirWtWmm_normal.jpeg</t>
  </si>
  <si>
    <t>http://pbs.twimg.com/profile_images/1131260220775292928/vm_k-3Ez_normal.jpg</t>
  </si>
  <si>
    <t>http://pbs.twimg.com/profile_images/1069321132040310784/iTvcuvVn_normal.jpg</t>
  </si>
  <si>
    <t>http://pbs.twimg.com/profile_images/1082775200503091200/wJ47Qwsy_normal.jpg</t>
  </si>
  <si>
    <t>http://pbs.twimg.com/profile_images/520215456125157378/ZQJs6v0s_normal.jpeg</t>
  </si>
  <si>
    <t>http://pbs.twimg.com/profile_images/1148916357339029504/haOMh0P1_normal.jpg</t>
  </si>
  <si>
    <t>http://pbs.twimg.com/profile_images/563309348231725056/bqgwnonP_normal.jpeg</t>
  </si>
  <si>
    <t>http://pbs.twimg.com/profile_images/895766918564646915/5soIbzlI_normal.jpg</t>
  </si>
  <si>
    <t>http://pbs.twimg.com/profile_images/1142768763332227073/giqZbzuz_normal.jpg</t>
  </si>
  <si>
    <t>http://pbs.twimg.com/profile_images/1148044676034891778/LikBAs1a_normal.jpg</t>
  </si>
  <si>
    <t>http://pbs.twimg.com/profile_images/1136258994358575104/lcq6n5b3_normal.png</t>
  </si>
  <si>
    <t>http://pbs.twimg.com/profile_images/978445229714911232/5UuUDp3H_normal.jpg</t>
  </si>
  <si>
    <t>http://pbs.twimg.com/profile_images/1145370755074387968/7zOHn7-h_normal.jpg</t>
  </si>
  <si>
    <t>http://pbs.twimg.com/profile_images/1146743968723587073/E6YmOwMP_normal.png</t>
  </si>
  <si>
    <t>http://pbs.twimg.com/profile_images/1006141698144178176/q4Sx45OV_normal.jpg</t>
  </si>
  <si>
    <t>http://pbs.twimg.com/profile_images/1057501912172507136/83QpRHhg_normal.jpg</t>
  </si>
  <si>
    <t>http://pbs.twimg.com/profile_images/1128687757033742336/jEESiMZM_normal.jpg</t>
  </si>
  <si>
    <t>http://pbs.twimg.com/profile_images/1143223133417156608/sIdAwMlu_normal.png</t>
  </si>
  <si>
    <t>http://pbs.twimg.com/profile_images/1101824204029202432/cDcZIZ14_normal.jpg</t>
  </si>
  <si>
    <t>http://pbs.twimg.com/profile_images/1145575432562999297/zgcM8hoX_normal.jpg</t>
  </si>
  <si>
    <t>http://pbs.twimg.com/profile_images/767424359682179072/TBEiKsgY_normal.jpg</t>
  </si>
  <si>
    <t>http://pbs.twimg.com/profile_images/1147797971427180550/I0lH-qM5_normal.jpg</t>
  </si>
  <si>
    <t>http://pbs.twimg.com/profile_images/1125166611160281100/Y9rkuH59_normal.jpg</t>
  </si>
  <si>
    <t>http://pbs.twimg.com/profile_images/1113013571884015616/HXqeg9nE_normal.jpg</t>
  </si>
  <si>
    <t>http://pbs.twimg.com/profile_images/639215405785964545/KSnEy0IL_normal.jpg</t>
  </si>
  <si>
    <t>http://pbs.twimg.com/profile_images/1128770580684124160/2IRjkFJg_normal.jpg</t>
  </si>
  <si>
    <t>http://pbs.twimg.com/profile_images/1098855654574436352/TOb68R4b_normal.png</t>
  </si>
  <si>
    <t>http://pbs.twimg.com/profile_images/525347422797824001/_1La_Jkk_normal.jpeg</t>
  </si>
  <si>
    <t>http://pbs.twimg.com/profile_images/1092477173984681984/0ETkG5mY_normal.jpg</t>
  </si>
  <si>
    <t>http://pbs.twimg.com/profile_images/1130797873325469696/Z5B3LL7V_normal.jpg</t>
  </si>
  <si>
    <t>http://pbs.twimg.com/profile_images/593770777243209728/Mhu_XRbY_normal.jpg</t>
  </si>
  <si>
    <t>http://pbs.twimg.com/profile_images/845373617114361859/IegCk3R9_normal.jpg</t>
  </si>
  <si>
    <t>http://pbs.twimg.com/profile_images/1143523397650939906/-yDxsRQX_normal.jpg</t>
  </si>
  <si>
    <t>http://pbs.twimg.com/profile_images/1830325120/IMG00013-20120113-1842_normal.jpg</t>
  </si>
  <si>
    <t>http://pbs.twimg.com/profile_images/930224132591104000/OwWjKeFD_normal.jpg</t>
  </si>
  <si>
    <t>http://pbs.twimg.com/profile_images/753937093777321984/cf-fETfi_normal.jpg</t>
  </si>
  <si>
    <t>http://pbs.twimg.com/profile_images/1081801105955274752/jDp8q85t_normal.jpg</t>
  </si>
  <si>
    <t>http://pbs.twimg.com/profile_images/1139269103917699077/sv-lpzhs_normal.jpg</t>
  </si>
  <si>
    <t>http://pbs.twimg.com/profile_images/1029425160485388288/lXd7fuMY_normal.jpg</t>
  </si>
  <si>
    <t>http://pbs.twimg.com/profile_images/1870077826/DSCN1723_normal.jpg</t>
  </si>
  <si>
    <t>http://pbs.twimg.com/profile_images/732480661336903683/xZGEXQrx_normal.jpg</t>
  </si>
  <si>
    <t>http://pbs.twimg.com/profile_images/1054938647127035904/Ju4YflxC_normal.jpg</t>
  </si>
  <si>
    <t>http://pbs.twimg.com/profile_images/757686992851394561/ga4mdKgX_normal.jpg</t>
  </si>
  <si>
    <t>http://pbs.twimg.com/profile_images/587204331138494464/pAdxF2jW_normal.jpg</t>
  </si>
  <si>
    <t>http://pbs.twimg.com/profile_images/1146938625357156352/2ELBJtLS_normal.jpg</t>
  </si>
  <si>
    <t>http://pbs.twimg.com/profile_images/1143390737536565248/Z56wfjKC_normal.png</t>
  </si>
  <si>
    <t>http://pbs.twimg.com/profile_images/1149180735275728897/FShrFQka_normal.jpg</t>
  </si>
  <si>
    <t>http://pbs.twimg.com/profile_images/1135450119388708864/P8j1z9Va_normal.jpg</t>
  </si>
  <si>
    <t>http://pbs.twimg.com/profile_images/504711864505208832/cq0vVoMF_normal.jpeg</t>
  </si>
  <si>
    <t>http://pbs.twimg.com/profile_images/972661316128313344/Evh3Uym4_normal.jpg</t>
  </si>
  <si>
    <t>http://pbs.twimg.com/profile_images/1064370219085369344/du8GRU5d_normal.jpg</t>
  </si>
  <si>
    <t>http://pbs.twimg.com/profile_images/1134487921841643520/4ucMRuV1_normal.jpg</t>
  </si>
  <si>
    <t>http://pbs.twimg.com/profile_images/1015034909046530048/rD6CyE2K_normal.jpg</t>
  </si>
  <si>
    <t>http://pbs.twimg.com/profile_images/1055847922489876486/wOOzYlx9_normal.jpg</t>
  </si>
  <si>
    <t>http://pbs.twimg.com/profile_images/1132270375583342593/t_lVENv8_normal.png</t>
  </si>
  <si>
    <t>http://pbs.twimg.com/profile_images/1132957982663335936/0_0b9cwK_normal.png</t>
  </si>
  <si>
    <t>http://pbs.twimg.com/profile_images/1146918771501780992/AOpubCm2_normal.png</t>
  </si>
  <si>
    <t>http://pbs.twimg.com/profile_images/1114326977941364736/q0TOx8PT_normal.jpg</t>
  </si>
  <si>
    <t>http://pbs.twimg.com/profile_images/1131025484135903232/hWivkEXG_normal.jpg</t>
  </si>
  <si>
    <t>http://pbs.twimg.com/profile_images/922510631667945472/h8n2YDu__normal.jpg</t>
  </si>
  <si>
    <t>http://pbs.twimg.com/profile_images/1120617738798620672/Hkm6lf8z_normal.jpg</t>
  </si>
  <si>
    <t>http://pbs.twimg.com/profile_images/1124047949841956866/qmRecLZ__normal.jpg</t>
  </si>
  <si>
    <t>http://pbs.twimg.com/profile_images/804746123638374402/WDYPZ2rU_normal.jpg</t>
  </si>
  <si>
    <t>http://pbs.twimg.com/profile_images/1124606208961282048/0Gxi1bWy_normal.jpg</t>
  </si>
  <si>
    <t>http://pbs.twimg.com/profile_images/949029338132951040/TxVM31V3_normal.jpg</t>
  </si>
  <si>
    <t>http://pbs.twimg.com/profile_images/1148075810961723392/Oy9naDFy_normal.jpg</t>
  </si>
  <si>
    <t>http://pbs.twimg.com/profile_images/1145014259799220230/CFCC-LpH_normal.jpg</t>
  </si>
  <si>
    <t>http://pbs.twimg.com/profile_images/896800786570768384/tol8vax1_normal.jpg</t>
  </si>
  <si>
    <t>http://pbs.twimg.com/profile_images/911843473862541313/KuMKjxZ5_normal.jpg</t>
  </si>
  <si>
    <t>http://pbs.twimg.com/profile_images/1126307738047451136/VuCfUoyy_normal.jpg</t>
  </si>
  <si>
    <t>http://pbs.twimg.com/profile_images/1144052006174318598/GsQf7rQv_normal.jpg</t>
  </si>
  <si>
    <t>http://pbs.twimg.com/profile_images/1121068372198920197/S_J2t5L__normal.jpg</t>
  </si>
  <si>
    <t>http://pbs.twimg.com/profile_images/941252171731034112/z7bTtOVk_normal.jpg</t>
  </si>
  <si>
    <t>http://pbs.twimg.com/profile_images/1123370840320544768/g8EXRzo4_normal.jpg</t>
  </si>
  <si>
    <t>http://pbs.twimg.com/profile_images/1139606769146179584/vHw4HXYV_normal.jpg</t>
  </si>
  <si>
    <t>http://pbs.twimg.com/profile_images/1142394562226376704/Wo_-OGwT_normal.jpg</t>
  </si>
  <si>
    <t>http://pbs.twimg.com/profile_images/704094864095342593/tMq5fB6w_normal.jpg</t>
  </si>
  <si>
    <t>http://pbs.twimg.com/profile_images/1094392551224889344/RocxFMHP_normal.jpg</t>
  </si>
  <si>
    <t>http://pbs.twimg.com/profile_images/1106624461493673987/qGRbrGy2_normal.jpg</t>
  </si>
  <si>
    <t>http://pbs.twimg.com/profile_images/1133298217460862982/fiDeBGtO_normal.jpg</t>
  </si>
  <si>
    <t>http://pbs.twimg.com/profile_images/1144434611084128256/tRV29Nir_normal.jpg</t>
  </si>
  <si>
    <t>http://pbs.twimg.com/profile_images/1140883644950564864/81Yb_o3q_normal.jpg</t>
  </si>
  <si>
    <t>http://pbs.twimg.com/profile_images/685904579045801984/wcOJ_rM5_normal.jpg</t>
  </si>
  <si>
    <t>http://pbs.twimg.com/profile_images/1084949046865719302/pBjZbmiO_normal.jpg</t>
  </si>
  <si>
    <t>http://pbs.twimg.com/profile_images/1133381984670158854/MzBy3os__normal.jpg</t>
  </si>
  <si>
    <t>http://pbs.twimg.com/profile_images/834222841818120198/eniEXFxj_normal.jpg</t>
  </si>
  <si>
    <t>http://pbs.twimg.com/profile_images/1080461454/tails_normal.gif</t>
  </si>
  <si>
    <t>http://pbs.twimg.com/profile_images/1145914140013322241/qQJ5OFWo_normal.jpg</t>
  </si>
  <si>
    <t>http://pbs.twimg.com/profile_images/853449993687937025/SOWP13qF_normal.jpg</t>
  </si>
  <si>
    <t>http://pbs.twimg.com/profile_images/1148903072162336770/sJllnhaf_normal.jpg</t>
  </si>
  <si>
    <t>http://pbs.twimg.com/profile_images/1107654682837770240/GrmgMnrR_normal.png</t>
  </si>
  <si>
    <t>http://pbs.twimg.com/profile_images/959664328407269377/KxNhpXu7_normal.jpg</t>
  </si>
  <si>
    <t>http://pbs.twimg.com/profile_images/615733597551652864/BoNK060Q_normal.jpg</t>
  </si>
  <si>
    <t>http://pbs.twimg.com/profile_images/1127777470202036225/uW1H-P65_normal.jpg</t>
  </si>
  <si>
    <t>http://pbs.twimg.com/profile_images/1135537660536053760/N7hDUB2w_normal.png</t>
  </si>
  <si>
    <t>http://pbs.twimg.com/profile_images/1147673398715305985/PwdeuxTa_normal.jpg</t>
  </si>
  <si>
    <t>http://pbs.twimg.com/profile_images/1115306374970449920/v-ff_38K_normal.jpg</t>
  </si>
  <si>
    <t>http://pbs.twimg.com/profile_images/1127731456892112898/IFhDV4cb_normal.jpg</t>
  </si>
  <si>
    <t>http://pbs.twimg.com/profile_images/1028308184765800455/ptwZm8tM_normal.jpg</t>
  </si>
  <si>
    <t>http://pbs.twimg.com/profile_images/980272547001348096/2byRoctf_normal.jpg</t>
  </si>
  <si>
    <t>http://pbs.twimg.com/profile_images/615696617165885440/JDbUuo9H_normal.jpg</t>
  </si>
  <si>
    <t>http://pbs.twimg.com/profile_images/727161508854116354/_VkIPAOi_normal.jpg</t>
  </si>
  <si>
    <t>http://pbs.twimg.com/profile_images/1145469635808153606/lTIDyacH_normal.jpg</t>
  </si>
  <si>
    <t>http://pbs.twimg.com/profile_images/1015268211468664837/0B5-oKfr_normal.jpg</t>
  </si>
  <si>
    <t>http://pbs.twimg.com/profile_images/1141109003734401024/EcaWWs2R_normal.jpg</t>
  </si>
  <si>
    <t>http://pbs.twimg.com/profile_images/1144921798128984064/9Q-lDPom_normal.jpg</t>
  </si>
  <si>
    <t>http://pbs.twimg.com/profile_images/662382460148125696/q0XrBm4J_normal.jpg</t>
  </si>
  <si>
    <t>http://pbs.twimg.com/profile_images/1130565224975732738/7qMVyTHP_normal.jpg</t>
  </si>
  <si>
    <t>http://pbs.twimg.com/profile_images/922516174772101120/XZ6QkJPZ_normal.jpg</t>
  </si>
  <si>
    <t>http://pbs.twimg.com/profile_images/1030585838139146240/QgpQw-1e_normal.jpg</t>
  </si>
  <si>
    <t>http://pbs.twimg.com/profile_images/931547611026268165/edywedCr_normal.jpg</t>
  </si>
  <si>
    <t>http://pbs.twimg.com/profile_images/1098112665350799365/sP-iDPyw_normal.jpg</t>
  </si>
  <si>
    <t>http://pbs.twimg.com/profile_images/1102696326486208513/_DO7_v1R_normal.jpg</t>
  </si>
  <si>
    <t>http://pbs.twimg.com/profile_images/853807728552292352/404aEoC4_normal.jpg</t>
  </si>
  <si>
    <t>http://pbs.twimg.com/profile_images/1133790576132804608/Op31ARm-_normal.jpg</t>
  </si>
  <si>
    <t>http://pbs.twimg.com/profile_images/1148801964735492096/dgF21fEK_normal.jpg</t>
  </si>
  <si>
    <t>http://pbs.twimg.com/profile_images/1109199952536834053/ZEG9EhO2_normal.jpg</t>
  </si>
  <si>
    <t>http://pbs.twimg.com/profile_images/1146839408005414914/i-ZtXi7p_normal.jpg</t>
  </si>
  <si>
    <t>http://pbs.twimg.com/profile_images/1145445668997255178/XWdOiI0T_normal.jpg</t>
  </si>
  <si>
    <t>http://pbs.twimg.com/profile_images/1145052416649437185/RgWZTKFF_normal.jpg</t>
  </si>
  <si>
    <t>http://pbs.twimg.com/profile_images/2430294601/walking_normal.jpg</t>
  </si>
  <si>
    <t>http://pbs.twimg.com/profile_images/1149045455763808256/ylgkj72U_normal.jpg</t>
  </si>
  <si>
    <t>http://pbs.twimg.com/profile_images/1135141699653591040/NyoCwlNK_normal.png</t>
  </si>
  <si>
    <t>http://pbs.twimg.com/profile_images/1136758255185747975/QJunBDs9_normal.jpg</t>
  </si>
  <si>
    <t>http://pbs.twimg.com/profile_images/997748169671753728/ttlvqrVM_normal.jpg</t>
  </si>
  <si>
    <t>http://pbs.twimg.com/profile_images/510744136261976064/jnhFeXlE_normal.jpeg</t>
  </si>
  <si>
    <t>http://pbs.twimg.com/profile_images/1132097848869175297/LJJUa1nV_normal.jpg</t>
  </si>
  <si>
    <t>http://pbs.twimg.com/profile_images/1146595598235295745/pNE1E-3r_normal.jpg</t>
  </si>
  <si>
    <t>http://pbs.twimg.com/profile_images/1118723121333272577/DN3CyFJw_normal.jpg</t>
  </si>
  <si>
    <t>http://pbs.twimg.com/profile_images/1149124653341904896/fqE-dxy__normal.jpg</t>
  </si>
  <si>
    <t>http://pbs.twimg.com/profile_images/1075298365439528960/4QZXqJX9_normal.jpg</t>
  </si>
  <si>
    <t>http://pbs.twimg.com/profile_images/1112042383028314112/N6RGMtsU_normal.jpg</t>
  </si>
  <si>
    <t>http://pbs.twimg.com/profile_images/1104916198293045248/b1Get-sk_normal.jpg</t>
  </si>
  <si>
    <t>http://pbs.twimg.com/profile_images/1110853214163730433/LXmQ9-QL_normal.jpg</t>
  </si>
  <si>
    <t>http://pbs.twimg.com/profile_images/1148979717837590529/zyNF9Tgg_normal.jpg</t>
  </si>
  <si>
    <t>http://pbs.twimg.com/profile_images/1142970413808590853/oI6Qg8RA_normal.jpg</t>
  </si>
  <si>
    <t>http://pbs.twimg.com/profile_images/924482048827576321/XqWsKggF_normal.jpg</t>
  </si>
  <si>
    <t>http://pbs.twimg.com/profile_images/603031821970866176/uuf8MpNj_normal.jpg</t>
  </si>
  <si>
    <t>http://pbs.twimg.com/profile_images/1139062231864356864/LXg6VozU_normal.jpg</t>
  </si>
  <si>
    <t>http://pbs.twimg.com/profile_images/1143540549657530368/0BpL_IZ6_normal.jpg</t>
  </si>
  <si>
    <t>http://pbs.twimg.com/profile_images/1147335267293913090/_WR17SJ7_normal.jpg</t>
  </si>
  <si>
    <t>http://pbs.twimg.com/profile_images/1127226342406270976/dWnoez18_normal.jpg</t>
  </si>
  <si>
    <t>http://pbs.twimg.com/profile_images/942213840904818688/nceDDgy6_normal.jpg</t>
  </si>
  <si>
    <t>http://pbs.twimg.com/profile_images/898567881373495296/fb5ixGca_normal.jpg</t>
  </si>
  <si>
    <t>http://pbs.twimg.com/profile_images/682043941319913472/LYRQ6LvV_normal.jpg</t>
  </si>
  <si>
    <t>http://pbs.twimg.com/profile_images/995092875959386112/oUOgxXaZ_normal.jpg</t>
  </si>
  <si>
    <t>http://pbs.twimg.com/profile_images/1111768326366097409/a5E2D0aM_normal.jpg</t>
  </si>
  <si>
    <t>http://pbs.twimg.com/profile_images/1143264722537648128/h45RHTZK_normal.jpg</t>
  </si>
  <si>
    <t>http://pbs.twimg.com/profile_images/1124452363362816000/qfS_X8JU_normal.png</t>
  </si>
  <si>
    <t>http://pbs.twimg.com/profile_images/1147742387399213056/qViPSJ_Z_normal.png</t>
  </si>
  <si>
    <t>http://pbs.twimg.com/profile_images/1138963244993982466/jEK1nlZK_normal.jpg</t>
  </si>
  <si>
    <t>http://pbs.twimg.com/profile_images/548011704097837057/UAUCkuEj_normal.jpeg</t>
  </si>
  <si>
    <t>http://pbs.twimg.com/profile_images/755531759673049088/q_pzIESd_normal.jpg</t>
  </si>
  <si>
    <t>http://pbs.twimg.com/profile_images/1134344923757465601/R7WcgOHp_normal.png</t>
  </si>
  <si>
    <t>http://pbs.twimg.com/profile_images/1145499769495838720/_AjSsrxg_normal.jpg</t>
  </si>
  <si>
    <t>http://pbs.twimg.com/profile_images/1144953970101837825/-YWFswgM_normal.jpg</t>
  </si>
  <si>
    <t>http://pbs.twimg.com/profile_images/647987067645878272/G8G3R0Q4_normal.png</t>
  </si>
  <si>
    <t>http://pbs.twimg.com/profile_images/902936363615518722/FK-PrAux_normal.jpg</t>
  </si>
  <si>
    <t>http://pbs.twimg.com/profile_images/788540722387443712/1l9yfzcj_normal.jpg</t>
  </si>
  <si>
    <t>http://pbs.twimg.com/profile_images/491368671638347776/6fTU3kVp_normal.jpeg</t>
  </si>
  <si>
    <t>http://pbs.twimg.com/profile_images/1145702187630243847/B5jQF_jO_normal.jpg</t>
  </si>
  <si>
    <t>http://pbs.twimg.com/profile_images/1145718239160225793/25f8iEtV_normal.jpg</t>
  </si>
  <si>
    <t>http://pbs.twimg.com/profile_images/1149154890796523520/HNPlKztP_normal.jpg</t>
  </si>
  <si>
    <t>http://pbs.twimg.com/profile_images/1109665791857905664/7sKSdf_v_normal.jpg</t>
  </si>
  <si>
    <t>http://pbs.twimg.com/profile_images/1028854020964638720/tFKOeKhD_normal.jpg</t>
  </si>
  <si>
    <t>http://pbs.twimg.com/profile_images/1146819046207193093/drMz-Nrk_normal.jpg</t>
  </si>
  <si>
    <t>http://pbs.twimg.com/profile_images/1012749457014706176/9F2UBxJA_normal.jpg</t>
  </si>
  <si>
    <t>http://pbs.twimg.com/profile_images/1144044313791221760/grteIsWt_normal.jpg</t>
  </si>
  <si>
    <t>http://pbs.twimg.com/profile_images/1142974558607220739/3-PjOvDU_normal.jpg</t>
  </si>
  <si>
    <t>http://pbs.twimg.com/profile_images/1146098833601941505/OEmPZoPa_normal.jpg</t>
  </si>
  <si>
    <t>http://pbs.twimg.com/profile_images/854642645154635776/gNMQ0x4h_normal.jpg</t>
  </si>
  <si>
    <t>http://pbs.twimg.com/profile_images/745413120844140550/pfCJnJUs_normal.jpg</t>
  </si>
  <si>
    <t>http://pbs.twimg.com/profile_images/647466502417846272/R9c6-G90_normal.jpg</t>
  </si>
  <si>
    <t>http://pbs.twimg.com/profile_images/1080377612973666304/kujgfE2M_normal.jpg</t>
  </si>
  <si>
    <t>http://pbs.twimg.com/profile_images/1088482909235757058/AymhJuzC_normal.jpg</t>
  </si>
  <si>
    <t>http://pbs.twimg.com/profile_images/1115721812527259648/tcl9MlWp_normal.jpg</t>
  </si>
  <si>
    <t>http://pbs.twimg.com/profile_images/664659424573657089/dEfZLJAQ_normal.jpg</t>
  </si>
  <si>
    <t>http://pbs.twimg.com/profile_images/1127730498971807746/NTis3xLE_normal.png</t>
  </si>
  <si>
    <t>http://pbs.twimg.com/profile_images/3169318559/31c639095ee49a8ad22507e39d6fbc6c_normal.jpeg</t>
  </si>
  <si>
    <t>http://pbs.twimg.com/profile_images/667090772/katie_fforde_s_pic_normal.jpg</t>
  </si>
  <si>
    <t>http://pbs.twimg.com/profile_images/1124179698144071680/njl3Wa-o_normal.jpg</t>
  </si>
  <si>
    <t>http://pbs.twimg.com/profile_images/1058972798373236737/BaVyrtPC_normal.jpg</t>
  </si>
  <si>
    <t>http://pbs.twimg.com/profile_images/1058176709558788096/EUWgLGER_normal.jpg</t>
  </si>
  <si>
    <t>http://pbs.twimg.com/profile_images/1016428227126935553/wQwhWVdG_normal.jpg</t>
  </si>
  <si>
    <t>http://pbs.twimg.com/profile_images/535208661409210368/gp_90v9w_normal.jpeg</t>
  </si>
  <si>
    <t>http://pbs.twimg.com/profile_images/1115174297998364672/cyFIwZMA_normal.png</t>
  </si>
  <si>
    <t>http://pbs.twimg.com/profile_images/1141939592351719425/QeEhydgE_normal.jpg</t>
  </si>
  <si>
    <t>http://pbs.twimg.com/profile_images/735881276406665217/UXmX7zW3_normal.jpg</t>
  </si>
  <si>
    <t>http://pbs.twimg.com/profile_images/1135824935786385413/ZNhRPdCN_normal.png</t>
  </si>
  <si>
    <t>http://pbs.twimg.com/profile_images/1148690800248872963/IBmzsu3K_normal.jpg</t>
  </si>
  <si>
    <t>http://pbs.twimg.com/profile_images/1146047202927808512/lK1bIVNj_normal.jpg</t>
  </si>
  <si>
    <t>http://pbs.twimg.com/profile_images/1476078057/Everyone_Seems_Normal_normal.jpg</t>
  </si>
  <si>
    <t>http://pbs.twimg.com/profile_images/1134340984173617152/Yc4GpF8M_normal.png</t>
  </si>
  <si>
    <t>http://pbs.twimg.com/profile_images/1122267448026247169/iKHMxg_o_normal.jpg</t>
  </si>
  <si>
    <t>http://pbs.twimg.com/profile_images/1139446243791384576/h2GihgxY_normal.jpg</t>
  </si>
  <si>
    <t>http://pbs.twimg.com/profile_images/739945135308300288/HuawvM1A_normal.jpg</t>
  </si>
  <si>
    <t>http://pbs.twimg.com/profile_images/1089294714019504129/X4I4T62T_normal.jpg</t>
  </si>
  <si>
    <t>http://pbs.twimg.com/profile_images/894083087918710784/TpjFkvLB_normal.jpg</t>
  </si>
  <si>
    <t>http://pbs.twimg.com/profile_images/1125829111530704896/-V36HmAn_normal.jpg</t>
  </si>
  <si>
    <t>http://pbs.twimg.com/profile_images/998345929244663808/t99J7CV5_normal.jpg</t>
  </si>
  <si>
    <t>http://pbs.twimg.com/profile_images/1146303813332025344/Z1QKjoLF_normal.jpg</t>
  </si>
  <si>
    <t>http://pbs.twimg.com/profile_images/1122571023612809216/JQoW13Eq_normal.jpg</t>
  </si>
  <si>
    <t>http://pbs.twimg.com/profile_images/1140821999318491137/-olq7-58_normal.jpg</t>
  </si>
  <si>
    <t>http://pbs.twimg.com/profile_images/826724242251251712/CjuE6vCe_normal.jpg</t>
  </si>
  <si>
    <t>http://pbs.twimg.com/profile_images/1072203107856207872/XKcKLnog_normal.jpg</t>
  </si>
  <si>
    <t>http://pbs.twimg.com/profile_images/832440185291812865/NAKdVTC5_normal.jpg</t>
  </si>
  <si>
    <t>http://pbs.twimg.com/profile_images/1146130353876193280/BU-szC7Q_normal.png</t>
  </si>
  <si>
    <t>http://pbs.twimg.com/profile_images/650380385277243392/bAZiNBjn_normal.jpg</t>
  </si>
  <si>
    <t>http://pbs.twimg.com/profile_images/1148308789411495936/ZfGqHxPp_normal.jpg</t>
  </si>
  <si>
    <t>http://pbs.twimg.com/profile_images/1088956435839496197/5xW0G6RH_normal.jpg</t>
  </si>
  <si>
    <t>http://pbs.twimg.com/profile_images/1143046791056613376/QPZpFl-R_normal.png</t>
  </si>
  <si>
    <t>http://pbs.twimg.com/profile_images/1149247824426668032/hzjjkp5B_normal.jpg</t>
  </si>
  <si>
    <t>http://pbs.twimg.com/profile_images/1046925134274224129/zLErygwo_normal.jpg</t>
  </si>
  <si>
    <t>http://pbs.twimg.com/profile_images/1148221697700618242/sg4-GSLi_normal.png</t>
  </si>
  <si>
    <t>http://pbs.twimg.com/profile_images/738139405446062081/x0FQk9Yl_normal.jpg</t>
  </si>
  <si>
    <t>http://pbs.twimg.com/profile_images/1148374126672977926/qnfNo3No_normal.jpg</t>
  </si>
  <si>
    <t>http://pbs.twimg.com/profile_images/867700927708442624/odMJTDb6_normal.jpg</t>
  </si>
  <si>
    <t>http://pbs.twimg.com/profile_images/1054475402578747392/8-Fa8peJ_normal.jpg</t>
  </si>
  <si>
    <t>http://pbs.twimg.com/profile_images/616683389920350208/ZxeGL-DI_normal.jpg</t>
  </si>
  <si>
    <t>http://pbs.twimg.com/profile_images/1134903437814951936/lUlzKwEV_normal.png</t>
  </si>
  <si>
    <t>http://pbs.twimg.com/profile_images/2372626508/Mum_002_normal.jpg</t>
  </si>
  <si>
    <t>http://pbs.twimg.com/profile_images/1138420113319845888/WYwiFFNx_normal.jpg</t>
  </si>
  <si>
    <t>http://pbs.twimg.com/profile_images/884957620146061312/6trkZ1Pd_normal.jpg</t>
  </si>
  <si>
    <t>http://pbs.twimg.com/profile_images/1096052142085935104/qD0-S92B_normal.jpg</t>
  </si>
  <si>
    <t>http://pbs.twimg.com/profile_images/1148961347725488128/Ml4go2Vj_normal.jpg</t>
  </si>
  <si>
    <t>http://pbs.twimg.com/profile_images/1146727462153252865/zTuNBR4y_normal.jpg</t>
  </si>
  <si>
    <t>http://pbs.twimg.com/profile_images/1148540649970343936/2m2hxOFp_normal.jpg</t>
  </si>
  <si>
    <t>http://pbs.twimg.com/profile_images/1128041466427789313/gcJtnBu2_normal.jpg</t>
  </si>
  <si>
    <t>http://pbs.twimg.com/profile_images/919531576043610113/6gHfDR22_normal.jpg</t>
  </si>
  <si>
    <t>http://pbs.twimg.com/profile_images/511402579721715713/N90KULei_normal.jpeg</t>
  </si>
  <si>
    <t>http://pbs.twimg.com/profile_images/1016478579641602048/e3S2CJwX_normal.jpg</t>
  </si>
  <si>
    <t>http://pbs.twimg.com/profile_images/1070541225948676096/OuSDviuV_normal.jpg</t>
  </si>
  <si>
    <t>http://pbs.twimg.com/profile_images/1115755108174843904/QeY6uVWQ_normal.png</t>
  </si>
  <si>
    <t>http://pbs.twimg.com/profile_images/1148977866626854913/VAT5bVEd_normal.jpg</t>
  </si>
  <si>
    <t>http://pbs.twimg.com/profile_images/1048759582468837377/YBoYN58I_normal.jpg</t>
  </si>
  <si>
    <t>http://pbs.twimg.com/profile_images/1135856803680571392/Dwjnodx6_normal.jpg</t>
  </si>
  <si>
    <t>http://pbs.twimg.com/profile_images/1127979852504735744/g-2a06AM_normal.jpg</t>
  </si>
  <si>
    <t>http://pbs.twimg.com/profile_images/1077152786066812928/EPuZUCzg_normal.jpg</t>
  </si>
  <si>
    <t>http://pbs.twimg.com/profile_images/902837421473071104/JoD0yX8A_normal.jpg</t>
  </si>
  <si>
    <t>http://pbs.twimg.com/profile_images/1149243565995900929/0QtM4EcF_normal.jpg</t>
  </si>
  <si>
    <t>http://pbs.twimg.com/profile_images/1123342338514796544/Aacp4FvD_normal.jpg</t>
  </si>
  <si>
    <t>http://pbs.twimg.com/profile_images/1145502199830798337/IwAjSKol_normal.jpg</t>
  </si>
  <si>
    <t>http://pbs.twimg.com/profile_images/905628855393632256/h7F1HRz8_normal.jpg</t>
  </si>
  <si>
    <t>http://pbs.twimg.com/profile_images/1143455969395052547/KKeBiX0S_normal.jpg</t>
  </si>
  <si>
    <t>http://pbs.twimg.com/profile_images/1134088299910434816/h5SxV9si_normal.jpg</t>
  </si>
  <si>
    <t>http://pbs.twimg.com/profile_images/378800000162030623/40aa90fc8ab61e1f59bb782629a5c882_normal.jpeg</t>
  </si>
  <si>
    <t>http://pbs.twimg.com/profile_images/845445028591812609/erG6q2C0_normal.jpg</t>
  </si>
  <si>
    <t>http://pbs.twimg.com/profile_images/480791844549185536/31I3EgDc_normal.jpeg</t>
  </si>
  <si>
    <t>http://pbs.twimg.com/profile_images/1143309830020575233/ZuDqt3Bq_normal.jpg</t>
  </si>
  <si>
    <t>http://pbs.twimg.com/profile_images/1147665291226296322/BHeI0PT0_normal.jpg</t>
  </si>
  <si>
    <t>http://pbs.twimg.com/profile_images/378800000559087095/02c6cf917f510fc6af595ef527dc3027_normal.jpeg</t>
  </si>
  <si>
    <t>http://pbs.twimg.com/profile_images/1040403657768853505/Xzx7p2Gj_normal.jpg</t>
  </si>
  <si>
    <t>http://pbs.twimg.com/profile_images/501132402106695680/YFNmo66G_normal.jpeg</t>
  </si>
  <si>
    <t>http://pbs.twimg.com/profile_images/1113236032093290496/2OmUPi8p_normal.jpg</t>
  </si>
  <si>
    <t>http://pbs.twimg.com/profile_images/1139308756297297921/LoA4RYee_normal.jpg</t>
  </si>
  <si>
    <t>http://pbs.twimg.com/profile_images/1015445859230715904/hxmLX9b5_normal.jpg</t>
  </si>
  <si>
    <t>http://pbs.twimg.com/profile_images/1005169996979322880/UjwTIQEn_normal.jpg</t>
  </si>
  <si>
    <t>http://pbs.twimg.com/profile_images/1004383834488467456/jsBg6pXq_normal.jpg</t>
  </si>
  <si>
    <t>http://pbs.twimg.com/profile_images/1108505653499166720/V6iHpYqw_normal.jpg</t>
  </si>
  <si>
    <t>http://pbs.twimg.com/profile_images/1062395136284549120/fbdP6wX4_normal.jpg</t>
  </si>
  <si>
    <t>http://pbs.twimg.com/profile_images/1140088824434810885/3X1CLpU0_normal.jpg</t>
  </si>
  <si>
    <t>http://pbs.twimg.com/profile_images/968558564670361602/Z8Z3QNms_normal.jpg</t>
  </si>
  <si>
    <t>http://pbs.twimg.com/profile_images/1101164004217708544/iVBvrNvW_normal.jpg</t>
  </si>
  <si>
    <t>http://pbs.twimg.com/profile_images/894683655687110656/lkxhoil0_normal.jpg</t>
  </si>
  <si>
    <t>http://pbs.twimg.com/profile_images/1142919313982144522/pUGCZQb1_normal.jpg</t>
  </si>
  <si>
    <t>http://pbs.twimg.com/profile_images/1147199055279247360/ma-XxbsY_normal.jpg</t>
  </si>
  <si>
    <t>http://pbs.twimg.com/profile_images/872972045792952321/To1QVCZj_normal.jpg</t>
  </si>
  <si>
    <t>http://pbs.twimg.com/profile_images/1144692754473086976/7wuNrVk7_normal.jpg</t>
  </si>
  <si>
    <t>http://pbs.twimg.com/profile_images/1148944749417639937/ABHsgKzJ_normal.jpg</t>
  </si>
  <si>
    <t>http://pbs.twimg.com/profile_images/1144974606681432066/_mGAMf-n_normal.jpg</t>
  </si>
  <si>
    <t>http://pbs.twimg.com/profile_images/1142477600020992000/TMyl2HMc_normal.jpg</t>
  </si>
  <si>
    <t>http://pbs.twimg.com/profile_images/1148666711022825472/c3ZInRUF_normal.jpg</t>
  </si>
  <si>
    <t>http://pbs.twimg.com/profile_images/1123733437184188422/AUSHWf0-_normal.jpg</t>
  </si>
  <si>
    <t>http://pbs.twimg.com/profile_images/1146580887091367936/zsYqXJmn_normal.png</t>
  </si>
  <si>
    <t>http://pbs.twimg.com/profile_images/1115196662933225472/6Gx4e26F_normal.png</t>
  </si>
  <si>
    <t>http://pbs.twimg.com/profile_images/492011733569921025/2XtexjZf_normal.jpeg</t>
  </si>
  <si>
    <t>http://pbs.twimg.com/profile_images/1131686624776118272/p6pMkQ9R_normal.jpg</t>
  </si>
  <si>
    <t>http://pbs.twimg.com/profile_images/940563711550545921/V4YsjaaR_normal.jpg</t>
  </si>
  <si>
    <t>http://pbs.twimg.com/profile_images/1149326931332149248/s1LvXCB6_normal.jpg</t>
  </si>
  <si>
    <t>http://pbs.twimg.com/profile_images/952369616818442240/H16mEoPJ_normal.jpg</t>
  </si>
  <si>
    <t>05:17:34</t>
  </si>
  <si>
    <t>05:17:52</t>
  </si>
  <si>
    <t>05:18:08</t>
  </si>
  <si>
    <t>05:18:15</t>
  </si>
  <si>
    <t>05:18:39</t>
  </si>
  <si>
    <t>05:18:42</t>
  </si>
  <si>
    <t>05:19:40</t>
  </si>
  <si>
    <t>05:20:05</t>
  </si>
  <si>
    <t>05:20:22</t>
  </si>
  <si>
    <t>05:20:35</t>
  </si>
  <si>
    <t>05:20:52</t>
  </si>
  <si>
    <t>05:21:09</t>
  </si>
  <si>
    <t>05:21:13</t>
  </si>
  <si>
    <t>05:21:35</t>
  </si>
  <si>
    <t>05:23:55</t>
  </si>
  <si>
    <t>05:24:22</t>
  </si>
  <si>
    <t>05:24:48</t>
  </si>
  <si>
    <t>05:25:13</t>
  </si>
  <si>
    <t>05:25:35</t>
  </si>
  <si>
    <t>05:25:52</t>
  </si>
  <si>
    <t>05:26:23</t>
  </si>
  <si>
    <t>05:28:49</t>
  </si>
  <si>
    <t>05:29:46</t>
  </si>
  <si>
    <t>05:29:54</t>
  </si>
  <si>
    <t>05:31:03</t>
  </si>
  <si>
    <t>05:32:52</t>
  </si>
  <si>
    <t>05:33:00</t>
  </si>
  <si>
    <t>05:36:07</t>
  </si>
  <si>
    <t>05:38:20</t>
  </si>
  <si>
    <t>05:40:32</t>
  </si>
  <si>
    <t>05:41:29</t>
  </si>
  <si>
    <t>05:42:46</t>
  </si>
  <si>
    <t>05:43:22</t>
  </si>
  <si>
    <t>05:44:22</t>
  </si>
  <si>
    <t>05:44:28</t>
  </si>
  <si>
    <t>05:47:24</t>
  </si>
  <si>
    <t>05:47:33</t>
  </si>
  <si>
    <t>05:50:21</t>
  </si>
  <si>
    <t>05:51:45</t>
  </si>
  <si>
    <t>05:55:28</t>
  </si>
  <si>
    <t>06:02:42</t>
  </si>
  <si>
    <t>06:12:43</t>
  </si>
  <si>
    <t>06:18:04</t>
  </si>
  <si>
    <t>06:20:08</t>
  </si>
  <si>
    <t>06:21:07</t>
  </si>
  <si>
    <t>06:30:24</t>
  </si>
  <si>
    <t>06:35:28</t>
  </si>
  <si>
    <t>06:37:38</t>
  </si>
  <si>
    <t>06:38:34</t>
  </si>
  <si>
    <t>06:46:41</t>
  </si>
  <si>
    <t>06:49:23</t>
  </si>
  <si>
    <t>06:49:36</t>
  </si>
  <si>
    <t>06:53:09</t>
  </si>
  <si>
    <t>07:01:36</t>
  </si>
  <si>
    <t>07:12:30</t>
  </si>
  <si>
    <t>07:12:40</t>
  </si>
  <si>
    <t>07:28:18</t>
  </si>
  <si>
    <t>07:33:15</t>
  </si>
  <si>
    <t>07:35:14</t>
  </si>
  <si>
    <t>07:45:44</t>
  </si>
  <si>
    <t>07:58:35</t>
  </si>
  <si>
    <t>08:34:30</t>
  </si>
  <si>
    <t>08:44:50</t>
  </si>
  <si>
    <t>09:06:42</t>
  </si>
  <si>
    <t>09:21:44</t>
  </si>
  <si>
    <t>09:35:12</t>
  </si>
  <si>
    <t>09:54:15</t>
  </si>
  <si>
    <t>09:58:12</t>
  </si>
  <si>
    <t>10:00:26</t>
  </si>
  <si>
    <t>10:15:18</t>
  </si>
  <si>
    <t>00:35:02</t>
  </si>
  <si>
    <t>10:19:17</t>
  </si>
  <si>
    <t>10:19:32</t>
  </si>
  <si>
    <t>10:21:28</t>
  </si>
  <si>
    <t>10:26:06</t>
  </si>
  <si>
    <t>10:41:29</t>
  </si>
  <si>
    <t>10:44:17</t>
  </si>
  <si>
    <t>10:46:53</t>
  </si>
  <si>
    <t>11:08:32</t>
  </si>
  <si>
    <t>11:11:19</t>
  </si>
  <si>
    <t>11:20:33</t>
  </si>
  <si>
    <t>11:40:05</t>
  </si>
  <si>
    <t>11:44:13</t>
  </si>
  <si>
    <t>11:47:13</t>
  </si>
  <si>
    <t>12:18:00</t>
  </si>
  <si>
    <t>12:18:57</t>
  </si>
  <si>
    <t>12:25:02</t>
  </si>
  <si>
    <t>12:29:52</t>
  </si>
  <si>
    <t>12:30:31</t>
  </si>
  <si>
    <t>12:34:12</t>
  </si>
  <si>
    <t>12:36:18</t>
  </si>
  <si>
    <t>12:50:12</t>
  </si>
  <si>
    <t>12:51:33</t>
  </si>
  <si>
    <t>13:05:24</t>
  </si>
  <si>
    <t>13:09:44</t>
  </si>
  <si>
    <t>13:10:25</t>
  </si>
  <si>
    <t>13:17:46</t>
  </si>
  <si>
    <t>13:18:30</t>
  </si>
  <si>
    <t>13:21:19</t>
  </si>
  <si>
    <t>13:22:23</t>
  </si>
  <si>
    <t>13:25:39</t>
  </si>
  <si>
    <t>13:30:23</t>
  </si>
  <si>
    <t>13:32:00</t>
  </si>
  <si>
    <t>13:33:13</t>
  </si>
  <si>
    <t>13:34:21</t>
  </si>
  <si>
    <t>13:36:12</t>
  </si>
  <si>
    <t>13:51:27</t>
  </si>
  <si>
    <t>13:53:31</t>
  </si>
  <si>
    <t>13:55:55</t>
  </si>
  <si>
    <t>13:44:38</t>
  </si>
  <si>
    <t>14:00:53</t>
  </si>
  <si>
    <t>14:13:09</t>
  </si>
  <si>
    <t>14:38:03</t>
  </si>
  <si>
    <t>14:46:26</t>
  </si>
  <si>
    <t>14:47:26</t>
  </si>
  <si>
    <t>15:26:59</t>
  </si>
  <si>
    <t>15:49:32</t>
  </si>
  <si>
    <t>16:00:11</t>
  </si>
  <si>
    <t>16:06:52</t>
  </si>
  <si>
    <t>09:51:09</t>
  </si>
  <si>
    <t>16:09:00</t>
  </si>
  <si>
    <t>16:09:58</t>
  </si>
  <si>
    <t>16:10:12</t>
  </si>
  <si>
    <t>16:23:35</t>
  </si>
  <si>
    <t>16:27:54</t>
  </si>
  <si>
    <t>16:29:37</t>
  </si>
  <si>
    <t>08:39:36</t>
  </si>
  <si>
    <t>16:38:45</t>
  </si>
  <si>
    <t>16:40:59</t>
  </si>
  <si>
    <t>16:43:45</t>
  </si>
  <si>
    <t>16:44:15</t>
  </si>
  <si>
    <t>07:24:33</t>
  </si>
  <si>
    <t>16:47:34</t>
  </si>
  <si>
    <t>16:49:46</t>
  </si>
  <si>
    <t>16:55:44</t>
  </si>
  <si>
    <t>16:55:55</t>
  </si>
  <si>
    <t>16:56:44</t>
  </si>
  <si>
    <t>17:20:40</t>
  </si>
  <si>
    <t>17:29:02</t>
  </si>
  <si>
    <t>17:37:01</t>
  </si>
  <si>
    <t>17:37:29</t>
  </si>
  <si>
    <t>17:57:13</t>
  </si>
  <si>
    <t>18:00:00</t>
  </si>
  <si>
    <t>18:06:05</t>
  </si>
  <si>
    <t>18:16:30</t>
  </si>
  <si>
    <t>18:18:33</t>
  </si>
  <si>
    <t>18:22:35</t>
  </si>
  <si>
    <t>18:32:56</t>
  </si>
  <si>
    <t>09:34:23</t>
  </si>
  <si>
    <t>18:35:31</t>
  </si>
  <si>
    <t>16:02:10</t>
  </si>
  <si>
    <t>18:37:40</t>
  </si>
  <si>
    <t>18:37:20</t>
  </si>
  <si>
    <t>18:42:03</t>
  </si>
  <si>
    <t>18:52:45</t>
  </si>
  <si>
    <t>18:59:28</t>
  </si>
  <si>
    <t>19:00:30</t>
  </si>
  <si>
    <t>19:03:25</t>
  </si>
  <si>
    <t>13:10:02</t>
  </si>
  <si>
    <t>19:06:53</t>
  </si>
  <si>
    <t>19:06:57</t>
  </si>
  <si>
    <t>19:08:15</t>
  </si>
  <si>
    <t>19:14:27</t>
  </si>
  <si>
    <t>19:16:12</t>
  </si>
  <si>
    <t>19:17:15</t>
  </si>
  <si>
    <t>19:19:01</t>
  </si>
  <si>
    <t>19:40:38</t>
  </si>
  <si>
    <t>19:41:10</t>
  </si>
  <si>
    <t>19:41:49</t>
  </si>
  <si>
    <t>19:42:25</t>
  </si>
  <si>
    <t>19:46:34</t>
  </si>
  <si>
    <t>20:01:16</t>
  </si>
  <si>
    <t>20:01:56</t>
  </si>
  <si>
    <t>20:02:45</t>
  </si>
  <si>
    <t>20:14:36</t>
  </si>
  <si>
    <t>20:14:33</t>
  </si>
  <si>
    <t>20:17:08</t>
  </si>
  <si>
    <t>20:24:19</t>
  </si>
  <si>
    <t>20:25:31</t>
  </si>
  <si>
    <t>20:33:39</t>
  </si>
  <si>
    <t>20:34:06</t>
  </si>
  <si>
    <t>20:35:03</t>
  </si>
  <si>
    <t>20:35:10</t>
  </si>
  <si>
    <t>20:38:35</t>
  </si>
  <si>
    <t>14:38:13</t>
  </si>
  <si>
    <t>20:38:38</t>
  </si>
  <si>
    <t>20:43:39</t>
  </si>
  <si>
    <t>20:46:05</t>
  </si>
  <si>
    <t>20:47:01</t>
  </si>
  <si>
    <t>20:59:29</t>
  </si>
  <si>
    <t>02:34:41</t>
  </si>
  <si>
    <t>20:59:33</t>
  </si>
  <si>
    <t>21:04:35</t>
  </si>
  <si>
    <t>21:06:35</t>
  </si>
  <si>
    <t>21:07:34</t>
  </si>
  <si>
    <t>21:10:44</t>
  </si>
  <si>
    <t>08:04:11</t>
  </si>
  <si>
    <t>21:18:15</t>
  </si>
  <si>
    <t>21:18:19</t>
  </si>
  <si>
    <t>21:21:14</t>
  </si>
  <si>
    <t>21:25:39</t>
  </si>
  <si>
    <t>21:29:09</t>
  </si>
  <si>
    <t>21:32:02</t>
  </si>
  <si>
    <t>21:16:58</t>
  </si>
  <si>
    <t>21:51:47</t>
  </si>
  <si>
    <t>21:52:58</t>
  </si>
  <si>
    <t>22:01:58</t>
  </si>
  <si>
    <t>22:03:16</t>
  </si>
  <si>
    <t>22:03:52</t>
  </si>
  <si>
    <t>22:04:01</t>
  </si>
  <si>
    <t>22:04:52</t>
  </si>
  <si>
    <t>22:08:23</t>
  </si>
  <si>
    <t>22:09:29</t>
  </si>
  <si>
    <t>22:15:05</t>
  </si>
  <si>
    <t>05:17:00</t>
  </si>
  <si>
    <t>22:33:37</t>
  </si>
  <si>
    <t>22:24:05</t>
  </si>
  <si>
    <t>22:26:10</t>
  </si>
  <si>
    <t>22:37:42</t>
  </si>
  <si>
    <t>22:41:51</t>
  </si>
  <si>
    <t>22:42:33</t>
  </si>
  <si>
    <t>11:50:00</t>
  </si>
  <si>
    <t>22:05:16</t>
  </si>
  <si>
    <t>22:46:05</t>
  </si>
  <si>
    <t>22:50:51</t>
  </si>
  <si>
    <t>22:54:45</t>
  </si>
  <si>
    <t>23:03:17</t>
  </si>
  <si>
    <t>23:08:56</t>
  </si>
  <si>
    <t>23:12:11</t>
  </si>
  <si>
    <t>23:17:00</t>
  </si>
  <si>
    <t>23:23:45</t>
  </si>
  <si>
    <t>23:25:19</t>
  </si>
  <si>
    <t>23:25:33</t>
  </si>
  <si>
    <t>23:31:02</t>
  </si>
  <si>
    <t>23:32:11</t>
  </si>
  <si>
    <t>23:41:24</t>
  </si>
  <si>
    <t>23:42:10</t>
  </si>
  <si>
    <t>23:45:09</t>
  </si>
  <si>
    <t>00:41:01</t>
  </si>
  <si>
    <t>23:59:03</t>
  </si>
  <si>
    <t>23:59:34</t>
  </si>
  <si>
    <t>00:01:31</t>
  </si>
  <si>
    <t>00:14:18</t>
  </si>
  <si>
    <t>00:18:10</t>
  </si>
  <si>
    <t>00:19:51</t>
  </si>
  <si>
    <t>00:27:17</t>
  </si>
  <si>
    <t>00:27:25</t>
  </si>
  <si>
    <t>00:27:35</t>
  </si>
  <si>
    <t>00:29:35</t>
  </si>
  <si>
    <t>00:09:15</t>
  </si>
  <si>
    <t>00:09:58</t>
  </si>
  <si>
    <t>00:35:37</t>
  </si>
  <si>
    <t>00:36:47</t>
  </si>
  <si>
    <t>10:43:10</t>
  </si>
  <si>
    <t>00:42:06</t>
  </si>
  <si>
    <t>19:05:08</t>
  </si>
  <si>
    <t>22:15:06</t>
  </si>
  <si>
    <t>00:51:01</t>
  </si>
  <si>
    <t>00:52:32</t>
  </si>
  <si>
    <t>01:04:04</t>
  </si>
  <si>
    <t>01:08:55</t>
  </si>
  <si>
    <t>01:10:10</t>
  </si>
  <si>
    <t>01:11:40</t>
  </si>
  <si>
    <t>01:12:48</t>
  </si>
  <si>
    <t>01:13:37</t>
  </si>
  <si>
    <t>00:29:17</t>
  </si>
  <si>
    <t>01:18:57</t>
  </si>
  <si>
    <t>01:19:03</t>
  </si>
  <si>
    <t>01:21:28</t>
  </si>
  <si>
    <t>01:24:13</t>
  </si>
  <si>
    <t>01:26:07</t>
  </si>
  <si>
    <t>01:26:36</t>
  </si>
  <si>
    <t>01:29:00</t>
  </si>
  <si>
    <t>01:35:28</t>
  </si>
  <si>
    <t>15:51:56</t>
  </si>
  <si>
    <t>01:36:39</t>
  </si>
  <si>
    <t>01:39:00</t>
  </si>
  <si>
    <t>01:39:50</t>
  </si>
  <si>
    <t>01:43:04</t>
  </si>
  <si>
    <t>01:43:46</t>
  </si>
  <si>
    <t>01:44:12</t>
  </si>
  <si>
    <t>01:47:24</t>
  </si>
  <si>
    <t>01:52:16</t>
  </si>
  <si>
    <t>18:18:00</t>
  </si>
  <si>
    <t>00:19:13</t>
  </si>
  <si>
    <t>01:53:28</t>
  </si>
  <si>
    <t>01:55:58</t>
  </si>
  <si>
    <t>01:59:34</t>
  </si>
  <si>
    <t>02:00:47</t>
  </si>
  <si>
    <t>02:07:33</t>
  </si>
  <si>
    <t>02:07:48</t>
  </si>
  <si>
    <t>01:58:57</t>
  </si>
  <si>
    <t>02:11:58</t>
  </si>
  <si>
    <t>02:19:23</t>
  </si>
  <si>
    <t>02:19:57</t>
  </si>
  <si>
    <t>02:27:12</t>
  </si>
  <si>
    <t>02:47:01</t>
  </si>
  <si>
    <t>03:03:37</t>
  </si>
  <si>
    <t>03:03:41</t>
  </si>
  <si>
    <t>03:09:09</t>
  </si>
  <si>
    <t>03:10:55</t>
  </si>
  <si>
    <t>03:12:12</t>
  </si>
  <si>
    <t>03:15:37</t>
  </si>
  <si>
    <t>03:16:13</t>
  </si>
  <si>
    <t>03:27:54</t>
  </si>
  <si>
    <t>03:46:08</t>
  </si>
  <si>
    <t>03:55:12</t>
  </si>
  <si>
    <t>04:03:03</t>
  </si>
  <si>
    <t>04:15:19</t>
  </si>
  <si>
    <t>04:16:20</t>
  </si>
  <si>
    <t>04:25:04</t>
  </si>
  <si>
    <t>04:34:37</t>
  </si>
  <si>
    <t>04:46:33</t>
  </si>
  <si>
    <t>23:38:20</t>
  </si>
  <si>
    <t>04:52:31</t>
  </si>
  <si>
    <t>05:00:09</t>
  </si>
  <si>
    <t>05:10:44</t>
  </si>
  <si>
    <t>05:13:54</t>
  </si>
  <si>
    <t>05:14:45</t>
  </si>
  <si>
    <t>05:26:24</t>
  </si>
  <si>
    <t>05:28:08</t>
  </si>
  <si>
    <t>23:58:21</t>
  </si>
  <si>
    <t>00:05:59</t>
  </si>
  <si>
    <t>05:51:03</t>
  </si>
  <si>
    <t>06:26:39</t>
  </si>
  <si>
    <t>06:29:40</t>
  </si>
  <si>
    <t>03:46:06</t>
  </si>
  <si>
    <t>06:30:36</t>
  </si>
  <si>
    <t>06:39:18</t>
  </si>
  <si>
    <t>04:23:32</t>
  </si>
  <si>
    <t>06:54:05</t>
  </si>
  <si>
    <t>07:07:39</t>
  </si>
  <si>
    <t>07:16:13</t>
  </si>
  <si>
    <t>07:24:36</t>
  </si>
  <si>
    <t>08:04:25</t>
  </si>
  <si>
    <t>08:15:58</t>
  </si>
  <si>
    <t>18:28:25</t>
  </si>
  <si>
    <t>08:19:06</t>
  </si>
  <si>
    <t>08:43:32</t>
  </si>
  <si>
    <t>08:47:30</t>
  </si>
  <si>
    <t>08:57:40</t>
  </si>
  <si>
    <t>09:33:40</t>
  </si>
  <si>
    <t>10:01:57</t>
  </si>
  <si>
    <t>10:05:16</t>
  </si>
  <si>
    <t>10:08:16</t>
  </si>
  <si>
    <t>22:15:36</t>
  </si>
  <si>
    <t>22:19:24</t>
  </si>
  <si>
    <t>22:17:05</t>
  </si>
  <si>
    <t>21:14:32</t>
  </si>
  <si>
    <t>21:50:17</t>
  </si>
  <si>
    <t>21:54:48</t>
  </si>
  <si>
    <t>09:21:06</t>
  </si>
  <si>
    <t>22:02:56</t>
  </si>
  <si>
    <t>10:09:04</t>
  </si>
  <si>
    <t>10:10:28</t>
  </si>
  <si>
    <t>09:26:01</t>
  </si>
  <si>
    <t>10:12:13</t>
  </si>
  <si>
    <t>10:28:26</t>
  </si>
  <si>
    <t>10:31:39</t>
  </si>
  <si>
    <t>11:04:28</t>
  </si>
  <si>
    <t>07:15:09</t>
  </si>
  <si>
    <t>11:14:12</t>
  </si>
  <si>
    <t>11:23:54</t>
  </si>
  <si>
    <t>11:34:22</t>
  </si>
  <si>
    <t>11:51:02</t>
  </si>
  <si>
    <t>11:51:56</t>
  </si>
  <si>
    <t>11:55:55</t>
  </si>
  <si>
    <t>12:08:54</t>
  </si>
  <si>
    <t>12:34:07</t>
  </si>
  <si>
    <t>12:40:59</t>
  </si>
  <si>
    <t>02:52:17</t>
  </si>
  <si>
    <t>16:49:53</t>
  </si>
  <si>
    <t>12:00:02</t>
  </si>
  <si>
    <t>20:18:44</t>
  </si>
  <si>
    <t>13:43:23</t>
  </si>
  <si>
    <t>20:32:17</t>
  </si>
  <si>
    <t>22:11:08</t>
  </si>
  <si>
    <t>10:35:42</t>
  </si>
  <si>
    <t>04:23:47</t>
  </si>
  <si>
    <t>11:10:55</t>
  </si>
  <si>
    <t>11:50:48</t>
  </si>
  <si>
    <t>11:53:09</t>
  </si>
  <si>
    <t>11:51:21</t>
  </si>
  <si>
    <t>19:15:17</t>
  </si>
  <si>
    <t>12:00:42</t>
  </si>
  <si>
    <t>22:19:06</t>
  </si>
  <si>
    <t>12:55:30</t>
  </si>
  <si>
    <t>10:27:07</t>
  </si>
  <si>
    <t>11:46:27</t>
  </si>
  <si>
    <t>12:59:35</t>
  </si>
  <si>
    <t>13:02:29</t>
  </si>
  <si>
    <t>13:06:06</t>
  </si>
  <si>
    <t>13:11:02</t>
  </si>
  <si>
    <t>09:28:52</t>
  </si>
  <si>
    <t>13:21:49</t>
  </si>
  <si>
    <t>13:24:43</t>
  </si>
  <si>
    <t>13:25:07</t>
  </si>
  <si>
    <t>13:31:49</t>
  </si>
  <si>
    <t>13:40:08</t>
  </si>
  <si>
    <t>13:51:29</t>
  </si>
  <si>
    <t>14:09:31</t>
  </si>
  <si>
    <t>14:28:37</t>
  </si>
  <si>
    <t>05:28:52</t>
  </si>
  <si>
    <t>14:04:49</t>
  </si>
  <si>
    <t>05:29:18</t>
  </si>
  <si>
    <t>14:37:57</t>
  </si>
  <si>
    <t>05:29:28</t>
  </si>
  <si>
    <t>03:02:14</t>
  </si>
  <si>
    <t>06:35:24</t>
  </si>
  <si>
    <t>08:30:38</t>
  </si>
  <si>
    <t>09:32:56</t>
  </si>
  <si>
    <t>15:40:08</t>
  </si>
  <si>
    <t>09:33:04</t>
  </si>
  <si>
    <t>12:25:06</t>
  </si>
  <si>
    <t>12:51:51</t>
  </si>
  <si>
    <t>07:50:14</t>
  </si>
  <si>
    <t>14:09:14</t>
  </si>
  <si>
    <t>12:19:07</t>
  </si>
  <si>
    <t>14:12:23</t>
  </si>
  <si>
    <t>21:58:19</t>
  </si>
  <si>
    <t>14:12:28</t>
  </si>
  <si>
    <t>14:12:33</t>
  </si>
  <si>
    <t>09:25:11</t>
  </si>
  <si>
    <t>14:13:04</t>
  </si>
  <si>
    <t>02:51:29</t>
  </si>
  <si>
    <t>14:13:10</t>
  </si>
  <si>
    <t>14:42:27</t>
  </si>
  <si>
    <t>14:15:19</t>
  </si>
  <si>
    <t>13:24:28</t>
  </si>
  <si>
    <t>14:15:23</t>
  </si>
  <si>
    <t>13:03:37</t>
  </si>
  <si>
    <t>14:15:35</t>
  </si>
  <si>
    <t>13:03:44</t>
  </si>
  <si>
    <t>14:15:56</t>
  </si>
  <si>
    <t>14:33:43</t>
  </si>
  <si>
    <t>08:29:41</t>
  </si>
  <si>
    <t>14:13:32</t>
  </si>
  <si>
    <t>14:16:32</t>
  </si>
  <si>
    <t>19:09:13</t>
  </si>
  <si>
    <t>14:22:42</t>
  </si>
  <si>
    <t>07:47:43</t>
  </si>
  <si>
    <t>14:23:23</t>
  </si>
  <si>
    <t>13:16:28</t>
  </si>
  <si>
    <t>14:23:35</t>
  </si>
  <si>
    <t>10:46:22</t>
  </si>
  <si>
    <t>14:25:21</t>
  </si>
  <si>
    <t>08:12:49</t>
  </si>
  <si>
    <t>14:25:58</t>
  </si>
  <si>
    <t>17:32:39</t>
  </si>
  <si>
    <t>22:11:25</t>
  </si>
  <si>
    <t>12:32:48</t>
  </si>
  <si>
    <t>22:12:00</t>
  </si>
  <si>
    <t>22:52:40</t>
  </si>
  <si>
    <t>22:20:19</t>
  </si>
  <si>
    <t>04:34:13</t>
  </si>
  <si>
    <t>22:20:26</t>
  </si>
  <si>
    <t>15:37:20</t>
  </si>
  <si>
    <t>22:21:22</t>
  </si>
  <si>
    <t>14:38:54</t>
  </si>
  <si>
    <t>02:07:10</t>
  </si>
  <si>
    <t>11:58:22</t>
  </si>
  <si>
    <t>02:07:16</t>
  </si>
  <si>
    <t>06:16:14</t>
  </si>
  <si>
    <t>07:18:37</t>
  </si>
  <si>
    <t>04:36:09</t>
  </si>
  <si>
    <t>08:25:24</t>
  </si>
  <si>
    <t>05:19:26</t>
  </si>
  <si>
    <t>08:25:29</t>
  </si>
  <si>
    <t>04:52:44</t>
  </si>
  <si>
    <t>12:21:39</t>
  </si>
  <si>
    <t>10:49:28</t>
  </si>
  <si>
    <t>07:15:35</t>
  </si>
  <si>
    <t>14:11:32</t>
  </si>
  <si>
    <t>14:11:51</t>
  </si>
  <si>
    <t>18:58:47</t>
  </si>
  <si>
    <t>14:12:49</t>
  </si>
  <si>
    <t>14:13:12</t>
  </si>
  <si>
    <t>14:16:38</t>
  </si>
  <si>
    <t>14:18:30</t>
  </si>
  <si>
    <t>14:18:38</t>
  </si>
  <si>
    <t>14:24:08</t>
  </si>
  <si>
    <t>14:27:12</t>
  </si>
  <si>
    <t>14:32:10</t>
  </si>
  <si>
    <t>14:15:17</t>
  </si>
  <si>
    <t>14:36:04</t>
  </si>
  <si>
    <t>14:40:27</t>
  </si>
  <si>
    <t>14:41:11</t>
  </si>
  <si>
    <t>14:52:12</t>
  </si>
  <si>
    <t>15:03:34</t>
  </si>
  <si>
    <t>15:08:27</t>
  </si>
  <si>
    <t>15:09:58</t>
  </si>
  <si>
    <t>04:33:14</t>
  </si>
  <si>
    <t>15:13:26</t>
  </si>
  <si>
    <t>15:16:21</t>
  </si>
  <si>
    <t>15:20:10</t>
  </si>
  <si>
    <t>15:21:20</t>
  </si>
  <si>
    <t>15:27:53</t>
  </si>
  <si>
    <t>15:28:31</t>
  </si>
  <si>
    <t>15:29:12</t>
  </si>
  <si>
    <t>15:33:21</t>
  </si>
  <si>
    <t>15:34:39</t>
  </si>
  <si>
    <t>04:05:19</t>
  </si>
  <si>
    <t>10:06:48</t>
  </si>
  <si>
    <t>13:59:56</t>
  </si>
  <si>
    <t>14:00:35</t>
  </si>
  <si>
    <t>14:08:45</t>
  </si>
  <si>
    <t>16:40:43</t>
  </si>
  <si>
    <t>16:08:24</t>
  </si>
  <si>
    <t>16:44:31</t>
  </si>
  <si>
    <t>18:23:43</t>
  </si>
  <si>
    <t>15:59:28</t>
  </si>
  <si>
    <t>20:21:42</t>
  </si>
  <si>
    <t>13:36:38</t>
  </si>
  <si>
    <t>02:36:37</t>
  </si>
  <si>
    <t>15:36:36</t>
  </si>
  <si>
    <t>22:17:11</t>
  </si>
  <si>
    <t>21:07:38</t>
  </si>
  <si>
    <t>22:30:30</t>
  </si>
  <si>
    <t>18:33:28</t>
  </si>
  <si>
    <t>04:51:15</t>
  </si>
  <si>
    <t>06:27:44</t>
  </si>
  <si>
    <t>06:34:12</t>
  </si>
  <si>
    <t>07:33:12</t>
  </si>
  <si>
    <t>07:52:39</t>
  </si>
  <si>
    <t>15:30:47</t>
  </si>
  <si>
    <t>15:36:42</t>
  </si>
  <si>
    <t>01:11:03</t>
  </si>
  <si>
    <t>15:37:39</t>
  </si>
  <si>
    <t>15:38:18</t>
  </si>
  <si>
    <t>12:46:05</t>
  </si>
  <si>
    <t>15:37:57</t>
  </si>
  <si>
    <t>15:38:40</t>
  </si>
  <si>
    <t>16:00:16</t>
  </si>
  <si>
    <t>15:46:48</t>
  </si>
  <si>
    <t>15:50:40</t>
  </si>
  <si>
    <t>15:55:50</t>
  </si>
  <si>
    <t>15:57:15</t>
  </si>
  <si>
    <t>16:04:14</t>
  </si>
  <si>
    <t>16:07:18</t>
  </si>
  <si>
    <t>16:12:16</t>
  </si>
  <si>
    <t>01:31:09</t>
  </si>
  <si>
    <t>16:13:10</t>
  </si>
  <si>
    <t>16:13:35</t>
  </si>
  <si>
    <t>16:13:52</t>
  </si>
  <si>
    <t>16:16:59</t>
  </si>
  <si>
    <t>16:23:22</t>
  </si>
  <si>
    <t>16:27:09</t>
  </si>
  <si>
    <t>16:31:12</t>
  </si>
  <si>
    <t>16:32:45</t>
  </si>
  <si>
    <t>16:33:07</t>
  </si>
  <si>
    <t>16:33:40</t>
  </si>
  <si>
    <t>16:39:34</t>
  </si>
  <si>
    <t>16:45:52</t>
  </si>
  <si>
    <t>16:45:25</t>
  </si>
  <si>
    <t>16:47:08</t>
  </si>
  <si>
    <t>21:36:36</t>
  </si>
  <si>
    <t>17:03:39</t>
  </si>
  <si>
    <t>17:18:09</t>
  </si>
  <si>
    <t>https://twitter.com/petermaldonad19/status/1148823557096366082</t>
  </si>
  <si>
    <t>https://twitter.com/bgallagher_98/status/1148823630169571328</t>
  </si>
  <si>
    <t>https://twitter.com/dopealexxx/status/1148823699077779456</t>
  </si>
  <si>
    <t>https://twitter.com/captainnerdism/status/1148823728093925376</t>
  </si>
  <si>
    <t>https://twitter.com/cultvope/status/1148823826832039936</t>
  </si>
  <si>
    <t>https://twitter.com/iamcharlington/status/1148823840111374337</t>
  </si>
  <si>
    <t>https://twitter.com/nigseu/status/1148824084718870528</t>
  </si>
  <si>
    <t>https://twitter.com/therealsmcity/status/1148824191233224704</t>
  </si>
  <si>
    <t>https://twitter.com/cjsuarezjr/status/1148824259193724931</t>
  </si>
  <si>
    <t>https://twitter.com/lilliananai/status/1148824313765748737</t>
  </si>
  <si>
    <t>https://twitter.com/jacko_boll/status/1148824387380006914</t>
  </si>
  <si>
    <t>https://twitter.com/coltonsmock/status/1148824456191758337</t>
  </si>
  <si>
    <t>https://twitter.com/andrewzip/status/1148824473082007552</t>
  </si>
  <si>
    <t>https://twitter.com/daniasp/status/1148824568594915329</t>
  </si>
  <si>
    <t>https://twitter.com/njsachi/status/1148825154752929793</t>
  </si>
  <si>
    <t>https://twitter.com/jayayzle/status/1148825267177230336</t>
  </si>
  <si>
    <t>https://twitter.com/silvertigerbb/status/1148825374677184512</t>
  </si>
  <si>
    <t>https://twitter.com/emptyorchestra6/status/1148825481644404736</t>
  </si>
  <si>
    <t>https://twitter.com/_andreareza/status/1148825575198302208</t>
  </si>
  <si>
    <t>https://twitter.com/junnttao/status/1148825644517773313</t>
  </si>
  <si>
    <t>https://twitter.com/1800catpuke/status/1148825776554311680</t>
  </si>
  <si>
    <t>https://twitter.com/shashi_hazard/status/1148826386729062400</t>
  </si>
  <si>
    <t>https://twitter.com/casanovacattree/status/1148826625645191169</t>
  </si>
  <si>
    <t>https://twitter.com/court_618/status/1148826657672744960</t>
  </si>
  <si>
    <t>https://twitter.com/alefandino/status/1148826949189550081</t>
  </si>
  <si>
    <t>https://twitter.com/realmarvellomj/status/1148827407920566273</t>
  </si>
  <si>
    <t>https://twitter.com/iheartricaaa/status/1148827440971571200</t>
  </si>
  <si>
    <t>https://twitter.com/royboy2124/status/1148828222433505280</t>
  </si>
  <si>
    <t>https://twitter.com/nickf_ca/status/1148828782268039169</t>
  </si>
  <si>
    <t>https://twitter.com/_devvwaddle/status/1148829336209936384</t>
  </si>
  <si>
    <t>https://twitter.com/bellarke001/status/1148829576186888192</t>
  </si>
  <si>
    <t>https://twitter.com/emma_obie4/status/1148829897525215233</t>
  </si>
  <si>
    <t>https://twitter.com/sayo_coro/status/1148830048293511168</t>
  </si>
  <si>
    <t>https://twitter.com/_amandrew_/status/1148830298383224832</t>
  </si>
  <si>
    <t>https://twitter.com/thefreemodel/status/1148830327353335808</t>
  </si>
  <si>
    <t>https://twitter.com/notrealwaffles/status/1148831064938254336</t>
  </si>
  <si>
    <t>https://twitter.com/miniorchid/status/1148831099461574656</t>
  </si>
  <si>
    <t>https://twitter.com/f1princess/status/1148831807644852224</t>
  </si>
  <si>
    <t>https://twitter.com/ladydonna100/status/1148832159257382912</t>
  </si>
  <si>
    <t>https://twitter.com/cappnkenway/status/1148833093647646720</t>
  </si>
  <si>
    <t>https://twitter.com/isjxhnny/status/1148834915938521088</t>
  </si>
  <si>
    <t>https://twitter.com/burningtaco/status/1148837433028382720</t>
  </si>
  <si>
    <t>https://twitter.com/dodger_jess83/status/1148838781941796864</t>
  </si>
  <si>
    <t>https://twitter.com/thezorocario/status/1148839300882026496</t>
  </si>
  <si>
    <t>https://twitter.com/efren_pedroza/status/1148839549239472128</t>
  </si>
  <si>
    <t>https://twitter.com/jorgezunigam/status/1148839550225199104</t>
  </si>
  <si>
    <t>https://twitter.com/oworock/status/1148841886939041792</t>
  </si>
  <si>
    <t>https://twitter.com/goran_says/status/1148843160187146240</t>
  </si>
  <si>
    <t>https://twitter.com/janetstangel/status/1148843703760539648</t>
  </si>
  <si>
    <t>https://twitter.com/veggiedogmom/status/1148843938993885184</t>
  </si>
  <si>
    <t>https://twitter.com/jclsucks/status/1148845983784194048</t>
  </si>
  <si>
    <t>https://twitter.com/anamariaayme1/status/1148846660749017088</t>
  </si>
  <si>
    <t>https://twitter.com/wankhairulikhw1/status/1148846716633767937</t>
  </si>
  <si>
    <t>https://twitter.com/goddess69ganja/status/1148847610976845824</t>
  </si>
  <si>
    <t>https://twitter.com/eg_glitter24/status/1148849735878553600</t>
  </si>
  <si>
    <t>https://twitter.com/mounette0208/status/1148852478127030272</t>
  </si>
  <si>
    <t>https://twitter.com/boku_no_jr/status/1148852519994634240</t>
  </si>
  <si>
    <t>https://twitter.com/pauloveno_/status/1148856456348872704</t>
  </si>
  <si>
    <t>https://twitter.com/interactivelads/status/1148857700014383104</t>
  </si>
  <si>
    <t>https://twitter.com/ayewans/status/1148858202089578496</t>
  </si>
  <si>
    <t>https://twitter.com/arindammr/status/1148860842378706944</t>
  </si>
  <si>
    <t>https://twitter.com/theshyguy8/status/1148864077386506241</t>
  </si>
  <si>
    <t>https://twitter.com/xtraordnarly/status/1148873115256012801</t>
  </si>
  <si>
    <t>https://twitter.com/castroe07/status/1148875716416557056</t>
  </si>
  <si>
    <t>https://twitter.com/cassgizmo/status/1148881217699270657</t>
  </si>
  <si>
    <t>https://twitter.com/dmelbm/status/1148885001724841985</t>
  </si>
  <si>
    <t>https://twitter.com/yamperproganda/status/1148888391897026560</t>
  </si>
  <si>
    <t>https://twitter.com/ritchan_en/status/1148893183608143872</t>
  </si>
  <si>
    <t>https://twitter.com/chaedoc/status/1148894181491957760</t>
  </si>
  <si>
    <t>https://twitter.com/th3doormatt/status/1148894742891106305</t>
  </si>
  <si>
    <t>https://twitter.com/jennasykes13/status/1148898483979673600</t>
  </si>
  <si>
    <t>https://twitter.com/rachelwithcats/status/1148390064130527232</t>
  </si>
  <si>
    <t>https://twitter.com/strawbecky_81/status/1148899487072563201</t>
  </si>
  <si>
    <t>https://twitter.com/synchronicbot/status/1148899549735456768</t>
  </si>
  <si>
    <t>https://twitter.com/totalvideogame/status/1148900033976328192</t>
  </si>
  <si>
    <t>https://twitter.com/vwc153gcg42jquu/status/1148901200659660800</t>
  </si>
  <si>
    <t>https://twitter.com/nahuelnicrosini/status/1148905073008926720</t>
  </si>
  <si>
    <t>https://twitter.com/genphys/status/1148905778926907393</t>
  </si>
  <si>
    <t>https://twitter.com/jilsmom/status/1148906431879553025</t>
  </si>
  <si>
    <t>https://twitter.com/moraysuth/status/1148911881479999489</t>
  </si>
  <si>
    <t>https://twitter.com/adogtweets_/status/1148912580557230080</t>
  </si>
  <si>
    <t>https://twitter.com/elliemrrt/status/1148914902146457601</t>
  </si>
  <si>
    <t>https://twitter.com/skyedrixvg/status/1148919819607171073</t>
  </si>
  <si>
    <t>https://twitter.com/dragonflight126/status/1148920860809596929</t>
  </si>
  <si>
    <t>https://twitter.com/nclgnsrth/status/1148921615347904513</t>
  </si>
  <si>
    <t>https://twitter.com/botensori/status/1148929361170423808</t>
  </si>
  <si>
    <t>https://twitter.com/botensori/status/1148929598618398720</t>
  </si>
  <si>
    <t>https://twitter.com/qbeast9922/status/1148931131791818753</t>
  </si>
  <si>
    <t>https://twitter.com/networkjanitor/status/1148932346139201536</t>
  </si>
  <si>
    <t>https://twitter.com/_itselladel/status/1148932511344410625</t>
  </si>
  <si>
    <t>https://twitter.com/cclikesbands/status/1148933438273150976</t>
  </si>
  <si>
    <t>https://twitter.com/lankyhelen/status/1148933965904044032</t>
  </si>
  <si>
    <t>https://twitter.com/vnlahabbo/status/1148937463135703042</t>
  </si>
  <si>
    <t>https://twitter.com/rykael3/status/1148937804984004609</t>
  </si>
  <si>
    <t>https://twitter.com/gracecheron/status/1148941289230127104</t>
  </si>
  <si>
    <t>https://twitter.com/rx8welsh/status/1148942380831084544</t>
  </si>
  <si>
    <t>https://twitter.com/slutfornatsu/status/1148942551572811777</t>
  </si>
  <si>
    <t>https://twitter.com/moolicent/status/1148944403043618817</t>
  </si>
  <si>
    <t>https://twitter.com/tjack30/status/1148944588268331009</t>
  </si>
  <si>
    <t>https://twitter.com/_ynigo/status/1148945293980737537</t>
  </si>
  <si>
    <t>https://twitter.com/kennylynny/status/1148945564714885120</t>
  </si>
  <si>
    <t>https://twitter.com/sleepybiflinge/status/1148946387356094465</t>
  </si>
  <si>
    <t>https://twitter.com/fooknews/status/1148947579113283585</t>
  </si>
  <si>
    <t>https://twitter.com/garbage_waifu/status/1148947983838244864</t>
  </si>
  <si>
    <t>https://twitter.com/s_selcouth/status/1148948291947847680</t>
  </si>
  <si>
    <t>https://twitter.com/liliamartinez6/status/1148948574639722500</t>
  </si>
  <si>
    <t>https://twitter.com/riosculptures/status/1148949041134350336</t>
  </si>
  <si>
    <t>https://twitter.com/mrscruz1999/status/1148952878607810562</t>
  </si>
  <si>
    <t>https://twitter.com/haylightz/status/1148953398512967681</t>
  </si>
  <si>
    <t>https://twitter.com/friednoodlespls/status/1148954002932948993</t>
  </si>
  <si>
    <t>https://twitter.com/countercheq/status/1148951161480728577</t>
  </si>
  <si>
    <t>https://twitter.com/birdlady19492/status/1148955254920306689</t>
  </si>
  <si>
    <t>https://twitter.com/atzmiroh/status/1148958337951621120</t>
  </si>
  <si>
    <t>https://twitter.com/aras_sivad/status/1148964608197255169</t>
  </si>
  <si>
    <t>https://twitter.com/nsbulatao70/status/1148966716283600896</t>
  </si>
  <si>
    <t>https://twitter.com/joeylanez18/status/1148966968323661827</t>
  </si>
  <si>
    <t>https://twitter.com/rulecorgis/status/1148976919196684289</t>
  </si>
  <si>
    <t>https://twitter.com/positivereigen/status/1148982594228248576</t>
  </si>
  <si>
    <t>https://twitter.com/althausdan/status/1148985274111860737</t>
  </si>
  <si>
    <t>https://twitter.com/jorgeluis_gm/status/1148986959563505665</t>
  </si>
  <si>
    <t>https://twitter.com/allfactmix/status/1117364659382902786</t>
  </si>
  <si>
    <t>https://twitter.com/monika_1gf/status/1148987496581087237</t>
  </si>
  <si>
    <t>https://twitter.com/muttamorphosis/status/1148987737086812161</t>
  </si>
  <si>
    <t>https://twitter.com/wildearthpets/status/1148987795723247616</t>
  </si>
  <si>
    <t>https://twitter.com/padoju_yt/status/1148991165062139910</t>
  </si>
  <si>
    <t>https://twitter.com/twolipbouquets/status/1148992251357384706</t>
  </si>
  <si>
    <t>https://twitter.com/maxxxhamm/status/1148992684675207170</t>
  </si>
  <si>
    <t>https://twitter.com/lynxreviewer/status/1148512011510091776</t>
  </si>
  <si>
    <t>https://twitter.com/karasmakun/status/1148994981778141184</t>
  </si>
  <si>
    <t>https://twitter.com/cwillis_1/status/1148995542216781824</t>
  </si>
  <si>
    <t>https://twitter.com/brownchick3296/status/1148996239884578816</t>
  </si>
  <si>
    <t>https://twitter.com/therealdavegee/status/1148996366062051330</t>
  </si>
  <si>
    <t>https://twitter.com/aja_renise/status/1148855510948548609</t>
  </si>
  <si>
    <t>https://twitter.com/chloejoellee/status/1148997200325808130</t>
  </si>
  <si>
    <t>https://twitter.com/ninjapuppy99/status/1148997755509071877</t>
  </si>
  <si>
    <t>https://twitter.com/momixou/status/1148999253655773185</t>
  </si>
  <si>
    <t>https://twitter.com/greg2395/status/1148999302007656448</t>
  </si>
  <si>
    <t>https://twitter.com/be_macedoo/status/1148999506152841216</t>
  </si>
  <si>
    <t>https://twitter.com/leander_mc/status/1149005529664098306</t>
  </si>
  <si>
    <t>https://twitter.com/jillhanner/status/1149007635963887618</t>
  </si>
  <si>
    <t>https://twitter.com/scotttherock5/status/1149009642619584512</t>
  </si>
  <si>
    <t>https://twitter.com/mymuseyip1995my/status/1149009760827707393</t>
  </si>
  <si>
    <t>https://twitter.com/daegudorkss/status/1149014726699077633</t>
  </si>
  <si>
    <t>https://twitter.com/raptordavinci/status/1149015426548060161</t>
  </si>
  <si>
    <t>https://twitter.com/valcarmom/status/1149016959171911681</t>
  </si>
  <si>
    <t>https://twitter.com/pentbot_/status/1149019579873710089</t>
  </si>
  <si>
    <t>https://twitter.com/hatfieldanne/status/1149020098168074242</t>
  </si>
  <si>
    <t>https://twitter.com/rebeca_maggie8/status/1149020098352599042</t>
  </si>
  <si>
    <t>https://twitter.com/smugcorgi/status/1149021112816295938</t>
  </si>
  <si>
    <t>https://twitter.com/benny275/status/1149023718443610112</t>
  </si>
  <si>
    <t>https://twitter.com/animalastronau1/status/1148888184480313344</t>
  </si>
  <si>
    <t>https://twitter.com/animalastronau1/status/1149024365662625796</t>
  </si>
  <si>
    <t>https://twitter.com/lisette_neely/status/1148985776388136961</t>
  </si>
  <si>
    <t>https://twitter.com/lisette_neely/status/1149024907226996742</t>
  </si>
  <si>
    <t>https://twitter.com/ninafcoach/status/1149024825014464512</t>
  </si>
  <si>
    <t>https://twitter.com/faithdlee/status/1149026010865852417</t>
  </si>
  <si>
    <t>https://twitter.com/crimsondemon15/status/1149028701968982016</t>
  </si>
  <si>
    <t>https://twitter.com/ous2012/status/1149030392919281664</t>
  </si>
  <si>
    <t>https://twitter.com/faxonb/status/1149030653666586624</t>
  </si>
  <si>
    <t>https://twitter.com/zakkhollander/status/1149031389947400192</t>
  </si>
  <si>
    <t>https://twitter.com/fonz_/status/1148942455972216835</t>
  </si>
  <si>
    <t>https://twitter.com/geekhungry/status/1149032259678138368</t>
  </si>
  <si>
    <t>https://twitter.com/mariuslindberg/status/1149032278888210435</t>
  </si>
  <si>
    <t>https://twitter.com/alexbcann/status/1149032605762949121</t>
  </si>
  <si>
    <t>https://twitter.com/darthmarkovbot/status/1149034165557501957</t>
  </si>
  <si>
    <t>https://twitter.com/psychodwarf/status/1149034603623178240</t>
  </si>
  <si>
    <t>https://twitter.com/fhchat/status/1149034870179618817</t>
  </si>
  <si>
    <t>https://twitter.com/bonezors/status/1149035314419138560</t>
  </si>
  <si>
    <t>https://twitter.com/favzlouis/status/1149040754133803008</t>
  </si>
  <si>
    <t>https://twitter.com/claaaaare/status/1149040887982280705</t>
  </si>
  <si>
    <t>https://twitter.com/jhuitz/status/1149041053477064704</t>
  </si>
  <si>
    <t>https://twitter.com/bigdawgd58/status/1149041201020096514</t>
  </si>
  <si>
    <t>https://twitter.com/jaw_geous/status/1149042246995644424</t>
  </si>
  <si>
    <t>https://twitter.com/leofrancisco96/status/1149045946367561729</t>
  </si>
  <si>
    <t>https://twitter.com/nadiner_weiner/status/1149046112847826952</t>
  </si>
  <si>
    <t>https://twitter.com/tmaclfc/status/1149046319379619845</t>
  </si>
  <si>
    <t>https://twitter.com/sshibon/status/1149049301894664199</t>
  </si>
  <si>
    <t>https://twitter.com/caz_foster/status/1149049289454342144</t>
  </si>
  <si>
    <t>https://twitter.com/cupidstunt17/status/1149049940242513922</t>
  </si>
  <si>
    <t>https://twitter.com/sjpsnickers/status/1149051747631095816</t>
  </si>
  <si>
    <t>https://twitter.com/lady_link_/status/1149052050098933760</t>
  </si>
  <si>
    <t>https://twitter.com/sirenpins/status/1149054094172196865</t>
  </si>
  <si>
    <t>https://twitter.com/annaegtzz/status/1149054210765402112</t>
  </si>
  <si>
    <t>https://twitter.com/laurawhitt32/status/1149054448058212353</t>
  </si>
  <si>
    <t>https://twitter.com/ashibeans/status/1149054478374572035</t>
  </si>
  <si>
    <t>https://twitter.com/nickwolford/status/1149055336780718080</t>
  </si>
  <si>
    <t>https://twitter.com/jessscribbles/status/1146065547252998144</t>
  </si>
  <si>
    <t>https://twitter.com/megan_orton28/status/1149055351398031362</t>
  </si>
  <si>
    <t>https://twitter.com/ouiouifrenchie/status/1149056611501125632</t>
  </si>
  <si>
    <t>https://twitter.com/graysidelife916/status/1149057226864304130</t>
  </si>
  <si>
    <t>https://twitter.com/truefactsbot/status/1149057460331790338</t>
  </si>
  <si>
    <t>https://twitter.com/rice_a_rina/status/1149060597243240448</t>
  </si>
  <si>
    <t>https://twitter.com/jadineleto/status/1148782565165191169</t>
  </si>
  <si>
    <t>https://twitter.com/isreyes62/status/1149060612653273088</t>
  </si>
  <si>
    <t>https://twitter.com/foxetv/status/1149061879723167746</t>
  </si>
  <si>
    <t>https://twitter.com/psybuster2020/status/1149062385770094593</t>
  </si>
  <si>
    <t>https://twitter.com/moneydiana/status/1149062629740175367</t>
  </si>
  <si>
    <t>https://twitter.com/pizzaloidbot_k/status/1149063429774123009</t>
  </si>
  <si>
    <t>https://twitter.com/fartour1/status/1148865487222321153</t>
  </si>
  <si>
    <t>https://twitter.com/rahbar_fa/status/1149065321480953862</t>
  </si>
  <si>
    <t>https://twitter.com/nicinira/status/1149065338270732288</t>
  </si>
  <si>
    <t>https://twitter.com/entrr_username/status/1149066071573520385</t>
  </si>
  <si>
    <t>https://twitter.com/heavymetalcorgi/status/1149067181755420675</t>
  </si>
  <si>
    <t>https://twitter.com/davidhsu_/status/1149068061892157441</t>
  </si>
  <si>
    <t>https://twitter.com/ornithorrinca/status/1149068788505239552</t>
  </si>
  <si>
    <t>https://twitter.com/guiliaga/status/1149064997290545154</t>
  </si>
  <si>
    <t>https://twitter.com/barbaraescreve/status/1149073758105276416</t>
  </si>
  <si>
    <t>https://twitter.com/lu1783/status/1149074055854583808</t>
  </si>
  <si>
    <t>https://twitter.com/davidkeithortiz/status/1149076320866983936</t>
  </si>
  <si>
    <t>https://twitter.com/kguentherart/status/1149076648538574853</t>
  </si>
  <si>
    <t>https://twitter.com/hno3syo_/status/1149076798795202560</t>
  </si>
  <si>
    <t>https://twitter.com/hno3syo_/status/1149076837940596736</t>
  </si>
  <si>
    <t>https://twitter.com/decks_chilo/status/1149077052206850053</t>
  </si>
  <si>
    <t>https://twitter.com/superinspired67/status/1149077934365380615</t>
  </si>
  <si>
    <t>https://twitter.com/scarlet_fenrir5/status/1149078211038535683</t>
  </si>
  <si>
    <t>https://twitter.com/jonisliban9/status/1149079620387528704</t>
  </si>
  <si>
    <t>https://twitter.com/uberfacts/status/1148823413429067777</t>
  </si>
  <si>
    <t>https://twitter.com/catchsome_zzz/status/1149084286752108544</t>
  </si>
  <si>
    <t>https://twitter.com/coleisnotamazng/status/1149081888344170496</t>
  </si>
  <si>
    <t>https://twitter.com/coleisnotamazng/status/1149082411868807168</t>
  </si>
  <si>
    <t>https://twitter.com/coleisnotamazng/status/1149085313412866048</t>
  </si>
  <si>
    <t>https://twitter.com/coleisnotamazng/status/1149086358763425792</t>
  </si>
  <si>
    <t>https://twitter.com/coleisnotamazng/status/1149086535385591814</t>
  </si>
  <si>
    <t>https://twitter.com/holylighit/status/1148922316316971008</t>
  </si>
  <si>
    <t>https://twitter.com/holylighit/status/1149077152274550786</t>
  </si>
  <si>
    <t>https://twitter.com/holylighit/status/1149087424758390784</t>
  </si>
  <si>
    <t>https://twitter.com/ofgeography/status/1149088621712031745</t>
  </si>
  <si>
    <t>https://twitter.com/bruyninckxmatt/status/1149089606702227456</t>
  </si>
  <si>
    <t>https://twitter.com/obijuankenobi19/status/1149091751249903616</t>
  </si>
  <si>
    <t>https://twitter.com/sjrb20/status/1149093172678672384</t>
  </si>
  <si>
    <t>https://twitter.com/bexkollstedt/status/1149093991926906880</t>
  </si>
  <si>
    <t>https://twitter.com/tombattistella7/status/1149095204315680773</t>
  </si>
  <si>
    <t>https://twitter.com/mejustbeth/status/1149096903121883136</t>
  </si>
  <si>
    <t>https://twitter.com/jackbecorgi/status/1149097296539160576</t>
  </si>
  <si>
    <t>https://twitter.com/madkingbrandon/status/1149097357222535169</t>
  </si>
  <si>
    <t>https://twitter.com/itsduckiehoe/status/1149098734535532544</t>
  </si>
  <si>
    <t>https://twitter.com/karalainee/status/1149099023925698561</t>
  </si>
  <si>
    <t>https://twitter.com/amybethcombs/status/1149101344428609536</t>
  </si>
  <si>
    <t>https://twitter.com/dabbyysabbyy/status/1149101539203547137</t>
  </si>
  <si>
    <t>https://twitter.com/rtnseongwu/status/1149102289866506241</t>
  </si>
  <si>
    <t>https://twitter.com/loungefly/status/1148753958950899717</t>
  </si>
  <si>
    <t>https://twitter.com/thesydstar/status/1149105788104953856</t>
  </si>
  <si>
    <t>https://twitter.com/yuureishimonone/status/1149105917041893376</t>
  </si>
  <si>
    <t>https://twitter.com/hech1w/status/1149106407402344449</t>
  </si>
  <si>
    <t>https://twitter.com/lamasticobleu/status/1149109623401697280</t>
  </si>
  <si>
    <t>https://twitter.com/teamcorgibrand/status/1149110598208278529</t>
  </si>
  <si>
    <t>https://twitter.com/828corgi/status/1149111019886632960</t>
  </si>
  <si>
    <t>https://twitter.com/shaunapembroke/status/1149112891355750400</t>
  </si>
  <si>
    <t>https://twitter.com/ot_kpop/status/1149112926860730368</t>
  </si>
  <si>
    <t>https://twitter.com/walkinshoeson/status/1149112967507718144</t>
  </si>
  <si>
    <t>https://twitter.com/deejaysparatos/status/1149113470824013824</t>
  </si>
  <si>
    <t>https://twitter.com/dignolong/status/1149108353798418439</t>
  </si>
  <si>
    <t>https://twitter.com/dignolong/status/1149108533587300352</t>
  </si>
  <si>
    <t>https://twitter.com/dobb_ay/status/1149114988885417984</t>
  </si>
  <si>
    <t>https://twitter.com/ladymajima219/status/1149115283401056258</t>
  </si>
  <si>
    <t>https://twitter.com/ninarome0/status/1148543108117745664</t>
  </si>
  <si>
    <t>https://twitter.com/angiebuenavent2/status/1149116619504963584</t>
  </si>
  <si>
    <t>https://twitter.com/gordonfetcher/status/1149031821730025472</t>
  </si>
  <si>
    <t>https://twitter.com/gordonfetcher/status/1149079626658045953</t>
  </si>
  <si>
    <t>https://twitter.com/smartcorgi/status/1149118865986789376</t>
  </si>
  <si>
    <t>https://twitter.com/garywise1701/status/1149119245273509888</t>
  </si>
  <si>
    <t>https://twitter.com/cjaspy/status/1149122148776075264</t>
  </si>
  <si>
    <t>https://twitter.com/vaniulloa/status/1149123369490681858</t>
  </si>
  <si>
    <t>https://twitter.com/agiron_78/status/1149123681802760193</t>
  </si>
  <si>
    <t>https://twitter.com/nmorris1776/status/1149124059931860992</t>
  </si>
  <si>
    <t>https://twitter.com/latinatings/status/1149124344825692170</t>
  </si>
  <si>
    <t>https://twitter.com/rozplar/status/1149124552779169794</t>
  </si>
  <si>
    <t>https://twitter.com/sararose2990/status/1149113394471034881</t>
  </si>
  <si>
    <t>https://twitter.com/sararose2990/status/1149125892108627969</t>
  </si>
  <si>
    <t>https://twitter.com/mrschihl/status/1149125918658617345</t>
  </si>
  <si>
    <t>https://twitter.com/xaelserpent/status/1149126526069350401</t>
  </si>
  <si>
    <t>https://twitter.com/carlatsm/status/1149127221216522240</t>
  </si>
  <si>
    <t>https://twitter.com/nbbnorcia/status/1149127699300044801</t>
  </si>
  <si>
    <t>https://twitter.com/gmthrr/status/1149127819622002688</t>
  </si>
  <si>
    <t>https://twitter.com/vivirobichaud/status/1149128423710834688</t>
  </si>
  <si>
    <t>https://twitter.com/thedoginthestar/status/1149130050870136839</t>
  </si>
  <si>
    <t>https://twitter.com/housewifeofhell/status/1143184992933175297</t>
  </si>
  <si>
    <t>https://twitter.com/nicotine_junkie/status/1149130348455964672</t>
  </si>
  <si>
    <t>https://twitter.com/theodyssey/status/1149130938766548992</t>
  </si>
  <si>
    <t>https://twitter.com/kt_bethb/status/1149131150931218433</t>
  </si>
  <si>
    <t>https://twitter.com/itsnotkelly/status/1149131963577425925</t>
  </si>
  <si>
    <t>https://twitter.com/itsalyssaaaaaa/status/1149132139692273665</t>
  </si>
  <si>
    <t>https://twitter.com/chance_second/status/1149132247829753857</t>
  </si>
  <si>
    <t>https://twitter.com/ivanzds/status/1149133054889406465</t>
  </si>
  <si>
    <t>https://twitter.com/rhys_ford/status/1149134277411405825</t>
  </si>
  <si>
    <t>https://twitter.com/muckleshoot_c/status/1137423547457056769</t>
  </si>
  <si>
    <t>https://twitter.com/izandra/status/1149110862814183424</t>
  </si>
  <si>
    <t>https://twitter.com/izandra/status/1149134580017819648</t>
  </si>
  <si>
    <t>https://twitter.com/ohiobailey/status/1149135208194674688</t>
  </si>
  <si>
    <t>https://twitter.com/tylerscheib/status/1149136116458643456</t>
  </si>
  <si>
    <t>https://twitter.com/inqueersitor/status/1149136423301332992</t>
  </si>
  <si>
    <t>https://twitter.com/bryanmatthews74/status/1149138123810582528</t>
  </si>
  <si>
    <t>https://twitter.com/felinewithin/status/1149138187291258880</t>
  </si>
  <si>
    <t>https://twitter.com/textdeviantart/status/1149135962087124992</t>
  </si>
  <si>
    <t>https://twitter.com/kapitantripp/status/1149139235665874944</t>
  </si>
  <si>
    <t>https://twitter.com/musarilia/status/1149141104228483073</t>
  </si>
  <si>
    <t>https://twitter.com/eddinhernandez3/status/1149141245899374592</t>
  </si>
  <si>
    <t>https://twitter.com/resistprofessor/status/1149143070119739392</t>
  </si>
  <si>
    <t>https://twitter.com/pc_bloke/status/1149148056014557184</t>
  </si>
  <si>
    <t>https://twitter.com/corgis3ellis/status/1149152236154605568</t>
  </si>
  <si>
    <t>https://twitter.com/laurajs01092808/status/1149152252520804352</t>
  </si>
  <si>
    <t>https://twitter.com/cindydickeykda/status/1149153624771006464</t>
  </si>
  <si>
    <t>https://twitter.com/cowardwithapen/status/1149154069405216770</t>
  </si>
  <si>
    <t>https://twitter.com/jishifruit/status/1149154393700237312</t>
  </si>
  <si>
    <t>https://twitter.com/beefoxandacorgi/status/1149155254996353024</t>
  </si>
  <si>
    <t>https://twitter.com/rosiellin/status/1149155405567680512</t>
  </si>
  <si>
    <t>https://twitter.com/psychedelmons/status/1149158345888141313</t>
  </si>
  <si>
    <t>https://twitter.com/geimernicholas/status/1149162935203303424</t>
  </si>
  <si>
    <t>https://twitter.com/allenwinget/status/1149165216107847680</t>
  </si>
  <si>
    <t>https://twitter.com/couldbeserina/status/1149167192241393665</t>
  </si>
  <si>
    <t>https://twitter.com/danielrodsal00/status/1149170276271153153</t>
  </si>
  <si>
    <t>https://twitter.com/ruselleuge/status/1149170535927963649</t>
  </si>
  <si>
    <t>https://twitter.com/snarkeyeagle/status/1149172730140303361</t>
  </si>
  <si>
    <t>https://twitter.com/nicmalfoy/status/1149175133250232322</t>
  </si>
  <si>
    <t>https://twitter.com/callmechimmy/status/1149178137411895296</t>
  </si>
  <si>
    <t>https://twitter.com/petscams/status/1149100572395675649</t>
  </si>
  <si>
    <t>https://twitter.com/mestified/status/1149179639786430464</t>
  </si>
  <si>
    <t>https://twitter.com/lab_ebooks/status/1149181561302130693</t>
  </si>
  <si>
    <t>https://twitter.com/hamartiaxxx/status/1149184222600421376</t>
  </si>
  <si>
    <t>https://twitter.com/ssurfar/status/1149185019602190336</t>
  </si>
  <si>
    <t>https://twitter.com/chelseaa_mariee/status/1149185234769993728</t>
  </si>
  <si>
    <t>https://twitter.com/deemo_music_bot/status/1149188168509358080</t>
  </si>
  <si>
    <t>https://twitter.com/alexialafata/status/1149188604704546818</t>
  </si>
  <si>
    <t>https://twitter.com/landmarkxplorer/status/1149105610128076800</t>
  </si>
  <si>
    <t>https://twitter.com/landmarkxplorer/status/1149107532356624384</t>
  </si>
  <si>
    <t>https://twitter.com/ardescar/status/1149194369670537216</t>
  </si>
  <si>
    <t>https://twitter.com/katiefforde/status/1149203330633281536</t>
  </si>
  <si>
    <t>https://twitter.com/karuma_pk/status/1149204087675600896</t>
  </si>
  <si>
    <t>https://twitter.com/rpmarshryan/status/1149162927213051905</t>
  </si>
  <si>
    <t>https://twitter.com/worldanvil/status/1149204322766508032</t>
  </si>
  <si>
    <t>https://twitter.com/madgamermag/status/1149206513501843461</t>
  </si>
  <si>
    <t>https://twitter.com/riesakamoto/status/1148809957019492352</t>
  </si>
  <si>
    <t>https://twitter.com/sousourocket/status/1149210232960299009</t>
  </si>
  <si>
    <t>https://twitter.com/lillith6/status/1149213645248892930</t>
  </si>
  <si>
    <t>https://twitter.com/ourhometerra/status/1149215801272147968</t>
  </si>
  <si>
    <t>https://twitter.com/carolyna_2the_k/status/1149217914764922880</t>
  </si>
  <si>
    <t>https://twitter.com/vgcharideas/status/1149227933392867329</t>
  </si>
  <si>
    <t>https://twitter.com/sharktigger/status/1149230837730357248</t>
  </si>
  <si>
    <t>https://twitter.com/voitoutou/status/1147573029523873792</t>
  </si>
  <si>
    <t>https://twitter.com/luciedsp11/status/1149231629585518592</t>
  </si>
  <si>
    <t>https://twitter.com/patricia17xx/status/1149237775671148544</t>
  </si>
  <si>
    <t>https://twitter.com/lilynathanson/status/1149238773953249280</t>
  </si>
  <si>
    <t>https://twitter.com/dyandelosreyes/status/1149241332939890689</t>
  </si>
  <si>
    <t>https://twitter.com/icysedgwick/status/1149250395543363584</t>
  </si>
  <si>
    <t>https://twitter.com/baibleh/status/1149257510047629313</t>
  </si>
  <si>
    <t>https://twitter.com/whyisyatiddyout/status/1149258344734982144</t>
  </si>
  <si>
    <t>https://twitter.com/simonbillinton/status/1149259099114287104</t>
  </si>
  <si>
    <t>https://twitter.com/odaguru/status/1148717364151644160</t>
  </si>
  <si>
    <t>https://twitter.com/odaguru/status/1148718319479840768</t>
  </si>
  <si>
    <t>https://twitter.com/odaguru/status/1148717736064778241</t>
  </si>
  <si>
    <t>https://twitter.com/odaguru/status/1149064386071285762</t>
  </si>
  <si>
    <t>https://twitter.com/odaguru/status/1149073383142744065</t>
  </si>
  <si>
    <t>https://twitter.com/odaguru/status/1149074518716981248</t>
  </si>
  <si>
    <t>https://twitter.com/odaguru/status/1149247231180058624</t>
  </si>
  <si>
    <t>https://twitter.com/8shimajiro/status/1149076565910671360</t>
  </si>
  <si>
    <t>https://twitter.com/8shimajiro/status/1149076648647512065</t>
  </si>
  <si>
    <t>https://twitter.com/8shimajiro/status/1149259304186179584</t>
  </si>
  <si>
    <t>https://twitter.com/mizuniversed/status/1149259653219377152</t>
  </si>
  <si>
    <t>https://twitter.com/thecavamalt/status/1149248467258265601</t>
  </si>
  <si>
    <t>https://twitter.com/zombiesquadhq/status/1149260096150671360</t>
  </si>
  <si>
    <t>https://twitter.com/gillfactora/status/1149264175811530752</t>
  </si>
  <si>
    <t>https://twitter.com/jezza182/status/1149264984918122497</t>
  </si>
  <si>
    <t>https://twitter.com/maxsparber/status/1149273242156392448</t>
  </si>
  <si>
    <t>https://twitter.com/dogsmonthly/status/1149215533566504960</t>
  </si>
  <si>
    <t>https://twitter.com/dogsmonthly/status/1149275691961257984</t>
  </si>
  <si>
    <t>https://twitter.com/mflower555/status/1149278135147552769</t>
  </si>
  <si>
    <t>https://twitter.com/baekyunniewife/status/1149280768826331136</t>
  </si>
  <si>
    <t>https://twitter.com/thejeniferbeast/status/1149284962727632896</t>
  </si>
  <si>
    <t>https://twitter.com/changjaepilyu/status/1149285188817436672</t>
  </si>
  <si>
    <t>https://twitter.com/katyhats19/status/1149286192799801345</t>
  </si>
  <si>
    <t>https://twitter.com/bigpandahunter/status/1149289457746685952</t>
  </si>
  <si>
    <t>https://twitter.com/mamasploots/status/1149295805326454784</t>
  </si>
  <si>
    <t>https://twitter.com/hurt__jordan/status/1149297535317676032</t>
  </si>
  <si>
    <t>https://twitter.com/_srpelo_/status/1148062219021803521</t>
  </si>
  <si>
    <t>https://twitter.com/corgis_stuff/status/1148997781031444481</t>
  </si>
  <si>
    <t>https://twitter.com/adsanz_it/status/1148562451534946304</t>
  </si>
  <si>
    <t>https://twitter.com/corgis_stuff/status/1149050340274311168</t>
  </si>
  <si>
    <t>https://twitter.com/lurssia_/status/1148950848174731264</t>
  </si>
  <si>
    <t>https://twitter.com/corgis_stuff/status/1149053752164388868</t>
  </si>
  <si>
    <t>https://twitter.com/justgyal/status/1149078626434015232</t>
  </si>
  <si>
    <t>https://twitter.com/corgis_stuff/status/1149266005597855744</t>
  </si>
  <si>
    <t>https://twitter.com/plentyofalcoves/status/1149172407627931648</t>
  </si>
  <si>
    <t>https://twitter.com/corgis_stuff/status/1149274865830191104</t>
  </si>
  <si>
    <t>https://twitter.com/mrracotero/status/1149284904661848064</t>
  </si>
  <si>
    <t>https://twitter.com/mrracotero/status/1149285493760253952</t>
  </si>
  <si>
    <t>https://twitter.com/corgis_stuff/status/1149285043661168640</t>
  </si>
  <si>
    <t>https://twitter.com/s8n/status/1149034374073081856</t>
  </si>
  <si>
    <t>https://twitter.com/corgis_stuff/status/1149287396959281157</t>
  </si>
  <si>
    <t>https://twitter.com/alvaroclv/status/1148718243902828544</t>
  </si>
  <si>
    <t>https://twitter.com/corgis_stuff/status/1149301188246024192</t>
  </si>
  <si>
    <t>https://twitter.com/corgis_stuff/status/1149263843463446528</t>
  </si>
  <si>
    <t>https://twitter.com/corgis_stuff/status/1149283809902366720</t>
  </si>
  <si>
    <t>https://twitter.com/fratcherbot/status/1149302214034411521</t>
  </si>
  <si>
    <t>https://twitter.com/jllyodsrt/status/1149302214894075909</t>
  </si>
  <si>
    <t>https://twitter.com/_danteali/status/1149302944145297408</t>
  </si>
  <si>
    <t>https://twitter.com/sirbuddyboots/status/1149303854942625799</t>
  </si>
  <si>
    <t>https://twitter.com/lasrina/status/1149305096871862278</t>
  </si>
  <si>
    <t>https://twitter.com/biancdee/status/1149249186178752512</t>
  </si>
  <si>
    <t>https://twitter.com/levaly2/status/1149307810368430081</t>
  </si>
  <si>
    <t>https://twitter.com/lizdrabick/status/1149308537086128128</t>
  </si>
  <si>
    <t>https://twitter.com/dcphotog/status/1149308641285234688</t>
  </si>
  <si>
    <t>https://twitter.com/dear_mine_tita/status/1149310327177093121</t>
  </si>
  <si>
    <t>https://twitter.com/cheatlakevets/status/1149312419941896192</t>
  </si>
  <si>
    <t>https://twitter.com/ryno1185/status/1149315274048516096</t>
  </si>
  <si>
    <t>https://twitter.com/stevewill26/status/1149319813975683072</t>
  </si>
  <si>
    <t>https://twitter.com/pjmshellevator/status/1148599845785153539</t>
  </si>
  <si>
    <t>https://twitter.com/corgis_butt/status/1148826400096309248</t>
  </si>
  <si>
    <t>https://twitter.com/kookpics/status/1148593853626245121</t>
  </si>
  <si>
    <t>https://twitter.com/corgis_butt/status/1148826508611338250</t>
  </si>
  <si>
    <t>https://twitter.com/amorepjms/status/1148602193496432641</t>
  </si>
  <si>
    <t>https://twitter.com/corgis_butt/status/1148826551347060737</t>
  </si>
  <si>
    <t>https://twitter.com/appstore/status/1148789497540349955</t>
  </si>
  <si>
    <t>https://twitter.com/corgis_butt/status/1148843141492928512</t>
  </si>
  <si>
    <t>https://twitter.com/seokjinstapes/status/1148872144081829888</t>
  </si>
  <si>
    <t>https://twitter.com/corgis_butt/status/1148887822230667264</t>
  </si>
  <si>
    <t>https://twitter.com/track11sea/status/1148617842536771590</t>
  </si>
  <si>
    <t>https://twitter.com/corgis_butt/status/1148887854866546688</t>
  </si>
  <si>
    <t>https://twitter.com/hertaetae/status/1148568760485384192</t>
  </si>
  <si>
    <t>https://twitter.com/hertaetae/status/1148937881458761728</t>
  </si>
  <si>
    <t>https://twitter.com/corgis_butt/status/1148861976723873793</t>
  </si>
  <si>
    <t>https://twitter.com/corgis_butt/status/1148957355230429184</t>
  </si>
  <si>
    <t>https://twitter.com/swatercolour/status/1148929643581452288</t>
  </si>
  <si>
    <t>https://twitter.com/corgis_butt/status/1148958147018575874</t>
  </si>
  <si>
    <t>https://twitter.com/bubblykoook/status/1148713015857971200</t>
  </si>
  <si>
    <t>https://twitter.com/corgis_butt/status/1148958167419645952</t>
  </si>
  <si>
    <t>https://twitter.com/btdes_twt/status/1148898480934531072</t>
  </si>
  <si>
    <t>https://twitter.com/corgis_butt/status/1148958189943062530</t>
  </si>
  <si>
    <t>https://twitter.com/boyzwithluv_bts/status/1145986769411645441</t>
  </si>
  <si>
    <t>https://twitter.com/corgis_butt/status/1148958317173018624</t>
  </si>
  <si>
    <t>https://twitter.com/tinyagustdt/status/1148786794671955968</t>
  </si>
  <si>
    <t>https://twitter.com/corgis_butt/status/1148958343374860291</t>
  </si>
  <si>
    <t>https://twitter.com/gcfshobi/status/1148603323928457221</t>
  </si>
  <si>
    <t>https://twitter.com/corgis_butt/status/1148958883622187008</t>
  </si>
  <si>
    <t>https://twitter.com/780613/status/1148583698943680513</t>
  </si>
  <si>
    <t>https://twitter.com/corgis_butt/status/1148958899980009473</t>
  </si>
  <si>
    <t>https://twitter.com/daegutasty/status/1148578452288630784</t>
  </si>
  <si>
    <t>https://twitter.com/corgis_butt/status/1148958953323126784</t>
  </si>
  <si>
    <t>https://twitter.com/fiuffjeons/status/1148578484672876544</t>
  </si>
  <si>
    <t>https://twitter.com/corgis_butt/status/1148959042091417601</t>
  </si>
  <si>
    <t>https://twitter.com/myoonati/status/1148601129556676608</t>
  </si>
  <si>
    <t>https://twitter.com/myoonati/status/1148871905434329088</t>
  </si>
  <si>
    <t>https://twitter.com/corgis_butt/status/1148958436228395008</t>
  </si>
  <si>
    <t>https://twitter.com/corgis_butt/status/1148959191412834304</t>
  </si>
  <si>
    <t>https://twitter.com/btseoulove/status/1148308072496029702</t>
  </si>
  <si>
    <t>https://twitter.com/corgis_butt/status/1148960742793601024</t>
  </si>
  <si>
    <t>https://twitter.com/9uokka_/status/1148861342239068160</t>
  </si>
  <si>
    <t>https://twitter.com/corgis_butt/status/1148960913543725059</t>
  </si>
  <si>
    <t>https://twitter.com/staeilar/status/1148581685715275776</t>
  </si>
  <si>
    <t>https://twitter.com/corgis_butt/status/1148960965230096385</t>
  </si>
  <si>
    <t>https://twitter.com/luvekth/status/1148906300371116032</t>
  </si>
  <si>
    <t>https://twitter.com/corgis_butt/status/1148961409704742913</t>
  </si>
  <si>
    <t>https://twitter.com/taekookmemories/status/1148867657912836096</t>
  </si>
  <si>
    <t>https://twitter.com/corgis_butt/status/1148961567163052033</t>
  </si>
  <si>
    <t>https://twitter.com/strapyoon/status/1148646158438404096</t>
  </si>
  <si>
    <t>https://twitter.com/corgis_butt/status/1149078699729272832</t>
  </si>
  <si>
    <t>https://twitter.com/sucreyoongi/status/1148570698106966017</t>
  </si>
  <si>
    <t>https://twitter.com/corgis_butt/status/1149078846945153024</t>
  </si>
  <si>
    <t>https://twitter.com/joonscrabcult/status/1148364305307504642</t>
  </si>
  <si>
    <t>https://twitter.com/corgis_butt/status/1149080938850078722</t>
  </si>
  <si>
    <t>https://twitter.com/jinhitcorp/status/1148450259582029824</t>
  </si>
  <si>
    <t>https://twitter.com/corgis_butt/status/1149080967895646208</t>
  </si>
  <si>
    <t>https://twitter.com/_jeonjungguk__/status/1148617137243557888</t>
  </si>
  <si>
    <t>https://twitter.com/corgis_butt/status/1149081203804213249</t>
  </si>
  <si>
    <t>https://twitter.com/bts_army_int/status/1148964820680630272</t>
  </si>
  <si>
    <t>https://twitter.com/corgis_butt/status/1149138029082079233</t>
  </si>
  <si>
    <t>https://twitter.com/btweverse/status/1148924421274398721</t>
  </si>
  <si>
    <t>https://twitter.com/corgis_butt/status/1149138052729585666</t>
  </si>
  <si>
    <t>https://twitter.com/boredmegane/status/1148838319402471424</t>
  </si>
  <si>
    <t>https://twitter.com/corgis_butt/status/1149216408334503936</t>
  </si>
  <si>
    <t>https://twitter.com/jeonss97/status/1149175520094932992</t>
  </si>
  <si>
    <t>https://twitter.com/corgis_butt/status/1149233214461845504</t>
  </si>
  <si>
    <t>https://twitter.com/shadow_twts/status/1149186412350267392</t>
  </si>
  <si>
    <t>https://twitter.com/corgis_butt/status/1149233232828698625</t>
  </si>
  <si>
    <t>https://twitter.com/bts_twt/status/1149179693477687296</t>
  </si>
  <si>
    <t>https://twitter.com/bts_twt/status/1149292666372280320</t>
  </si>
  <si>
    <t>https://twitter.com/bts_twt/status/1149269470449262593</t>
  </si>
  <si>
    <t>https://twitter.com/corgis_butt/status/1149215642353950720</t>
  </si>
  <si>
    <t>https://twitter.com/corgis_butt/status/1149320321322741760</t>
  </si>
  <si>
    <t>https://twitter.com/corgis_butt/status/1149320398695096320</t>
  </si>
  <si>
    <t>https://twitter.com/trillliggins/status/1149030220848148482</t>
  </si>
  <si>
    <t>https://twitter.com/trillliggins/status/1149320643894292480</t>
  </si>
  <si>
    <t>https://twitter.com/aurooock/status/1149320740304543744</t>
  </si>
  <si>
    <t>https://twitter.com/markp93/status/1149321604947517441</t>
  </si>
  <si>
    <t>https://twitter.com/mattwixon/status/1149322072889417729</t>
  </si>
  <si>
    <t>https://twitter.com/klayoven/status/1149322106733289477</t>
  </si>
  <si>
    <t>https://twitter.com/javibledo/status/1149323492099276800</t>
  </si>
  <si>
    <t>https://twitter.com/yukiyuk15602441/status/1149324263490375680</t>
  </si>
  <si>
    <t>https://twitter.com/amymantravadi/status/1149325511644127233</t>
  </si>
  <si>
    <t>https://twitter.com/justynljmelrose/status/1149321264848343042</t>
  </si>
  <si>
    <t>https://twitter.com/dallasbbritt/status/1149326495543889921</t>
  </si>
  <si>
    <t>https://twitter.com/okayleeee12/status/1149327597542621186</t>
  </si>
  <si>
    <t>https://twitter.com/cutesypooh/status/1149327782566125569</t>
  </si>
  <si>
    <t>https://twitter.com/shainafishman/status/1149330554866692097</t>
  </si>
  <si>
    <t>https://twitter.com/evans_cfa_seiml/status/1149333416589926400</t>
  </si>
  <si>
    <t>https://twitter.com/sannaclause/status/1149334643751182336</t>
  </si>
  <si>
    <t>https://twitter.com/kelln_duke/status/1149335026301132807</t>
  </si>
  <si>
    <t>https://twitter.com/corgi_cuteness/status/1135404049396903939</t>
  </si>
  <si>
    <t>https://twitter.com/wrckinballoyarn/status/1149335896791179264</t>
  </si>
  <si>
    <t>https://twitter.com/mogismean/status/1149336631360598021</t>
  </si>
  <si>
    <t>https://twitter.com/iusinthesky/status/1149337591042494465</t>
  </si>
  <si>
    <t>https://twitter.com/ali_vans/status/1149337888586231809</t>
  </si>
  <si>
    <t>https://twitter.com/yourlocaljacob/status/1149339534422937600</t>
  </si>
  <si>
    <t>https://twitter.com/msfour/status/1149339695790247936</t>
  </si>
  <si>
    <t>https://twitter.com/mckra1g/status/1149339866381131777</t>
  </si>
  <si>
    <t>https://twitter.com/megabyt41511225/status/1149340912801243145</t>
  </si>
  <si>
    <t>https://twitter.com/jlittle242/status/1149341236022714368</t>
  </si>
  <si>
    <t>https://twitter.com/paintedbycarol/status/1148805372192481280</t>
  </si>
  <si>
    <t>https://twitter.com/aboutcorgis/status/1148896343450181632</t>
  </si>
  <si>
    <t>https://twitter.com/bordercollies/status/1148955013596798976</t>
  </si>
  <si>
    <t>https://twitter.com/bordercollies/status/1148955175333351426</t>
  </si>
  <si>
    <t>https://twitter.com/aboutcorgis/status/1148957233067286528</t>
  </si>
  <si>
    <t>https://twitter.com/pevenly1/status/1148995477859422209</t>
  </si>
  <si>
    <t>https://twitter.com/brenda51860720/status/1148987345112305665</t>
  </si>
  <si>
    <t>https://twitter.com/brenda51860720/status/1148996434617864194</t>
  </si>
  <si>
    <t>https://twitter.com/aboutcorgis/status/1149021395017449472</t>
  </si>
  <si>
    <t>https://twitter.com/2cutecorgidogs/status/1148985096835350528</t>
  </si>
  <si>
    <t>https://twitter.com/aboutcorgis/status/1149051086600310784</t>
  </si>
  <si>
    <t>https://twitter.com/funfunfunbot/status/1148949148948787200</t>
  </si>
  <si>
    <t>https://twitter.com/funfunfunbot/status/1149145440945762305</t>
  </si>
  <si>
    <t>https://twitter.com/funfunfunbot/status/1149341729205579776</t>
  </si>
  <si>
    <t>https://twitter.com/aboutcorgis/status/1149080151663218688</t>
  </si>
  <si>
    <t>https://twitter.com/xenogears1234/status/1149062646550814720</t>
  </si>
  <si>
    <t>https://twitter.com/aboutcorgis/status/1149083500785610752</t>
  </si>
  <si>
    <t>https://twitter.com/lecorgi/status/1148661464862883840</t>
  </si>
  <si>
    <t>https://twitter.com/aboutcorgis/status/1149179319991881728</t>
  </si>
  <si>
    <t>https://twitter.com/esuercnsfw/status/1149203599739826176</t>
  </si>
  <si>
    <t>https://twitter.com/aboutcorgis/status/1149205228782280704</t>
  </si>
  <si>
    <t>https://twitter.com/yadirayucky/status/1149220078983864320</t>
  </si>
  <si>
    <t>https://twitter.com/aboutcorgis/status/1149224973720051713</t>
  </si>
  <si>
    <t>https://twitter.com/jbc_awards/status/1149340264311472129</t>
  </si>
  <si>
    <t>https://twitter.com/aboutcorgis/status/1149341751951470592</t>
  </si>
  <si>
    <t>https://twitter.com/isabsmt/status/1149123905019424768</t>
  </si>
  <si>
    <t>https://twitter.com/anavaleria_/status/1149341992155045888</t>
  </si>
  <si>
    <t>https://twitter.com/dixon_tanner/status/1149342156877750272</t>
  </si>
  <si>
    <t>https://twitter.com/steveretka/status/1149298817776398337</t>
  </si>
  <si>
    <t>https://twitter.com/meghancolia/status/1149342067585253376</t>
  </si>
  <si>
    <t>https://twitter.com/steveretka/status/1149342248254861315</t>
  </si>
  <si>
    <t>https://twitter.com/steveretka/status/1148985295330840581</t>
  </si>
  <si>
    <t>https://twitter.com/noseybugger1/status/1149344296006537216</t>
  </si>
  <si>
    <t>https://twitter.com/_nat_attack_/status/1149345268728500226</t>
  </si>
  <si>
    <t>https://twitter.com/meowreenmae/status/1149346570803929088</t>
  </si>
  <si>
    <t>https://twitter.com/bigpapamurph52/status/1149346923591229440</t>
  </si>
  <si>
    <t>https://twitter.com/ceejosborne/status/1149348683391090695</t>
  </si>
  <si>
    <t>https://twitter.com/ariadnagi/status/1149349455482806272</t>
  </si>
  <si>
    <t>https://twitter.com/steelhester/status/1149350704781250560</t>
  </si>
  <si>
    <t>https://twitter.com/ign/status/1148766575903805440</t>
  </si>
  <si>
    <t>https://twitter.com/reddeadblaze123/status/1149350932343398401</t>
  </si>
  <si>
    <t>https://twitter.com/kappukkeki/status/1149351037280632833</t>
  </si>
  <si>
    <t>https://twitter.com/pairofclaws/status/1149351109066022912</t>
  </si>
  <si>
    <t>https://twitter.com/squish_bot/status/1149351891064807424</t>
  </si>
  <si>
    <t>https://twitter.com/lindsayadaire/status/1149353499882221569</t>
  </si>
  <si>
    <t>https://twitter.com/iovesofmine/status/1149354448503918593</t>
  </si>
  <si>
    <t>https://twitter.com/azekielevans/status/1149355468525060101</t>
  </si>
  <si>
    <t>https://twitter.com/heaven4heathens/status/1149355859903991809</t>
  </si>
  <si>
    <t>https://twitter.com/sabrinaaalynn11/status/1149355951968776193</t>
  </si>
  <si>
    <t>https://twitter.com/katiektk80/status/1149356089886019585</t>
  </si>
  <si>
    <t>https://twitter.com/weremagnus/status/1149357573545398273</t>
  </si>
  <si>
    <t>https://twitter.com/markmatterz/status/1149359159286161408</t>
  </si>
  <si>
    <t>https://twitter.com/robertb_rice/status/1149359047835115520</t>
  </si>
  <si>
    <t>https://twitter.com/theactivestick/status/1149359478984388608</t>
  </si>
  <si>
    <t>https://twitter.com/38shoeless/status/1149069938386198528</t>
  </si>
  <si>
    <t>https://twitter.com/sexycumlaude/status/1149363636802084865</t>
  </si>
  <si>
    <t>https://twitter.com/madfishmonger/status/1149367283153821696</t>
  </si>
  <si>
    <t>1148823557096366082</t>
  </si>
  <si>
    <t>1148823630169571328</t>
  </si>
  <si>
    <t>1148823699077779456</t>
  </si>
  <si>
    <t>1148823728093925376</t>
  </si>
  <si>
    <t>1148823826832039936</t>
  </si>
  <si>
    <t>1148823840111374337</t>
  </si>
  <si>
    <t>1148824084718870528</t>
  </si>
  <si>
    <t>1148824191233224704</t>
  </si>
  <si>
    <t>1148824259193724931</t>
  </si>
  <si>
    <t>1148824313765748737</t>
  </si>
  <si>
    <t>1148824387380006914</t>
  </si>
  <si>
    <t>1148824456191758337</t>
  </si>
  <si>
    <t>1148824473082007552</t>
  </si>
  <si>
    <t>1148824568594915329</t>
  </si>
  <si>
    <t>1148825154752929793</t>
  </si>
  <si>
    <t>1148825267177230336</t>
  </si>
  <si>
    <t>1148825374677184512</t>
  </si>
  <si>
    <t>1148825481644404736</t>
  </si>
  <si>
    <t>1148825575198302208</t>
  </si>
  <si>
    <t>1148825644517773313</t>
  </si>
  <si>
    <t>1148825776554311680</t>
  </si>
  <si>
    <t>1148826386729062400</t>
  </si>
  <si>
    <t>1148826625645191169</t>
  </si>
  <si>
    <t>1148826657672744960</t>
  </si>
  <si>
    <t>1148826949189550081</t>
  </si>
  <si>
    <t>1148827407920566273</t>
  </si>
  <si>
    <t>1148827440971571200</t>
  </si>
  <si>
    <t>1148828222433505280</t>
  </si>
  <si>
    <t>1148828782268039169</t>
  </si>
  <si>
    <t>1148829336209936384</t>
  </si>
  <si>
    <t>1148829576186888192</t>
  </si>
  <si>
    <t>1148829897525215233</t>
  </si>
  <si>
    <t>1148830048293511168</t>
  </si>
  <si>
    <t>1148830298383224832</t>
  </si>
  <si>
    <t>1148830327353335808</t>
  </si>
  <si>
    <t>1148831064938254336</t>
  </si>
  <si>
    <t>1148831099461574656</t>
  </si>
  <si>
    <t>1148831807644852224</t>
  </si>
  <si>
    <t>1148832159257382912</t>
  </si>
  <si>
    <t>1148833093647646720</t>
  </si>
  <si>
    <t>1148834915938521088</t>
  </si>
  <si>
    <t>1148837433028382720</t>
  </si>
  <si>
    <t>1148838781941796864</t>
  </si>
  <si>
    <t>1148839300882026496</t>
  </si>
  <si>
    <t>1148839549239472128</t>
  </si>
  <si>
    <t>1148839550225199104</t>
  </si>
  <si>
    <t>1148841886939041792</t>
  </si>
  <si>
    <t>1148843160187146240</t>
  </si>
  <si>
    <t>1148843703760539648</t>
  </si>
  <si>
    <t>1148843938993885184</t>
  </si>
  <si>
    <t>1148845983784194048</t>
  </si>
  <si>
    <t>1148846660749017088</t>
  </si>
  <si>
    <t>1148846716633767937</t>
  </si>
  <si>
    <t>1148847610976845824</t>
  </si>
  <si>
    <t>1148849735878553600</t>
  </si>
  <si>
    <t>1148852478127030272</t>
  </si>
  <si>
    <t>1148852519994634240</t>
  </si>
  <si>
    <t>1148856456348872704</t>
  </si>
  <si>
    <t>1148857700014383104</t>
  </si>
  <si>
    <t>1148858202089578496</t>
  </si>
  <si>
    <t>1148860842378706944</t>
  </si>
  <si>
    <t>1148864077386506241</t>
  </si>
  <si>
    <t>1148873115256012801</t>
  </si>
  <si>
    <t>1148875716416557056</t>
  </si>
  <si>
    <t>1148881217699270657</t>
  </si>
  <si>
    <t>1148885001724841985</t>
  </si>
  <si>
    <t>1148888391897026560</t>
  </si>
  <si>
    <t>1148893183608143872</t>
  </si>
  <si>
    <t>1148894181491957760</t>
  </si>
  <si>
    <t>1148894742891106305</t>
  </si>
  <si>
    <t>1148898483979673600</t>
  </si>
  <si>
    <t>1148390064130527232</t>
  </si>
  <si>
    <t>1148899487072563201</t>
  </si>
  <si>
    <t>1148899549735456768</t>
  </si>
  <si>
    <t>1148900033976328192</t>
  </si>
  <si>
    <t>1148901200659660800</t>
  </si>
  <si>
    <t>1148905073008926720</t>
  </si>
  <si>
    <t>1148905778926907393</t>
  </si>
  <si>
    <t>1148906431879553025</t>
  </si>
  <si>
    <t>1148911881479999489</t>
  </si>
  <si>
    <t>1148912580557230080</t>
  </si>
  <si>
    <t>1148914902146457601</t>
  </si>
  <si>
    <t>1148919819607171073</t>
  </si>
  <si>
    <t>1148920860809596929</t>
  </si>
  <si>
    <t>1148921615347904513</t>
  </si>
  <si>
    <t>1148929361170423808</t>
  </si>
  <si>
    <t>1148929598618398720</t>
  </si>
  <si>
    <t>1148931131791818753</t>
  </si>
  <si>
    <t>1148932346139201536</t>
  </si>
  <si>
    <t>1148932511344410625</t>
  </si>
  <si>
    <t>1148933438273150976</t>
  </si>
  <si>
    <t>1148933965904044032</t>
  </si>
  <si>
    <t>1148937463135703042</t>
  </si>
  <si>
    <t>1148937804984004609</t>
  </si>
  <si>
    <t>1148941289230127104</t>
  </si>
  <si>
    <t>1148942380831084544</t>
  </si>
  <si>
    <t>1148942551572811777</t>
  </si>
  <si>
    <t>1148944403043618817</t>
  </si>
  <si>
    <t>1148944588268331009</t>
  </si>
  <si>
    <t>1148945293980737537</t>
  </si>
  <si>
    <t>1148945564714885120</t>
  </si>
  <si>
    <t>1148946387356094465</t>
  </si>
  <si>
    <t>1148947579113283585</t>
  </si>
  <si>
    <t>1148947983838244864</t>
  </si>
  <si>
    <t>1148948291947847680</t>
  </si>
  <si>
    <t>1148948574639722500</t>
  </si>
  <si>
    <t>1148949041134350336</t>
  </si>
  <si>
    <t>1148952878607810562</t>
  </si>
  <si>
    <t>1148953398512967681</t>
  </si>
  <si>
    <t>1148954002932948993</t>
  </si>
  <si>
    <t>1148951161480728577</t>
  </si>
  <si>
    <t>1148955254920306689</t>
  </si>
  <si>
    <t>1148958337951621120</t>
  </si>
  <si>
    <t>1148964608197255169</t>
  </si>
  <si>
    <t>1148966716283600896</t>
  </si>
  <si>
    <t>1148966968323661827</t>
  </si>
  <si>
    <t>1148976919196684289</t>
  </si>
  <si>
    <t>1148982594228248576</t>
  </si>
  <si>
    <t>1148985274111860737</t>
  </si>
  <si>
    <t>1148986959563505665</t>
  </si>
  <si>
    <t>1117364659382902786</t>
  </si>
  <si>
    <t>1148987496581087237</t>
  </si>
  <si>
    <t>1148987737086812161</t>
  </si>
  <si>
    <t>1148987795723247616</t>
  </si>
  <si>
    <t>1148991165062139910</t>
  </si>
  <si>
    <t>1148992251357384706</t>
  </si>
  <si>
    <t>1148992684675207170</t>
  </si>
  <si>
    <t>1148512011510091776</t>
  </si>
  <si>
    <t>1148994981778141184</t>
  </si>
  <si>
    <t>1148995542216781824</t>
  </si>
  <si>
    <t>1148996239884578816</t>
  </si>
  <si>
    <t>1148996366062051330</t>
  </si>
  <si>
    <t>1148855510948548609</t>
  </si>
  <si>
    <t>1148997200325808130</t>
  </si>
  <si>
    <t>1148997755509071877</t>
  </si>
  <si>
    <t>1148999253655773185</t>
  </si>
  <si>
    <t>1148999302007656448</t>
  </si>
  <si>
    <t>1148999506152841216</t>
  </si>
  <si>
    <t>1149005529664098306</t>
  </si>
  <si>
    <t>1149007635963887618</t>
  </si>
  <si>
    <t>1149009642619584512</t>
  </si>
  <si>
    <t>1149009760827707393</t>
  </si>
  <si>
    <t>1149014726699077633</t>
  </si>
  <si>
    <t>1149015426548060161</t>
  </si>
  <si>
    <t>1149016959171911681</t>
  </si>
  <si>
    <t>1149019579873710089</t>
  </si>
  <si>
    <t>1149020098168074242</t>
  </si>
  <si>
    <t>1149020098352599042</t>
  </si>
  <si>
    <t>1149021112816295938</t>
  </si>
  <si>
    <t>1149023718443610112</t>
  </si>
  <si>
    <t>1148888184480313344</t>
  </si>
  <si>
    <t>1149024365662625796</t>
  </si>
  <si>
    <t>1148985776388136961</t>
  </si>
  <si>
    <t>1149024907226996742</t>
  </si>
  <si>
    <t>1149024825014464512</t>
  </si>
  <si>
    <t>1149026010865852417</t>
  </si>
  <si>
    <t>1149028701968982016</t>
  </si>
  <si>
    <t>1149030392919281664</t>
  </si>
  <si>
    <t>1149030653666586624</t>
  </si>
  <si>
    <t>1149031389947400192</t>
  </si>
  <si>
    <t>1148942455972216835</t>
  </si>
  <si>
    <t>1149032259678138368</t>
  </si>
  <si>
    <t>1149032278888210435</t>
  </si>
  <si>
    <t>1149032605762949121</t>
  </si>
  <si>
    <t>1149034165557501957</t>
  </si>
  <si>
    <t>1149034603623178240</t>
  </si>
  <si>
    <t>1149034870179618817</t>
  </si>
  <si>
    <t>1149035314419138560</t>
  </si>
  <si>
    <t>1149040754133803008</t>
  </si>
  <si>
    <t>1149040887982280705</t>
  </si>
  <si>
    <t>1149041053477064704</t>
  </si>
  <si>
    <t>1149041201020096514</t>
  </si>
  <si>
    <t>1149042246995644424</t>
  </si>
  <si>
    <t>1149045946367561729</t>
  </si>
  <si>
    <t>1149046112847826952</t>
  </si>
  <si>
    <t>1149046319379619845</t>
  </si>
  <si>
    <t>1149049301894664199</t>
  </si>
  <si>
    <t>1149049289454342144</t>
  </si>
  <si>
    <t>1149049940242513922</t>
  </si>
  <si>
    <t>1149051747631095816</t>
  </si>
  <si>
    <t>1149052050098933760</t>
  </si>
  <si>
    <t>1149054094172196865</t>
  </si>
  <si>
    <t>1149054210765402112</t>
  </si>
  <si>
    <t>1149054448058212353</t>
  </si>
  <si>
    <t>1149054478374572035</t>
  </si>
  <si>
    <t>1149055336780718080</t>
  </si>
  <si>
    <t>1146065547252998144</t>
  </si>
  <si>
    <t>1149055351398031362</t>
  </si>
  <si>
    <t>1149056611501125632</t>
  </si>
  <si>
    <t>1149057226864304130</t>
  </si>
  <si>
    <t>1149057460331790338</t>
  </si>
  <si>
    <t>1149060597243240448</t>
  </si>
  <si>
    <t>1148782565165191169</t>
  </si>
  <si>
    <t>1149060612653273088</t>
  </si>
  <si>
    <t>1149061879723167746</t>
  </si>
  <si>
    <t>1149062385770094593</t>
  </si>
  <si>
    <t>1149062629740175367</t>
  </si>
  <si>
    <t>1149063429774123009</t>
  </si>
  <si>
    <t>1148865487222321153</t>
  </si>
  <si>
    <t>1149065321480953862</t>
  </si>
  <si>
    <t>1149065338270732288</t>
  </si>
  <si>
    <t>1149066071573520385</t>
  </si>
  <si>
    <t>1149067181755420675</t>
  </si>
  <si>
    <t>1149068061892157441</t>
  </si>
  <si>
    <t>1149068788505239552</t>
  </si>
  <si>
    <t>1149064997290545154</t>
  </si>
  <si>
    <t>1149073758105276416</t>
  </si>
  <si>
    <t>1149074055854583808</t>
  </si>
  <si>
    <t>1149076320866983936</t>
  </si>
  <si>
    <t>1149076648538574853</t>
  </si>
  <si>
    <t>1149076798795202560</t>
  </si>
  <si>
    <t>1149076837940596736</t>
  </si>
  <si>
    <t>1149077052206850053</t>
  </si>
  <si>
    <t>1149077934365380615</t>
  </si>
  <si>
    <t>1149078211038535683</t>
  </si>
  <si>
    <t>1149079620387528704</t>
  </si>
  <si>
    <t>1148823413429067777</t>
  </si>
  <si>
    <t>1149084286752108544</t>
  </si>
  <si>
    <t>1149081888344170496</t>
  </si>
  <si>
    <t>1149082411868807168</t>
  </si>
  <si>
    <t>1149085313412866048</t>
  </si>
  <si>
    <t>1149086358763425792</t>
  </si>
  <si>
    <t>1149086535385591814</t>
  </si>
  <si>
    <t>1148922316316971008</t>
  </si>
  <si>
    <t>1149077152274550786</t>
  </si>
  <si>
    <t>1149087424758390784</t>
  </si>
  <si>
    <t>1149088621712031745</t>
  </si>
  <si>
    <t>1149089606702227456</t>
  </si>
  <si>
    <t>1149091751249903616</t>
  </si>
  <si>
    <t>1149093172678672384</t>
  </si>
  <si>
    <t>1149093991926906880</t>
  </si>
  <si>
    <t>1149095204315680773</t>
  </si>
  <si>
    <t>1149096903121883136</t>
  </si>
  <si>
    <t>1149097296539160576</t>
  </si>
  <si>
    <t>1149097357222535169</t>
  </si>
  <si>
    <t>1149098734535532544</t>
  </si>
  <si>
    <t>1149099023925698561</t>
  </si>
  <si>
    <t>1149101344428609536</t>
  </si>
  <si>
    <t>1149101539203547137</t>
  </si>
  <si>
    <t>1149102289866506241</t>
  </si>
  <si>
    <t>1148753958950899717</t>
  </si>
  <si>
    <t>1149105788104953856</t>
  </si>
  <si>
    <t>1149105917041893376</t>
  </si>
  <si>
    <t>1149106407402344449</t>
  </si>
  <si>
    <t>1149109623401697280</t>
  </si>
  <si>
    <t>1149110598208278529</t>
  </si>
  <si>
    <t>1149111019886632960</t>
  </si>
  <si>
    <t>1149112891355750400</t>
  </si>
  <si>
    <t>1149112926860730368</t>
  </si>
  <si>
    <t>1149112967507718144</t>
  </si>
  <si>
    <t>1149113470824013824</t>
  </si>
  <si>
    <t>1149108353798418439</t>
  </si>
  <si>
    <t>1149108533587300352</t>
  </si>
  <si>
    <t>1149114988885417984</t>
  </si>
  <si>
    <t>1149115283401056258</t>
  </si>
  <si>
    <t>1148543108117745664</t>
  </si>
  <si>
    <t>1149116619504963584</t>
  </si>
  <si>
    <t>1149031821730025472</t>
  </si>
  <si>
    <t>1149079626658045953</t>
  </si>
  <si>
    <t>1149118865986789376</t>
  </si>
  <si>
    <t>1149119245273509888</t>
  </si>
  <si>
    <t>1149122148776075264</t>
  </si>
  <si>
    <t>1149123369490681858</t>
  </si>
  <si>
    <t>1149123681802760193</t>
  </si>
  <si>
    <t>1149124059931860992</t>
  </si>
  <si>
    <t>1149124344825692170</t>
  </si>
  <si>
    <t>1149124552779169794</t>
  </si>
  <si>
    <t>1149113394471034881</t>
  </si>
  <si>
    <t>1149125892108627969</t>
  </si>
  <si>
    <t>1149125918658617345</t>
  </si>
  <si>
    <t>1149126526069350401</t>
  </si>
  <si>
    <t>1149127221216522240</t>
  </si>
  <si>
    <t>1149127699300044801</t>
  </si>
  <si>
    <t>1149127819622002688</t>
  </si>
  <si>
    <t>1149128423710834688</t>
  </si>
  <si>
    <t>1149130050870136839</t>
  </si>
  <si>
    <t>1143184992933175297</t>
  </si>
  <si>
    <t>1149130348455964672</t>
  </si>
  <si>
    <t>1149130938766548992</t>
  </si>
  <si>
    <t>1149131150931218433</t>
  </si>
  <si>
    <t>1149131963577425925</t>
  </si>
  <si>
    <t>1149132139692273665</t>
  </si>
  <si>
    <t>1149132247829753857</t>
  </si>
  <si>
    <t>1149133054889406465</t>
  </si>
  <si>
    <t>1149134277411405825</t>
  </si>
  <si>
    <t>1137423547457056769</t>
  </si>
  <si>
    <t>1149110862814183424</t>
  </si>
  <si>
    <t>1149134580017819648</t>
  </si>
  <si>
    <t>1149135208194674688</t>
  </si>
  <si>
    <t>1149136116458643456</t>
  </si>
  <si>
    <t>1149136423301332992</t>
  </si>
  <si>
    <t>1149138123810582528</t>
  </si>
  <si>
    <t>1149138187291258880</t>
  </si>
  <si>
    <t>1149135962087124992</t>
  </si>
  <si>
    <t>1149139235665874944</t>
  </si>
  <si>
    <t>1149141104228483073</t>
  </si>
  <si>
    <t>1149141245899374592</t>
  </si>
  <si>
    <t>1149143070119739392</t>
  </si>
  <si>
    <t>1149148056014557184</t>
  </si>
  <si>
    <t>1149152236154605568</t>
  </si>
  <si>
    <t>1149152252520804352</t>
  </si>
  <si>
    <t>1149153624771006464</t>
  </si>
  <si>
    <t>1149154069405216770</t>
  </si>
  <si>
    <t>1149154393700237312</t>
  </si>
  <si>
    <t>1149155254996353024</t>
  </si>
  <si>
    <t>1149155405567680512</t>
  </si>
  <si>
    <t>1149158345888141313</t>
  </si>
  <si>
    <t>1149162935203303424</t>
  </si>
  <si>
    <t>1149165216107847680</t>
  </si>
  <si>
    <t>1149167192241393665</t>
  </si>
  <si>
    <t>1149170276271153153</t>
  </si>
  <si>
    <t>1149170535927963649</t>
  </si>
  <si>
    <t>1149172730140303361</t>
  </si>
  <si>
    <t>1149175133250232322</t>
  </si>
  <si>
    <t>1149178137411895296</t>
  </si>
  <si>
    <t>1149100572395675649</t>
  </si>
  <si>
    <t>1149179639786430464</t>
  </si>
  <si>
    <t>1149181561302130693</t>
  </si>
  <si>
    <t>1149184222600421376</t>
  </si>
  <si>
    <t>1149185019602190336</t>
  </si>
  <si>
    <t>1149185234769993728</t>
  </si>
  <si>
    <t>1149188168509358080</t>
  </si>
  <si>
    <t>1149188604704546818</t>
  </si>
  <si>
    <t>1149105610128076800</t>
  </si>
  <si>
    <t>1149107532356624384</t>
  </si>
  <si>
    <t>1149194369670537216</t>
  </si>
  <si>
    <t>1149203330633281536</t>
  </si>
  <si>
    <t>1149204087675600896</t>
  </si>
  <si>
    <t>1149162927213051905</t>
  </si>
  <si>
    <t>1149204322766508032</t>
  </si>
  <si>
    <t>1149206513501843461</t>
  </si>
  <si>
    <t>1148809957019492352</t>
  </si>
  <si>
    <t>1149210232960299009</t>
  </si>
  <si>
    <t>1149213645248892930</t>
  </si>
  <si>
    <t>1149215801272147968</t>
  </si>
  <si>
    <t>1149217914764922880</t>
  </si>
  <si>
    <t>1149227933392867329</t>
  </si>
  <si>
    <t>1149230837730357248</t>
  </si>
  <si>
    <t>1147573029523873792</t>
  </si>
  <si>
    <t>1149231629585518592</t>
  </si>
  <si>
    <t>1149237775671148544</t>
  </si>
  <si>
    <t>1149238773953249280</t>
  </si>
  <si>
    <t>1149241332939890689</t>
  </si>
  <si>
    <t>1149250395543363584</t>
  </si>
  <si>
    <t>1149257510047629313</t>
  </si>
  <si>
    <t>1149258344734982144</t>
  </si>
  <si>
    <t>1149259099114287104</t>
  </si>
  <si>
    <t>1148717364151644160</t>
  </si>
  <si>
    <t>1148718319479840768</t>
  </si>
  <si>
    <t>1148717736064778241</t>
  </si>
  <si>
    <t>1149064386071285762</t>
  </si>
  <si>
    <t>1149073383142744065</t>
  </si>
  <si>
    <t>1149074518716981248</t>
  </si>
  <si>
    <t>1149247231180058624</t>
  </si>
  <si>
    <t>1149076565910671360</t>
  </si>
  <si>
    <t>1149076648647512065</t>
  </si>
  <si>
    <t>1149259304186179584</t>
  </si>
  <si>
    <t>1149259653219377152</t>
  </si>
  <si>
    <t>1149248467258265601</t>
  </si>
  <si>
    <t>1149260096150671360</t>
  </si>
  <si>
    <t>1149264175811530752</t>
  </si>
  <si>
    <t>1149264984918122497</t>
  </si>
  <si>
    <t>1149273242156392448</t>
  </si>
  <si>
    <t>1149215533566504960</t>
  </si>
  <si>
    <t>1149275691961257984</t>
  </si>
  <si>
    <t>1149278135147552769</t>
  </si>
  <si>
    <t>1149280768826331136</t>
  </si>
  <si>
    <t>1149284962727632896</t>
  </si>
  <si>
    <t>1149285188817436672</t>
  </si>
  <si>
    <t>1149286192799801345</t>
  </si>
  <si>
    <t>1149289457746685952</t>
  </si>
  <si>
    <t>1149295805326454784</t>
  </si>
  <si>
    <t>1149297535317676032</t>
  </si>
  <si>
    <t>1148062219021803521</t>
  </si>
  <si>
    <t>1148997781031444481</t>
  </si>
  <si>
    <t>1148562451534946304</t>
  </si>
  <si>
    <t>1149050340274311168</t>
  </si>
  <si>
    <t>1148950848174731264</t>
  </si>
  <si>
    <t>1149053752164388868</t>
  </si>
  <si>
    <t>1149078626434015232</t>
  </si>
  <si>
    <t>1149266005597855744</t>
  </si>
  <si>
    <t>1149172407627931648</t>
  </si>
  <si>
    <t>1149274865830191104</t>
  </si>
  <si>
    <t>1149284904661848064</t>
  </si>
  <si>
    <t>1149285493760253952</t>
  </si>
  <si>
    <t>1149285043661168640</t>
  </si>
  <si>
    <t>1149034374073081856</t>
  </si>
  <si>
    <t>1149287396959281157</t>
  </si>
  <si>
    <t>1148718243902828544</t>
  </si>
  <si>
    <t>1149301188246024192</t>
  </si>
  <si>
    <t>1149263843463446528</t>
  </si>
  <si>
    <t>1149283809902366720</t>
  </si>
  <si>
    <t>1149302214034411521</t>
  </si>
  <si>
    <t>1149302214894075909</t>
  </si>
  <si>
    <t>1149302944145297408</t>
  </si>
  <si>
    <t>1149303854942625799</t>
  </si>
  <si>
    <t>1149305096871862278</t>
  </si>
  <si>
    <t>1149249186178752512</t>
  </si>
  <si>
    <t>1149307810368430081</t>
  </si>
  <si>
    <t>1149308537086128128</t>
  </si>
  <si>
    <t>1149308641285234688</t>
  </si>
  <si>
    <t>1149310327177093121</t>
  </si>
  <si>
    <t>1149312419941896192</t>
  </si>
  <si>
    <t>1149315274048516096</t>
  </si>
  <si>
    <t>1149319813975683072</t>
  </si>
  <si>
    <t>1148599845785153539</t>
  </si>
  <si>
    <t>1148826400096309248</t>
  </si>
  <si>
    <t>1148593853626245121</t>
  </si>
  <si>
    <t>1148826508611338250</t>
  </si>
  <si>
    <t>1148602193496432641</t>
  </si>
  <si>
    <t>1148826551347060737</t>
  </si>
  <si>
    <t>1148789497540349955</t>
  </si>
  <si>
    <t>1148843141492928512</t>
  </si>
  <si>
    <t>1148872144081829888</t>
  </si>
  <si>
    <t>1148887822230667264</t>
  </si>
  <si>
    <t>1148617842536771590</t>
  </si>
  <si>
    <t>1148887854866546688</t>
  </si>
  <si>
    <t>1148568760485384192</t>
  </si>
  <si>
    <t>1148937881458761728</t>
  </si>
  <si>
    <t>1148861976723873793</t>
  </si>
  <si>
    <t>1148957355230429184</t>
  </si>
  <si>
    <t>1148929643581452288</t>
  </si>
  <si>
    <t>1148958147018575874</t>
  </si>
  <si>
    <t>1148713015857971200</t>
  </si>
  <si>
    <t>1148958167419645952</t>
  </si>
  <si>
    <t>1148898480934531072</t>
  </si>
  <si>
    <t>1148958189943062530</t>
  </si>
  <si>
    <t>1145986769411645441</t>
  </si>
  <si>
    <t>1148958317173018624</t>
  </si>
  <si>
    <t>1148786794671955968</t>
  </si>
  <si>
    <t>1148958343374860291</t>
  </si>
  <si>
    <t>1148603323928457221</t>
  </si>
  <si>
    <t>1148958883622187008</t>
  </si>
  <si>
    <t>1148583698943680513</t>
  </si>
  <si>
    <t>1148958899980009473</t>
  </si>
  <si>
    <t>1148578452288630784</t>
  </si>
  <si>
    <t>1148958953323126784</t>
  </si>
  <si>
    <t>1148578484672876544</t>
  </si>
  <si>
    <t>1148959042091417601</t>
  </si>
  <si>
    <t>1148601129556676608</t>
  </si>
  <si>
    <t>1148871905434329088</t>
  </si>
  <si>
    <t>1148958436228395008</t>
  </si>
  <si>
    <t>1148959191412834304</t>
  </si>
  <si>
    <t>1148308072496029702</t>
  </si>
  <si>
    <t>1148960742793601024</t>
  </si>
  <si>
    <t>1148861342239068160</t>
  </si>
  <si>
    <t>1148960913543725059</t>
  </si>
  <si>
    <t>1148581685715275776</t>
  </si>
  <si>
    <t>1148960965230096385</t>
  </si>
  <si>
    <t>1148906300371116032</t>
  </si>
  <si>
    <t>1148961409704742913</t>
  </si>
  <si>
    <t>1148867657912836096</t>
  </si>
  <si>
    <t>1148961567163052033</t>
  </si>
  <si>
    <t>1148646158438404096</t>
  </si>
  <si>
    <t>1149078699729272832</t>
  </si>
  <si>
    <t>1148570698106966017</t>
  </si>
  <si>
    <t>1149078846945153024</t>
  </si>
  <si>
    <t>1148364305307504642</t>
  </si>
  <si>
    <t>1149080938850078722</t>
  </si>
  <si>
    <t>1148450259582029824</t>
  </si>
  <si>
    <t>1149080967895646208</t>
  </si>
  <si>
    <t>1148617137243557888</t>
  </si>
  <si>
    <t>1149081203804213249</t>
  </si>
  <si>
    <t>1148964820680630272</t>
  </si>
  <si>
    <t>1149138029082079233</t>
  </si>
  <si>
    <t>1148924421274398721</t>
  </si>
  <si>
    <t>1149138052729585666</t>
  </si>
  <si>
    <t>1148838319402471424</t>
  </si>
  <si>
    <t>1149216408334503936</t>
  </si>
  <si>
    <t>1149175520094932992</t>
  </si>
  <si>
    <t>1149233214461845504</t>
  </si>
  <si>
    <t>1149186412350267392</t>
  </si>
  <si>
    <t>1149233232828698625</t>
  </si>
  <si>
    <t>1149179693477687296</t>
  </si>
  <si>
    <t>1149292666372280320</t>
  </si>
  <si>
    <t>1149269470449262593</t>
  </si>
  <si>
    <t>1149215642353950720</t>
  </si>
  <si>
    <t>1149320321322741760</t>
  </si>
  <si>
    <t>1149320398695096320</t>
  </si>
  <si>
    <t>1149030220848148482</t>
  </si>
  <si>
    <t>1149320643894292480</t>
  </si>
  <si>
    <t>1149320740304543744</t>
  </si>
  <si>
    <t>1149321604947517441</t>
  </si>
  <si>
    <t>1149322072889417729</t>
  </si>
  <si>
    <t>1149322106733289477</t>
  </si>
  <si>
    <t>1149323492099276800</t>
  </si>
  <si>
    <t>1149324263490375680</t>
  </si>
  <si>
    <t>1149325511644127233</t>
  </si>
  <si>
    <t>1149321264848343042</t>
  </si>
  <si>
    <t>1149326495543889921</t>
  </si>
  <si>
    <t>1149327597542621186</t>
  </si>
  <si>
    <t>1149327782566125569</t>
  </si>
  <si>
    <t>1149330554866692097</t>
  </si>
  <si>
    <t>1149333416589926400</t>
  </si>
  <si>
    <t>1149334643751182336</t>
  </si>
  <si>
    <t>1149335026301132807</t>
  </si>
  <si>
    <t>1135404049396903939</t>
  </si>
  <si>
    <t>1149335896791179264</t>
  </si>
  <si>
    <t>1149336631360598021</t>
  </si>
  <si>
    <t>1149337591042494465</t>
  </si>
  <si>
    <t>1149337888586231809</t>
  </si>
  <si>
    <t>1149339534422937600</t>
  </si>
  <si>
    <t>1149339695790247936</t>
  </si>
  <si>
    <t>1149339866381131777</t>
  </si>
  <si>
    <t>1149340912801243145</t>
  </si>
  <si>
    <t>1149341236022714368</t>
  </si>
  <si>
    <t>1148805372192481280</t>
  </si>
  <si>
    <t>1148896343450181632</t>
  </si>
  <si>
    <t>1148955013596798976</t>
  </si>
  <si>
    <t>1148955175333351426</t>
  </si>
  <si>
    <t>1148957233067286528</t>
  </si>
  <si>
    <t>1148995477859422209</t>
  </si>
  <si>
    <t>1148987345112305665</t>
  </si>
  <si>
    <t>1148996434617864194</t>
  </si>
  <si>
    <t>1149021395017449472</t>
  </si>
  <si>
    <t>1148985096835350528</t>
  </si>
  <si>
    <t>1149051086600310784</t>
  </si>
  <si>
    <t>1148949148948787200</t>
  </si>
  <si>
    <t>1149145440945762305</t>
  </si>
  <si>
    <t>1149341729205579776</t>
  </si>
  <si>
    <t>1149080151663218688</t>
  </si>
  <si>
    <t>1149062646550814720</t>
  </si>
  <si>
    <t>1149083500785610752</t>
  </si>
  <si>
    <t>1148661464862883840</t>
  </si>
  <si>
    <t>1149179319991881728</t>
  </si>
  <si>
    <t>1149203599739826176</t>
  </si>
  <si>
    <t>1149205228782280704</t>
  </si>
  <si>
    <t>1149220078983864320</t>
  </si>
  <si>
    <t>1149224973720051713</t>
  </si>
  <si>
    <t>1149340264311472129</t>
  </si>
  <si>
    <t>1149341751951470592</t>
  </si>
  <si>
    <t>1149123905019424768</t>
  </si>
  <si>
    <t>1149341992155045888</t>
  </si>
  <si>
    <t>1149342156877750272</t>
  </si>
  <si>
    <t>1149298817776398337</t>
  </si>
  <si>
    <t>1149342067585253376</t>
  </si>
  <si>
    <t>1149342248254861315</t>
  </si>
  <si>
    <t>1148985295330840581</t>
  </si>
  <si>
    <t>1149344296006537216</t>
  </si>
  <si>
    <t>1149345268728500226</t>
  </si>
  <si>
    <t>1149346570803929088</t>
  </si>
  <si>
    <t>1149346923591229440</t>
  </si>
  <si>
    <t>1149348683391090695</t>
  </si>
  <si>
    <t>1149349455482806272</t>
  </si>
  <si>
    <t>1149350704781250560</t>
  </si>
  <si>
    <t>1148766575903805440</t>
  </si>
  <si>
    <t>1149350932343398401</t>
  </si>
  <si>
    <t>1149351037280632833</t>
  </si>
  <si>
    <t>1149351109066022912</t>
  </si>
  <si>
    <t>1149351891064807424</t>
  </si>
  <si>
    <t>1149353499882221569</t>
  </si>
  <si>
    <t>1149354448503918593</t>
  </si>
  <si>
    <t>1149355468525060101</t>
  </si>
  <si>
    <t>1149355859903991809</t>
  </si>
  <si>
    <t>1149355951968776193</t>
  </si>
  <si>
    <t>1149356089886019585</t>
  </si>
  <si>
    <t>1149357573545398273</t>
  </si>
  <si>
    <t>1149359159286161408</t>
  </si>
  <si>
    <t>1149359047835115520</t>
  </si>
  <si>
    <t>1149359478984388608</t>
  </si>
  <si>
    <t>1149069938386198528</t>
  </si>
  <si>
    <t>1149363636802084865</t>
  </si>
  <si>
    <t>1149367283153821696</t>
  </si>
  <si>
    <t>1148817950549450752</t>
  </si>
  <si>
    <t>1148818037379719170</t>
  </si>
  <si>
    <t>1148829745003532290</t>
  </si>
  <si>
    <t>1148824244903710725</t>
  </si>
  <si>
    <t>1148736450541887488</t>
  </si>
  <si>
    <t>1148816332483248128</t>
  </si>
  <si>
    <t>1148239503540310022</t>
  </si>
  <si>
    <t>1148843869011959808</t>
  </si>
  <si>
    <t>1148840590701998080</t>
  </si>
  <si>
    <t>1148550464293789698</t>
  </si>
  <si>
    <t>1148674123700346882</t>
  </si>
  <si>
    <t>1148895088044662784</t>
  </si>
  <si>
    <t>1148511297358581761</t>
  </si>
  <si>
    <t>1148903526539702272</t>
  </si>
  <si>
    <t>1148811349465554944</t>
  </si>
  <si>
    <t>1148858911048400896</t>
  </si>
  <si>
    <t>1148920077447815170</t>
  </si>
  <si>
    <t>1148935899117445123</t>
  </si>
  <si>
    <t>1148700378571010048</t>
  </si>
  <si>
    <t>1148937961154732032</t>
  </si>
  <si>
    <t>1148945012282892293</t>
  </si>
  <si>
    <t>1148736998829678593</t>
  </si>
  <si>
    <t>1148785089213390849</t>
  </si>
  <si>
    <t>1148951018534821888</t>
  </si>
  <si>
    <t>1148953620747960320</t>
  </si>
  <si>
    <t>1148948284083449857</t>
  </si>
  <si>
    <t>1148969989262548992</t>
  </si>
  <si>
    <t>1148983103286894600</t>
  </si>
  <si>
    <t>1148986917754568704</t>
  </si>
  <si>
    <t>1148666647735144448</t>
  </si>
  <si>
    <t>1148819625372602368</t>
  </si>
  <si>
    <t>1149015316212736002</t>
  </si>
  <si>
    <t>1148753217523716098</t>
  </si>
  <si>
    <t>1149006379539226627</t>
  </si>
  <si>
    <t>1149028451371929600</t>
  </si>
  <si>
    <t>1149025870839013377</t>
  </si>
  <si>
    <t>1149022592440983554</t>
  </si>
  <si>
    <t>1149033049734242304</t>
  </si>
  <si>
    <t>1148908153653870593</t>
  </si>
  <si>
    <t>1149036934188195840</t>
  </si>
  <si>
    <t>1149045912704098304</t>
  </si>
  <si>
    <t>1149049020872036354</t>
  </si>
  <si>
    <t>1148870046648655872</t>
  </si>
  <si>
    <t>1149054204041805824</t>
  </si>
  <si>
    <t>1149061671106863104</t>
  </si>
  <si>
    <t>1149064349027315717</t>
  </si>
  <si>
    <t>1149024746039894016</t>
  </si>
  <si>
    <t>1148895964192788481</t>
  </si>
  <si>
    <t>1149067705921822721</t>
  </si>
  <si>
    <t>1149064656838959104</t>
  </si>
  <si>
    <t>1149073225281933319</t>
  </si>
  <si>
    <t>1149072751228936192</t>
  </si>
  <si>
    <t>1095842899114319872</t>
  </si>
  <si>
    <t>1149074058484412417</t>
  </si>
  <si>
    <t>1149078631593009152</t>
  </si>
  <si>
    <t>1149081671871979520</t>
  </si>
  <si>
    <t>1149082242234429441</t>
  </si>
  <si>
    <t>1149065235296391173</t>
  </si>
  <si>
    <t>1149086196414500864</t>
  </si>
  <si>
    <t>1149086227930464259</t>
  </si>
  <si>
    <t>1148752680367640576</t>
  </si>
  <si>
    <t>1148997323831291904</t>
  </si>
  <si>
    <t>1149086774867693568</t>
  </si>
  <si>
    <t>1149077999863549952</t>
  </si>
  <si>
    <t>1149091417375027202</t>
  </si>
  <si>
    <t>1149092770956681216</t>
  </si>
  <si>
    <t>1149100179133353984</t>
  </si>
  <si>
    <t>1149101740957896704</t>
  </si>
  <si>
    <t>1149104678996774913</t>
  </si>
  <si>
    <t>1149109405520191493</t>
  </si>
  <si>
    <t>1149107786552401922</t>
  </si>
  <si>
    <t>1149092664563896320</t>
  </si>
  <si>
    <t>1149127394252525568</t>
  </si>
  <si>
    <t>1149128210279489538</t>
  </si>
  <si>
    <t>1149128744512233472</t>
  </si>
  <si>
    <t>1149131478413926400</t>
  </si>
  <si>
    <t>1148986765027532800</t>
  </si>
  <si>
    <t>1149133647171076096</t>
  </si>
  <si>
    <t>1148885931694313472</t>
  </si>
  <si>
    <t>1149137685484904448</t>
  </si>
  <si>
    <t>1149135691563094016</t>
  </si>
  <si>
    <t>1149137323017158656</t>
  </si>
  <si>
    <t>1149153609776369665</t>
  </si>
  <si>
    <t>1149136004118265856</t>
  </si>
  <si>
    <t>1149155233131651077</t>
  </si>
  <si>
    <t>1149121916919341057</t>
  </si>
  <si>
    <t>1149106546321870848</t>
  </si>
  <si>
    <t>1149158596036431874</t>
  </si>
  <si>
    <t>1149167332712800256</t>
  </si>
  <si>
    <t>1144972016732266498</t>
  </si>
  <si>
    <t>1149169013458702336</t>
  </si>
  <si>
    <t>1149176640754208768</t>
  </si>
  <si>
    <t>1149101024969469952</t>
  </si>
  <si>
    <t>1149139790782226432</t>
  </si>
  <si>
    <t>1149041987523416065</t>
  </si>
  <si>
    <t>1149258249784479744</t>
  </si>
  <si>
    <t>1149225523215659011</t>
  </si>
  <si>
    <t>1149283970887999488</t>
  </si>
  <si>
    <t>1149288985895870464</t>
  </si>
  <si>
    <t>1149296715108900866</t>
  </si>
  <si>
    <t>1149168117647495168</t>
  </si>
  <si>
    <t>1149281414547943424</t>
  </si>
  <si>
    <t>1149300083051003904</t>
  </si>
  <si>
    <t>1149161042649526272</t>
  </si>
  <si>
    <t>1142065294145249280</t>
  </si>
  <si>
    <t>1149323143799984128</t>
  </si>
  <si>
    <t>1149329035534589952</t>
  </si>
  <si>
    <t>1149338818056720384</t>
  </si>
  <si>
    <t>1149335198875734016</t>
  </si>
  <si>
    <t>1149123372992929793</t>
  </si>
  <si>
    <t>1148993064519852032</t>
  </si>
  <si>
    <t>1148643476067819520</t>
  </si>
  <si>
    <t>1149046915335483392</t>
  </si>
  <si>
    <t>1149203102622474240</t>
  </si>
  <si>
    <t>1149292049344192512</t>
  </si>
  <si>
    <t>1149343163758325760</t>
  </si>
  <si>
    <t>1149271095054225409</t>
  </si>
  <si>
    <t>1149348566659489795</t>
  </si>
  <si>
    <t>1149347081355714561</t>
  </si>
  <si>
    <t>1149350318930460672</t>
  </si>
  <si>
    <t>1149005234577895429</t>
  </si>
  <si>
    <t>1149355368688029700</t>
  </si>
  <si>
    <t>1149355615980019712</t>
  </si>
  <si>
    <t>1149355789326454784</t>
  </si>
  <si>
    <t>1149357240131969025</t>
  </si>
  <si>
    <t>1149318236426686465</t>
  </si>
  <si>
    <t>1149358193656700931</t>
  </si>
  <si>
    <t>1148987612956434433</t>
  </si>
  <si>
    <t>1149356036379357184</t>
  </si>
  <si>
    <t/>
  </si>
  <si>
    <t>968984625765933056</t>
  </si>
  <si>
    <t>880641912708907008</t>
  </si>
  <si>
    <t>2340999996</t>
  </si>
  <si>
    <t>1081286317399592960</t>
  </si>
  <si>
    <t>907996283784368128</t>
  </si>
  <si>
    <t>342735854</t>
  </si>
  <si>
    <t>842610247575486464</t>
  </si>
  <si>
    <t>904937537667465216</t>
  </si>
  <si>
    <t>717111947</t>
  </si>
  <si>
    <t>3092194948</t>
  </si>
  <si>
    <t>25261154</t>
  </si>
  <si>
    <t>3882110242</t>
  </si>
  <si>
    <t>2256862022</t>
  </si>
  <si>
    <t>293992209</t>
  </si>
  <si>
    <t>95146408</t>
  </si>
  <si>
    <t>233643386</t>
  </si>
  <si>
    <t>169191149</t>
  </si>
  <si>
    <t>847092974747959296</t>
  </si>
  <si>
    <t>96879107</t>
  </si>
  <si>
    <t>1012438196729376768</t>
  </si>
  <si>
    <t>338296977</t>
  </si>
  <si>
    <t>17889156</t>
  </si>
  <si>
    <t>15014849</t>
  </si>
  <si>
    <t>95300044</t>
  </si>
  <si>
    <t>571522938</t>
  </si>
  <si>
    <t>1449423386</t>
  </si>
  <si>
    <t>26306441</t>
  </si>
  <si>
    <t>637232164</t>
  </si>
  <si>
    <t>1048749596464144384</t>
  </si>
  <si>
    <t>1044647459581038594</t>
  </si>
  <si>
    <t>260137838</t>
  </si>
  <si>
    <t>604017230</t>
  </si>
  <si>
    <t>801131453878824960</t>
  </si>
  <si>
    <t>1575848928</t>
  </si>
  <si>
    <t>20640337</t>
  </si>
  <si>
    <t>1071934217062359040</t>
  </si>
  <si>
    <t>95721440</t>
  </si>
  <si>
    <t>43304622</t>
  </si>
  <si>
    <t>802110805672161280</t>
  </si>
  <si>
    <t>881419574851366912</t>
  </si>
  <si>
    <t>521606630</t>
  </si>
  <si>
    <t>792091274602024960</t>
  </si>
  <si>
    <t>745710091689656320</t>
  </si>
  <si>
    <t>3383049221</t>
  </si>
  <si>
    <t>1020741877073510401</t>
  </si>
  <si>
    <t>16352803</t>
  </si>
  <si>
    <t>54567981</t>
  </si>
  <si>
    <t>3759568577</t>
  </si>
  <si>
    <t>1424080550</t>
  </si>
  <si>
    <t>465142888</t>
  </si>
  <si>
    <t>66846096</t>
  </si>
  <si>
    <t>139612813</t>
  </si>
  <si>
    <t>3323524393</t>
  </si>
  <si>
    <t>379392612</t>
  </si>
  <si>
    <t>2809423744</t>
  </si>
  <si>
    <t>1029855312881360901</t>
  </si>
  <si>
    <t>1120110711663996928</t>
  </si>
  <si>
    <t>1053364531450339328</t>
  </si>
  <si>
    <t>876150482372354048</t>
  </si>
  <si>
    <t>1069009573888040960</t>
  </si>
  <si>
    <t>3302879566</t>
  </si>
  <si>
    <t>84018435</t>
  </si>
  <si>
    <t>2314815715</t>
  </si>
  <si>
    <t>1148013282109865985</t>
  </si>
  <si>
    <t>2404274648</t>
  </si>
  <si>
    <t>1135453542565720064</t>
  </si>
  <si>
    <t>2453979398</t>
  </si>
  <si>
    <t>2157134023</t>
  </si>
  <si>
    <t>171105823</t>
  </si>
  <si>
    <t>14870524</t>
  </si>
  <si>
    <t>2834629029</t>
  </si>
  <si>
    <t>1945794482</t>
  </si>
  <si>
    <t>750490411370680320</t>
  </si>
  <si>
    <t>24503876</t>
  </si>
  <si>
    <t>4602718162</t>
  </si>
  <si>
    <t>14229461</t>
  </si>
  <si>
    <t>34708999</t>
  </si>
  <si>
    <t>21728396</t>
  </si>
  <si>
    <t>791864466</t>
  </si>
  <si>
    <t>877264398141861889</t>
  </si>
  <si>
    <t>36505486</t>
  </si>
  <si>
    <t>842498500151705601</t>
  </si>
  <si>
    <t>902525013193924612</t>
  </si>
  <si>
    <t>1149152230077083648</t>
  </si>
  <si>
    <t>105183361</t>
  </si>
  <si>
    <t>1915534530</t>
  </si>
  <si>
    <t>28751029</t>
  </si>
  <si>
    <t>3160125715</t>
  </si>
  <si>
    <t>2233154425</t>
  </si>
  <si>
    <t>312243356</t>
  </si>
  <si>
    <t>385664864</t>
  </si>
  <si>
    <t>1230778824</t>
  </si>
  <si>
    <t>2462142223</t>
  </si>
  <si>
    <t>921934105155129344</t>
  </si>
  <si>
    <t>898495392735784960</t>
  </si>
  <si>
    <t>24021368</t>
  </si>
  <si>
    <t>43328711</t>
  </si>
  <si>
    <t>2955528774</t>
  </si>
  <si>
    <t>1134089326751432704</t>
  </si>
  <si>
    <t>127110363</t>
  </si>
  <si>
    <t>535521504</t>
  </si>
  <si>
    <t>761566970487664641</t>
  </si>
  <si>
    <t>1651029558</t>
  </si>
  <si>
    <t>134229179</t>
  </si>
  <si>
    <t>151133717</t>
  </si>
  <si>
    <t>328572345</t>
  </si>
  <si>
    <t>335141638</t>
  </si>
  <si>
    <t>778086</t>
  </si>
  <si>
    <t>335413129</t>
  </si>
  <si>
    <t>1036201415394250753</t>
  </si>
  <si>
    <t>702697553414873088</t>
  </si>
  <si>
    <t>2263559154</t>
  </si>
  <si>
    <t>15952509</t>
  </si>
  <si>
    <t>290903167</t>
  </si>
  <si>
    <t>2957691948</t>
  </si>
  <si>
    <t>3049806133</t>
  </si>
  <si>
    <t>900543899516710913</t>
  </si>
  <si>
    <t>17632447</t>
  </si>
  <si>
    <t>1072714469825019904</t>
  </si>
  <si>
    <t>259576769</t>
  </si>
  <si>
    <t>1110606886880063489</t>
  </si>
  <si>
    <t>4743280993</t>
  </si>
  <si>
    <t>151905312</t>
  </si>
  <si>
    <t>15624805</t>
  </si>
  <si>
    <t>280705905</t>
  </si>
  <si>
    <t>42458463</t>
  </si>
  <si>
    <t>925116287436689409</t>
  </si>
  <si>
    <t>733334825797570561</t>
  </si>
  <si>
    <t>769645608009216001</t>
  </si>
  <si>
    <t>878225184284606464</t>
  </si>
  <si>
    <t>193845078</t>
  </si>
  <si>
    <t>70560285</t>
  </si>
  <si>
    <t>122295772</t>
  </si>
  <si>
    <t>22637974</t>
  </si>
  <si>
    <t>377075543</t>
  </si>
  <si>
    <t>en</t>
  </si>
  <si>
    <t>de</t>
  </si>
  <si>
    <t>ro</t>
  </si>
  <si>
    <t>es</t>
  </si>
  <si>
    <t>tl</t>
  </si>
  <si>
    <t>fa</t>
  </si>
  <si>
    <t>ja</t>
  </si>
  <si>
    <t>fr</t>
  </si>
  <si>
    <t>pt</t>
  </si>
  <si>
    <t>und</t>
  </si>
  <si>
    <t>ko</t>
  </si>
  <si>
    <t>1148760014238158855</t>
  </si>
  <si>
    <t>1148696196812333058</t>
  </si>
  <si>
    <t>1148781530153508864</t>
  </si>
  <si>
    <t>1148915436773208070</t>
  </si>
  <si>
    <t>1148946098146275333</t>
  </si>
  <si>
    <t>1148953824872157184</t>
  </si>
  <si>
    <t>1148258623182790657</t>
  </si>
  <si>
    <t>1148944799044636672</t>
  </si>
  <si>
    <t>1148910968040128513</t>
  </si>
  <si>
    <t>1149028604673777664</t>
  </si>
  <si>
    <t>1149028344891154434</t>
  </si>
  <si>
    <t>1149128231796088832</t>
  </si>
  <si>
    <t>1149012204383068160</t>
  </si>
  <si>
    <t>1149209020714168321</t>
  </si>
  <si>
    <t>1149216339342458880</t>
  </si>
  <si>
    <t>1149137338284380161</t>
  </si>
  <si>
    <t>1148206640191221761</t>
  </si>
  <si>
    <t>1148255587194458112</t>
  </si>
  <si>
    <t>1149301304784826368</t>
  </si>
  <si>
    <t>1149304667320594432</t>
  </si>
  <si>
    <t>1142308576595234816</t>
  </si>
  <si>
    <t>1148810241296912384</t>
  </si>
  <si>
    <t>1149220480638996480</t>
  </si>
  <si>
    <t>Twitter for iPhone</t>
  </si>
  <si>
    <t>Twitter for Android</t>
  </si>
  <si>
    <t>Twitter Web Client</t>
  </si>
  <si>
    <t>Twitter Web App</t>
  </si>
  <si>
    <t>WordPress.com</t>
  </si>
  <si>
    <t>Facebook</t>
  </si>
  <si>
    <t>Twitter for iPad</t>
  </si>
  <si>
    <t>IFTTT</t>
  </si>
  <si>
    <t>twittbot.net</t>
  </si>
  <si>
    <t xml:space="preserve">PublBox </t>
  </si>
  <si>
    <t>wonderland.fm</t>
  </si>
  <si>
    <t>General Physics Laboratory</t>
  </si>
  <si>
    <t>Cheap Bots, Done Quick!</t>
  </si>
  <si>
    <t>Fook.News</t>
  </si>
  <si>
    <t>AgoraPulse Manager</t>
  </si>
  <si>
    <t>Instagram</t>
  </si>
  <si>
    <t>Pent Server Bot</t>
  </si>
  <si>
    <t>factbot2k16</t>
  </si>
  <si>
    <t>Twitterrific for iOS</t>
  </si>
  <si>
    <t>Tumblr</t>
  </si>
  <si>
    <t>Buffer</t>
  </si>
  <si>
    <t>TweetDeck</t>
  </si>
  <si>
    <t>Sprout Social</t>
  </si>
  <si>
    <t>Hootsuite Inc.</t>
  </si>
  <si>
    <t>Curious Cat</t>
  </si>
  <si>
    <t>Xael1Red</t>
  </si>
  <si>
    <t>Tweetbot for iΟS</t>
  </si>
  <si>
    <t>Petscams.com</t>
  </si>
  <si>
    <t>Janetter for Android</t>
  </si>
  <si>
    <t>Dogship Seven</t>
  </si>
  <si>
    <t>Sarahclass</t>
  </si>
  <si>
    <t>Deemo曲bot</t>
  </si>
  <si>
    <t>PridePrejudiceBotApp</t>
  </si>
  <si>
    <t>Sprinklr</t>
  </si>
  <si>
    <t>LinkedIn</t>
  </si>
  <si>
    <t>The Social Jukebox</t>
  </si>
  <si>
    <t>corgi-bot</t>
  </si>
  <si>
    <t>Spredfast</t>
  </si>
  <si>
    <t>GabyBot</t>
  </si>
  <si>
    <t>-122.514926,37.708075 
-122.357031,37.708075 
-122.357031,37.833238 
-122.514926,37.833238</t>
  </si>
  <si>
    <t>-179.231086,13.182335 
179.859685,13.182335 
179.859685,71.434357 
-179.231086,71.434357</t>
  </si>
  <si>
    <t>-122.9045126,45.466363 
-122.839114,45.466363 
-122.839114,45.516305 
-122.9045126,45.516305</t>
  </si>
  <si>
    <t>-95.823268,29.522325 
-95.069705,29.522325 
-95.069705,30.1546646 
-95.823268,30.1546646</t>
  </si>
  <si>
    <t>-73.983266,42.763657 
-73.893018,42.763657 
-73.893018,42.842612 
-73.983266,42.842612</t>
  </si>
  <si>
    <t>-85.847503,38.108678 
-85.597188,38.108678 
-85.597188,38.282432 
-85.847503,38.282432</t>
  </si>
  <si>
    <t>-89.57151,36.497129 
-81.964971,36.497129 
-81.964971,39.147359 
-89.57151,39.147359</t>
  </si>
  <si>
    <t>-3.219902,57.029433 
-3.209026,57.029433 
-3.209026,57.034224 
-3.219902,57.034224</t>
  </si>
  <si>
    <t>-1.0143926,48.9761761 
-0.9657194,48.9761761 
-0.9657194,49.012187 
-1.0143926,49.012187</t>
  </si>
  <si>
    <t>United States</t>
  </si>
  <si>
    <t>United Kingdom</t>
  </si>
  <si>
    <t>France</t>
  </si>
  <si>
    <t>US</t>
  </si>
  <si>
    <t>GB</t>
  </si>
  <si>
    <t>FR</t>
  </si>
  <si>
    <t>San Francisco, CA</t>
  </si>
  <si>
    <t>Aloha, OR</t>
  </si>
  <si>
    <t>Houston, TX</t>
  </si>
  <si>
    <t>Schenectady, NY</t>
  </si>
  <si>
    <t>Louisville, KY</t>
  </si>
  <si>
    <t>Kentucky, USA</t>
  </si>
  <si>
    <t>Easter Balmoral, Scotland</t>
  </si>
  <si>
    <t>Saint-Louet-sur-Vire, France</t>
  </si>
  <si>
    <t>5a110d312052166f</t>
  </si>
  <si>
    <t>96683cc9126741d1</t>
  </si>
  <si>
    <t>3ff03b9d1ce7c69f</t>
  </si>
  <si>
    <t>1c69a67ad480e1b1</t>
  </si>
  <si>
    <t>389fab2fead253c3</t>
  </si>
  <si>
    <t>095534ad3107e0e6</t>
  </si>
  <si>
    <t>6ffcf3b0b904bbcb</t>
  </si>
  <si>
    <t>5330b86f001c7ac3</t>
  </si>
  <si>
    <t>461231c3204e0553</t>
  </si>
  <si>
    <t>San Francisco</t>
  </si>
  <si>
    <t>Aloha</t>
  </si>
  <si>
    <t>Houston</t>
  </si>
  <si>
    <t>Schenectady</t>
  </si>
  <si>
    <t>Louisville</t>
  </si>
  <si>
    <t>Kentucky</t>
  </si>
  <si>
    <t>Easter Balmoral</t>
  </si>
  <si>
    <t>Saint-Louet-sur-Vire</t>
  </si>
  <si>
    <t>city</t>
  </si>
  <si>
    <t>country</t>
  </si>
  <si>
    <t>admin</t>
  </si>
  <si>
    <t>https://api.twitter.com/1.1/geo/id/5a110d312052166f.json</t>
  </si>
  <si>
    <t>https://api.twitter.com/1.1/geo/id/96683cc9126741d1.json</t>
  </si>
  <si>
    <t>https://api.twitter.com/1.1/geo/id/3ff03b9d1ce7c69f.json</t>
  </si>
  <si>
    <t>https://api.twitter.com/1.1/geo/id/1c69a67ad480e1b1.json</t>
  </si>
  <si>
    <t>https://api.twitter.com/1.1/geo/id/389fab2fead253c3.json</t>
  </si>
  <si>
    <t>https://api.twitter.com/1.1/geo/id/095534ad3107e0e6.json</t>
  </si>
  <si>
    <t>https://api.twitter.com/1.1/geo/id/6ffcf3b0b904bbcb.json</t>
  </si>
  <si>
    <t>https://api.twitter.com/1.1/geo/id/5330b86f001c7ac3.json</t>
  </si>
  <si>
    <t>https://api.twitter.com/1.1/geo/id/461231c3204e0553.json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</si>
  <si>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</si>
  <si>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</si>
  <si>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</si>
  <si>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</si>
  <si>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</si>
  <si>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</si>
  <si>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</si>
  <si>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</si>
  <si>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</si>
  <si>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</si>
  <si>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</si>
  <si>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</si>
  <si>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</si>
  <si>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</si>
  <si>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</si>
  <si>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</si>
  <si>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</si>
  <si>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</si>
  <si>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</si>
  <si>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</si>
  <si>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</si>
  <si>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Peter Maldonado</t>
  </si>
  <si>
    <t>UberFacts</t>
  </si>
  <si>
    <t>Benson</t>
  </si>
  <si>
    <t>Shades</t>
  </si>
  <si>
    <t>Teddy Rivers.</t>
  </si>
  <si>
    <t>ً</t>
  </si>
  <si>
    <t>ni _xD83C__xDF19_ // we don't talk together</t>
  </si>
  <si>
    <t>bougie brown boy _xD83D__xDC8E_</t>
  </si>
  <si>
    <t>ninong nigz</t>
  </si>
  <si>
    <t>Lil_xD83D__xDC51_</t>
  </si>
  <si>
    <t>#LOS!TO</t>
  </si>
  <si>
    <t>lilly</t>
  </si>
  <si>
    <t>Jackson ⚜️</t>
  </si>
  <si>
    <t>colt_xD83D__xDDA4_</t>
  </si>
  <si>
    <t>Andrew Zip</t>
  </si>
  <si>
    <t>Dania Báez</t>
  </si>
  <si>
    <t>Sachi</t>
  </si>
  <si>
    <t>JA Babay</t>
  </si>
  <si>
    <t>Renly Martell</t>
  </si>
  <si>
    <t>⚡️</t>
  </si>
  <si>
    <t>andrea</t>
  </si>
  <si>
    <t>G2</t>
  </si>
  <si>
    <t>karanoia _xD83D__xDC40_</t>
  </si>
  <si>
    <t>David Casanova</t>
  </si>
  <si>
    <t>Courtney Maurer</t>
  </si>
  <si>
    <t>micaela</t>
  </si>
  <si>
    <t>Alejandro Fandino</t>
  </si>
  <si>
    <t>omokanbai</t>
  </si>
  <si>
    <t>sad</t>
  </si>
  <si>
    <t>Justin Roy</t>
  </si>
  <si>
    <t>Nick F_Follow @poptakespodcast</t>
  </si>
  <si>
    <t>IGN</t>
  </si>
  <si>
    <t>Ꭰev_xD83E__xDD8B_</t>
  </si>
  <si>
    <t>Bellarke001</t>
  </si>
  <si>
    <t>Emma O’brien</t>
  </si>
  <si>
    <t>KeeKee Mumbeck</t>
  </si>
  <si>
    <t>サヨコロ</t>
  </si>
  <si>
    <t>サカモトリエ/イラストレーター</t>
  </si>
  <si>
    <t>quixoticelixer</t>
  </si>
  <si>
    <t>Tom Martin</t>
  </si>
  <si>
    <t>TakedownMRAs</t>
  </si>
  <si>
    <t>_xD835__xDC39__xD835__xDCC7__xD835__xDC52__xD835__xDCB6__xD835__xDCC0__xD835__xDCCE_ _xD835__xDCA2__xD835__xDC52__xD835__xDC52__xD835__xDCC0__xD835__xDCCE_ _xD83E__xDD13_</t>
  </si>
  <si>
    <t>Colin Loves Corgis</t>
  </si>
  <si>
    <t>mooch</t>
  </si>
  <si>
    <t>MiniOrchid</t>
  </si>
  <si>
    <t>Caitlin _xD83C__xDF59__xD83C__xDF63__xD83E__xDD5F__xD83C__xDF76__xD83E__xDD61__xD83C__xDF5C_</t>
  </si>
  <si>
    <t>F1 Princess</t>
  </si>
  <si>
    <t>_xD835__xDD3B_-_xD835__xDD54__xD835__xDD59__xD835__xDD52__xD835__xDD5F_ _xD83D__xDC97__xD83D__xDC9B__xD83D__xDC99_</t>
  </si>
  <si>
    <t>Loungefly</t>
  </si>
  <si>
    <t>BoxLunch</t>
  </si>
  <si>
    <t>Kevin Speakman</t>
  </si>
  <si>
    <t>Johnny</t>
  </si>
  <si>
    <t>Spartacus Popcorn</t>
  </si>
  <si>
    <t>Ugh... WTF Dodgers.</t>
  </si>
  <si>
    <t>#Kersh&amp;Keto</t>
  </si>
  <si>
    <t>Zoro (Opening soon)</t>
  </si>
  <si>
    <t>Koi_xD83D__xDC0D_</t>
  </si>
  <si>
    <t>Efren</t>
  </si>
  <si>
    <t>jorge zuniga</t>
  </si>
  <si>
    <t>OWOPETU ABIOLA #Oworock</t>
  </si>
  <si>
    <t>Goran</t>
  </si>
  <si>
    <t>Imapatriotsdaughter.</t>
  </si>
  <si>
    <t>cat _xD83C__xDF08_</t>
  </si>
  <si>
    <t>jcl</t>
  </si>
  <si>
    <t>ana aymerich</t>
  </si>
  <si>
    <t>Andrés Madrigal</t>
  </si>
  <si>
    <t>Wan Khairul ikhwan</t>
  </si>
  <si>
    <t>GanjaGoddess69</t>
  </si>
  <si>
    <t>Elizabeth Gilhart</t>
  </si>
  <si>
    <t>Mounette0208</t>
  </si>
  <si>
    <t>jr mayola</t>
  </si>
  <si>
    <t>dhar</t>
  </si>
  <si>
    <t>Sara :)</t>
  </si>
  <si>
    <t>alex wanser</t>
  </si>
  <si>
    <t>Arindam Vicky Roy</t>
  </si>
  <si>
    <t>(name goes here)</t>
  </si>
  <si>
    <t>A R L Y ✨</t>
  </si>
  <si>
    <t>Nina</t>
  </si>
  <si>
    <t>Eduardo</t>
  </si>
  <si>
    <t>Cass Calderon</t>
  </si>
  <si>
    <t>MDmelb</t>
  </si>
  <si>
    <t>Stefano S. Magi</t>
  </si>
  <si>
    <t>Yamper Propaganda</t>
  </si>
  <si>
    <t>ritsu gay bot</t>
  </si>
  <si>
    <t>ChaeDoc</t>
  </si>
  <si>
    <t>Sara Pearl</t>
  </si>
  <si>
    <t>Matthew Johnson</t>
  </si>
  <si>
    <t>Jenna</t>
  </si>
  <si>
    <t>r a c h e l</t>
  </si>
  <si>
    <t>Becky Rudranath</t>
  </si>
  <si>
    <t>Dunja</t>
  </si>
  <si>
    <t>Lea</t>
  </si>
  <si>
    <t>GameMaster</t>
  </si>
  <si>
    <t>خسته ازحكومت آخوندي</t>
  </si>
  <si>
    <t>فرتور</t>
  </si>
  <si>
    <t>Nahuel</t>
  </si>
  <si>
    <t>Lynx Reviewer</t>
  </si>
  <si>
    <t>General Physics Lab</t>
  </si>
  <si>
    <t>MOR</t>
  </si>
  <si>
    <t>Huntedbyafreak</t>
  </si>
  <si>
    <t>A Dog's Life</t>
  </si>
  <si>
    <t>_xD83C__xDFF3_️‍_xD83C__xDF08__xD83C__xDF3B_sᴜɴɴʏ ʙᴏʏ_xD83C__xDF3B__xD83C__xDFF3_️‍⚧️</t>
  </si>
  <si>
    <t>Skyedrix</t>
  </si>
  <si>
    <t>Sarah Rishty</t>
  </si>
  <si>
    <t>Otakon</t>
  </si>
  <si>
    <t>Corgi Cosplay _xD83D__xDD1C_ Otakon GUEST</t>
  </si>
  <si>
    <t>mahal N A D I N E kita</t>
  </si>
  <si>
    <t>_xD83D__xDC3B__xD83D__xDC28__xD83D__xDC3C_</t>
  </si>
  <si>
    <t>Nick L.</t>
  </si>
  <si>
    <t>アルパパのNeo_xD83D__xDC15_Tim_xD83D__xDC15_</t>
  </si>
  <si>
    <t>QBeast9922</t>
  </si>
  <si>
    <t>Kurt Bales</t>
  </si>
  <si>
    <t>rdm</t>
  </si>
  <si>
    <t>ali</t>
  </si>
  <si>
    <t>Marie _xD83C__xDF3B_</t>
  </si>
  <si>
    <t>✨ Queen ✨</t>
  </si>
  <si>
    <t>Helen Scott</t>
  </si>
  <si>
    <t>John Godsland</t>
  </si>
  <si>
    <t>Fiona F</t>
  </si>
  <si>
    <t>_xD83C__xDF3C_ Miren _xD83C__xDF3C_</t>
  </si>
  <si>
    <t>Rykael</t>
  </si>
  <si>
    <t>Pokémon</t>
  </si>
  <si>
    <t>Cheron Grace</t>
  </si>
  <si>
    <t>ANDREW ALBERTT</t>
  </si>
  <si>
    <t>みやび＠ＲＸ－８</t>
  </si>
  <si>
    <t>Nut = dicked down by Dazai plz _xD83E__xDD42_</t>
  </si>
  <si>
    <t>Andrea Smith</t>
  </si>
  <si>
    <t>Alfonso Milner</t>
  </si>
  <si>
    <t>TJ</t>
  </si>
  <si>
    <t>Duke Caboom</t>
  </si>
  <si>
    <t>Kennedy Lynn</t>
  </si>
  <si>
    <t>Roman FINN IS MY FORCE SENSITIVE JEDI SON Braga</t>
  </si>
  <si>
    <t>Tech News</t>
  </si>
  <si>
    <t>⎝('◁')⎠ Riley</t>
  </si>
  <si>
    <t>Sabre Cat Selcouth</t>
  </si>
  <si>
    <t>A Kind Of Computer Ghost</t>
  </si>
  <si>
    <t>Hipster Viking Amy</t>
  </si>
  <si>
    <t>Lilia Martinez</t>
  </si>
  <si>
    <t>I Sculpt _xD83E__xDDB7_</t>
  </si>
  <si>
    <t>Elda The @SVCC Dealer #734</t>
  </si>
  <si>
    <t>What will u fall for</t>
  </si>
  <si>
    <t>darth™</t>
  </si>
  <si>
    <t>Carole Bouchard</t>
  </si>
  <si>
    <t>Léa Corgion</t>
  </si>
  <si>
    <t>Kenji Tate</t>
  </si>
  <si>
    <t>the boi who failed da cep</t>
  </si>
  <si>
    <t>_xD83C__xDDFA__xD83C__xDDF8_ LGBTQanon</t>
  </si>
  <si>
    <t>MSNBC</t>
  </si>
  <si>
    <t>Mike Wonder</t>
  </si>
  <si>
    <t>Deplorable Lynne</t>
  </si>
  <si>
    <t>kara ♡ jaehyun</t>
  </si>
  <si>
    <t>Aras Sivad _xD83D__xDD1C_ #GenCon</t>
  </si>
  <si>
    <t>Therin/Astrojett</t>
  </si>
  <si>
    <t>nsbulatao</t>
  </si>
  <si>
    <t>Joe Boyle</t>
  </si>
  <si>
    <t>CorgisRule the _xD83C__xDF0F_</t>
  </si>
  <si>
    <t>Rabbi Jill Zimmerman</t>
  </si>
  <si>
    <t>Reigen Positivity Bot</t>
  </si>
  <si>
    <t>Dan Althaus</t>
  </si>
  <si>
    <t>JL</t>
  </si>
  <si>
    <t>All facts</t>
  </si>
  <si>
    <t>Monika</t>
  </si>
  <si>
    <t>Muttamorphosis</t>
  </si>
  <si>
    <t>PetProfessionalGuild</t>
  </si>
  <si>
    <t>APDT</t>
  </si>
  <si>
    <t>Dog Star Daily</t>
  </si>
  <si>
    <t>The Paw Post</t>
  </si>
  <si>
    <t>Ricky Gervais</t>
  </si>
  <si>
    <t>kia pegg</t>
  </si>
  <si>
    <t>Stacy Liu</t>
  </si>
  <si>
    <t>Connor Byrne</t>
  </si>
  <si>
    <t>The Dumping Ground</t>
  </si>
  <si>
    <t>CBBC</t>
  </si>
  <si>
    <t>Happy Android</t>
  </si>
  <si>
    <t>Wild Earth</t>
  </si>
  <si>
    <t>Padoju</t>
  </si>
  <si>
    <t>Crystal</t>
  </si>
  <si>
    <t>Overwatch League</t>
  </si>
  <si>
    <t>Guangzhou Charge</t>
  </si>
  <si>
    <t>Trunks</t>
  </si>
  <si>
    <t>Jhonnier Vanegas</t>
  </si>
  <si>
    <t>Christopher Morningstar</t>
  </si>
  <si>
    <t>Mira (Meera)</t>
  </si>
  <si>
    <t>The Dave Gee</t>
  </si>
  <si>
    <t>Stats for Lefties</t>
  </si>
  <si>
    <t>Aja Johnson</t>
  </si>
  <si>
    <t>jch</t>
  </si>
  <si>
    <t>Yeet</t>
  </si>
  <si>
    <t>Momixou</t>
  </si>
  <si>
    <t>Dinero Joven</t>
  </si>
  <si>
    <t>Bernardo com 2 R's por favor</t>
  </si>
  <si>
    <t>deus eh mulher</t>
  </si>
  <si>
    <t>Leander McPherson</t>
  </si>
  <si>
    <t>Jill Hanner</t>
  </si>
  <si>
    <t>Scotttherock</t>
  </si>
  <si>
    <t>Muse Yip</t>
  </si>
  <si>
    <t>Neal Pabon</t>
  </si>
  <si>
    <t>apurva •</t>
  </si>
  <si>
    <t>Cameron makes Vaporwave now</t>
  </si>
  <si>
    <t>the britt-chelorette _xD83C__xDF39_</t>
  </si>
  <si>
    <t>Angel Vaccarella</t>
  </si>
  <si>
    <t>five horny boys under</t>
  </si>
  <si>
    <t>Annie Hatfield</t>
  </si>
  <si>
    <t>Housewife of Hell</t>
  </si>
  <si>
    <t>Rebeca Maggie</t>
  </si>
  <si>
    <t>《Corgi》</t>
  </si>
  <si>
    <t>High Femme Low Life</t>
  </si>
  <si>
    <t>TrashTransKitty</t>
  </si>
  <si>
    <t>Corgi "Booty Gay" Corgington</t>
  </si>
  <si>
    <t>benny Sperling</t>
  </si>
  <si>
    <t>Steve Retka</t>
  </si>
  <si>
    <t>animalastronauts</t>
  </si>
  <si>
    <t>Lisette Neely</t>
  </si>
  <si>
    <t>Never2Late2Start</t>
  </si>
  <si>
    <t>F. D. Lee</t>
  </si>
  <si>
    <t>swag bear is swag</t>
  </si>
  <si>
    <t>_xD83C__xDF1F_Star-Shiner_xD83C__xDF1F_</t>
  </si>
  <si>
    <t>LATTE</t>
  </si>
  <si>
    <t>I'm here for the laughs</t>
  </si>
  <si>
    <t>Ella Kay</t>
  </si>
  <si>
    <t>Chris Ship</t>
  </si>
  <si>
    <t>Zakk</t>
  </si>
  <si>
    <t>TheTrillSethLiggins</t>
  </si>
  <si>
    <t>HungryGeek</t>
  </si>
  <si>
    <t>Maleks The Great</t>
  </si>
  <si>
    <t>Alex B Cann</t>
  </si>
  <si>
    <t>Tom</t>
  </si>
  <si>
    <t>Markov Darth</t>
  </si>
  <si>
    <t>Sara D _xD83D__xDCDA_ ✨</t>
  </si>
  <si>
    <t>Alice Hollis</t>
  </si>
  <si>
    <t>Freelance Heroes</t>
  </si>
  <si>
    <t>Bonezors</t>
  </si>
  <si>
    <t>isa ◟̽◞̽</t>
  </si>
  <si>
    <t>reverend clare</t>
  </si>
  <si>
    <t>Ave Dominus Nox _xD83C__xDDE8__xD83C__xDDE6_ Michael</t>
  </si>
  <si>
    <t>Melanie ❄️</t>
  </si>
  <si>
    <t>Jawgeous</t>
  </si>
  <si>
    <t>Steven</t>
  </si>
  <si>
    <t>Leo Sanchez</t>
  </si>
  <si>
    <t>Baedine_xD83E__xDD8B_Nerns</t>
  </si>
  <si>
    <t>Tony McKenna</t>
  </si>
  <si>
    <t>Bina ☆☆☆☆☆☆</t>
  </si>
  <si>
    <t>Vinny Cooney</t>
  </si>
  <si>
    <t>SHIBZ _xD83D__xDCA0_</t>
  </si>
  <si>
    <t>caz foster</t>
  </si>
  <si>
    <t>PonteJack</t>
  </si>
  <si>
    <t>Four Two Alpha</t>
  </si>
  <si>
    <t>Nick F</t>
  </si>
  <si>
    <t>FooledAgain</t>
  </si>
  <si>
    <t>Paul W.</t>
  </si>
  <si>
    <t>gillian flavell</t>
  </si>
  <si>
    <t>steve shorthouse</t>
  </si>
  <si>
    <t>Penny Brodie</t>
  </si>
  <si>
    <t>DavidGParry</t>
  </si>
  <si>
    <t>Paul Read GB</t>
  </si>
  <si>
    <t>Rose</t>
  </si>
  <si>
    <t>F. E. Smith</t>
  </si>
  <si>
    <t>_xD83C__xDFF4__xDB40__xDC67__xDB40__xDC62__xDB40__xDC73__xDB40__xDC63__xDB40__xDC74__xDB40__xDC7F__xD83C__xDDEC__xD83C__xDDE7_ STANDUP4BREXIT ➡️ #BV4B</t>
  </si>
  <si>
    <t>Sarah Price</t>
  </si>
  <si>
    <t>➳ _xD835__xDE47__xD835__xDE56__xD835__xDE59__xD835__xDE6E_ _xD835__xDE47__xD835__xDE5E__xD835__xDE63__xD835__xDE60_</t>
  </si>
  <si>
    <t>ɢʀᴀɴᴛ</t>
  </si>
  <si>
    <t>ᶜᴼᵁᶜᴴ ᴾᴼᵀᴬᵀᴼ</t>
  </si>
  <si>
    <t>AnnaGutierrez</t>
  </si>
  <si>
    <t>Laura Whittington #BumpstockBarbie</t>
  </si>
  <si>
    <t>Dalton(omg)</t>
  </si>
  <si>
    <t>Stephen King</t>
  </si>
  <si>
    <t>Dakota</t>
  </si>
  <si>
    <t>nicky</t>
  </si>
  <si>
    <t>jess ✿</t>
  </si>
  <si>
    <t>Phil Lester</t>
  </si>
  <si>
    <t>Megan-Alys_xD83C__xDFF3_️‍_xD83C__xDF08__xD83C__xDFF3_️‍_xD83C__xDF08_</t>
  </si>
  <si>
    <t>Oui Oui Frenchie</t>
  </si>
  <si>
    <t>Damian - Unbound Sanity</t>
  </si>
  <si>
    <t>super true facts</t>
  </si>
  <si>
    <t>Rina_xD83D__xDC9B__xD83D__xDC9C__xD83D__xDDA4_</t>
  </si>
  <si>
    <t>Kiki Reyes</t>
  </si>
  <si>
    <t>_xD835__xDD3D_ _xD835__xDD46_ _xD835__xDD4F_ _xD835__xDD3C_</t>
  </si>
  <si>
    <t>William Grates</t>
  </si>
  <si>
    <t>#FemalesInSTEM</t>
  </si>
  <si>
    <t>Kyrus</t>
  </si>
  <si>
    <t>رهبر کبیر انقلاب</t>
  </si>
  <si>
    <t>Nira</t>
  </si>
  <si>
    <t>Carina塩女神</t>
  </si>
  <si>
    <t>UsernamemanresU</t>
  </si>
  <si>
    <t>Captain Motorcycle for matching service</t>
  </si>
  <si>
    <t>Nate ⚠️WARNING: BITES⚠️</t>
  </si>
  <si>
    <t>Alex James</t>
  </si>
  <si>
    <t>Heather</t>
  </si>
  <si>
    <t>Skye Moyer</t>
  </si>
  <si>
    <t>David Hsu</t>
  </si>
  <si>
    <t>ironLuke_xD83C__xDFCA_‍♂️_xD83D__xDEB4_‍♂️_xD83C__xDFC3_‍♂️</t>
  </si>
  <si>
    <t>Ale Romanoff Denvers</t>
  </si>
  <si>
    <t>tem que acabar o frio</t>
  </si>
  <si>
    <t>never eat soggy waffles</t>
  </si>
  <si>
    <t>assessor 2</t>
  </si>
  <si>
    <t>Lucero de la Torre</t>
  </si>
  <si>
    <t>Luis Fer</t>
  </si>
  <si>
    <t>Ortizzle</t>
  </si>
  <si>
    <t>D.B. UFA _xD83C__xDFD2_</t>
  </si>
  <si>
    <t>Barstool Sports</t>
  </si>
  <si>
    <t>Kristy Guenther</t>
  </si>
  <si>
    <t>=/ｮｳ酉夋</t>
  </si>
  <si>
    <t>Lawn Darts for Jerry</t>
  </si>
  <si>
    <t>Mia ⭐️</t>
  </si>
  <si>
    <t>illy • super inspired • SDCC</t>
  </si>
  <si>
    <t>Becky _xD83C__xDF08_ SDCC</t>
  </si>
  <si>
    <t>Emily | The Lesbian Thespian _xD83C__xDFF3_️‍_xD83C__xDF08__xD83D__xDC9C__xD83D__xDDA4_</t>
  </si>
  <si>
    <t>Felina The Dog</t>
  </si>
  <si>
    <t>Jonis Liban (dutch pronounce the J as a Y)</t>
  </si>
  <si>
    <t>Labour Press Team</t>
  </si>
  <si>
    <t>Ameme Hack</t>
  </si>
  <si>
    <t>Dave</t>
  </si>
  <si>
    <t>Zavala, Z</t>
  </si>
  <si>
    <t>coke o'phanahan _xD83C__xDDEE__xD83C__xDDEA_ LOVES PHIL (1)</t>
  </si>
  <si>
    <t>ana mars ⎊</t>
  </si>
  <si>
    <t>_xD835__xDC1A__xD835__xDC25__xD835__xDC1E__xD835__xDC31__xD835__xDC1A__xD835__xDC27__xD835__xDC1D__xD835__xDC2B__xD835__xDC1A_⁸</t>
  </si>
  <si>
    <t>_xD835__xDC0D__xD835__xDC22__xD835__xDC1A_ _xD835__xDC22__xD835__xDC2C_ _xD835__xDC2C__xD835__xDC28_ _xD835__xDC29__xD835__xDC2B__xD835__xDC28__xD835__xDC2E__xD835__xDC1D_ _xD835__xDC28__xD835__xDC1F_ _xD835__xDC03__xD835__xDC27__xD835__xDC0F__xD83C__xDF39_</t>
  </si>
  <si>
    <t>venus</t>
  </si>
  <si>
    <t>Feebz meets Olivia in 2 weeks!</t>
  </si>
  <si>
    <t>phil is thiccc</t>
  </si>
  <si>
    <t>L e o</t>
  </si>
  <si>
    <t>Kihari ✩࿐</t>
  </si>
  <si>
    <t>Corgis</t>
  </si>
  <si>
    <t>it's mollyhall, y'all</t>
  </si>
  <si>
    <t>Matt Bruyninckx</t>
  </si>
  <si>
    <t>Josh Withers</t>
  </si>
  <si>
    <t>Juan</t>
  </si>
  <si>
    <t>Steffi</t>
  </si>
  <si>
    <t>Sam</t>
  </si>
  <si>
    <t>Arlington Road</t>
  </si>
  <si>
    <t>b</t>
  </si>
  <si>
    <t>Tom Battistella</t>
  </si>
  <si>
    <t>Beth</t>
  </si>
  <si>
    <t>JackBeCorgi</t>
  </si>
  <si>
    <t>Brandon, Back Home _xD83D__xDE2D_</t>
  </si>
  <si>
    <t>Rachel _xD83C__xDF07_ Austin</t>
  </si>
  <si>
    <t>Ben Pootin</t>
  </si>
  <si>
    <t>Kara with a K</t>
  </si>
  <si>
    <t>Amy</t>
  </si>
  <si>
    <t>sabs _xD83D__xDDA4_</t>
  </si>
  <si>
    <t>Kayzo’s Son _xD83C__xDDE6__xD83C__xDDF2__xD83D__xDD1C_ JOYRYDE</t>
  </si>
  <si>
    <t>Syd Strong</t>
  </si>
  <si>
    <t>quinn, starting over</t>
  </si>
  <si>
    <t>Hech1Wifey</t>
  </si>
  <si>
    <t>CrankageGames</t>
  </si>
  <si>
    <t>Hunterspcgaming ❄ZC_xD83D__xDD25_</t>
  </si>
  <si>
    <t>Lithia</t>
  </si>
  <si>
    <t>Dérépi</t>
  </si>
  <si>
    <t>nébuleuse ✨</t>
  </si>
  <si>
    <t>Team Corgi</t>
  </si>
  <si>
    <t>夏にかかる虹(大切にゆっくり_xD83C__xDF3F__xD83C__xDF3F__xD83D__xDC36_</t>
  </si>
  <si>
    <t>Shauna _xD83C__xDFF3_️‍_xD83C__xDF08__xD83C__xDDE8__xD83C__xDDE6__xD83D__xDC36_</t>
  </si>
  <si>
    <t>Alexa Speaku _xD83D__xDE48_</t>
  </si>
  <si>
    <t>TOMORROW X TOGETHER</t>
  </si>
  <si>
    <t>WalkinShoesON</t>
  </si>
  <si>
    <t>deejustheguy | Part 3 is out</t>
  </si>
  <si>
    <t>Aymeric ✌</t>
  </si>
  <si>
    <t>Corgimi Mishima</t>
  </si>
  <si>
    <t>Lisa - tekis quab _xD83E__xDD20__xD83E__xDD80_</t>
  </si>
  <si>
    <t>Angie Buenaventura</t>
  </si>
  <si>
    <t>Gordon Fetcher</t>
  </si>
  <si>
    <t>Finn McCool</t>
  </si>
  <si>
    <t>Gary M. Wise</t>
  </si>
  <si>
    <t>c jaspy</t>
  </si>
  <si>
    <t>_xD83D__xDC9A_ Bad Vani _xD83E__xDDE1_</t>
  </si>
  <si>
    <t>Andre Giron</t>
  </si>
  <si>
    <t>Nicholas Morris</t>
  </si>
  <si>
    <t>Lil’ Cinnamon Apple</t>
  </si>
  <si>
    <t>Rózsa Csaplár</t>
  </si>
  <si>
    <t>Thicc Momma@WPFC2019</t>
  </si>
  <si>
    <t>Schihl</t>
  </si>
  <si>
    <t>XAEL</t>
  </si>
  <si>
    <t>carlinha a</t>
  </si>
  <si>
    <t>mizs</t>
  </si>
  <si>
    <t>Michael Norcia</t>
  </si>
  <si>
    <t>Voodoo Buffy</t>
  </si>
  <si>
    <t>viviane @ COMPREM MEUS STICKERS</t>
  </si>
  <si>
    <t>Savannah Star</t>
  </si>
  <si>
    <t>Sirius</t>
  </si>
  <si>
    <t>Nicotine junkie</t>
  </si>
  <si>
    <t>Odyssey</t>
  </si>
  <si>
    <t>Katie Beth Brooks</t>
  </si>
  <si>
    <t>Natalie ❤️_xD83E__xDDE1__xD83D__xDC9B__xD83D__xDC9A__xD83D__xDC99__xD83D__xDC9C_</t>
  </si>
  <si>
    <t>kelly ⚡️ 139</t>
  </si>
  <si>
    <t>Alyssa _xD83C__xDF3B_</t>
  </si>
  <si>
    <t>Chance!</t>
  </si>
  <si>
    <t>Ivan _xD83C__xDF4B_</t>
  </si>
  <si>
    <t>maddie saw tli</t>
  </si>
  <si>
    <t>Rhys Ford</t>
  </si>
  <si>
    <t>TA Moore</t>
  </si>
  <si>
    <t>Muckleshoot Casino</t>
  </si>
  <si>
    <t>Emerald Downs Racetrack &amp; Casino</t>
  </si>
  <si>
    <t>Izandra</t>
  </si>
  <si>
    <t>Shaz is Cooking Up Cosplay for Cons</t>
  </si>
  <si>
    <t>Bailey</t>
  </si>
  <si>
    <t>Brittany Furlan Lee</t>
  </si>
  <si>
    <t>Tyler Scheib</t>
  </si>
  <si>
    <t>Text-only DeviantArt</t>
  </si>
  <si>
    <t>Inqueersitor @ Shadowbringers!</t>
  </si>
  <si>
    <t>Bryan S. Matthews</t>
  </si>
  <si>
    <t>Amy Czyk _xD83D__xDC4D__xD83C__xDFFC_</t>
  </si>
  <si>
    <t>torn in half, again</t>
  </si>
  <si>
    <t>30 y/o Boomer Kuwanger</t>
  </si>
  <si>
    <t>galinha venta-fogo</t>
  </si>
  <si>
    <t>chapinha de pão</t>
  </si>
  <si>
    <t>Eddin Hernandez</t>
  </si>
  <si>
    <t>The Daily Corgi</t>
  </si>
  <si>
    <t>Oh My Corgi!</t>
  </si>
  <si>
    <t>Professor Resistance</t>
  </si>
  <si>
    <t>PrtrbdCaucasianBloke</t>
  </si>
  <si>
    <t>Cookie Ellis</t>
  </si>
  <si>
    <t>Marcel Le Corgi</t>
  </si>
  <si>
    <t>Laura J</t>
  </si>
  <si>
    <t>Cindy Spodek Dickey</t>
  </si>
  <si>
    <t>Mary Renouf</t>
  </si>
  <si>
    <t>emma</t>
  </si>
  <si>
    <t>Hanna</t>
  </si>
  <si>
    <t>_xD83C__xDF4D__xD83C__xDF4D__xD83C__xDF4D_</t>
  </si>
  <si>
    <t>Ina _xD83C__xDF38_</t>
  </si>
  <si>
    <t>Maggie _xD83D__xDC36_</t>
  </si>
  <si>
    <t>Riel Lin _xD83C__xDF1F_</t>
  </si>
  <si>
    <t>heady junie b jones</t>
  </si>
  <si>
    <t>anna _xD83D__xDDA4_</t>
  </si>
  <si>
    <t>Nicholas Geimer</t>
  </si>
  <si>
    <t>Omega</t>
  </si>
  <si>
    <t>Brittany Curran</t>
  </si>
  <si>
    <t>sg</t>
  </si>
  <si>
    <t>Daniel</t>
  </si>
  <si>
    <t>EugeRussell♛</t>
  </si>
  <si>
    <t>USS John S McCain Warship</t>
  </si>
  <si>
    <t>_xD83D__xDC9A_Peu</t>
  </si>
  <si>
    <t>Longshot _xD83D__xDC9A_</t>
  </si>
  <si>
    <t>b e x</t>
  </si>
  <si>
    <t>PetScams</t>
  </si>
  <si>
    <t>P.N.B. Pramesti</t>
  </si>
  <si>
    <t>snᴉuǝפ ʎɹɐɹǝʇᴉ˥ 6ʞ</t>
  </si>
  <si>
    <t>Padz</t>
  </si>
  <si>
    <t>Sarah Surfar</t>
  </si>
  <si>
    <t>chelsea marie</t>
  </si>
  <si>
    <t>RosieLinda  ⚯͛△⃒⃘</t>
  </si>
  <si>
    <t>Alexia LaFata</t>
  </si>
  <si>
    <t>Geo the _xD83C__xDF40_plorer _xD83D__xDE80__xD83D__xDDFC__xD83D__xDDFD_</t>
  </si>
  <si>
    <t>David Georgeson</t>
  </si>
  <si>
    <t>TheDiveWhisperer</t>
  </si>
  <si>
    <t>Katie Fforde</t>
  </si>
  <si>
    <t>Susan Alison</t>
  </si>
  <si>
    <t>Amazon.com</t>
  </si>
  <si>
    <t>Karuma Heiwa iji-kan</t>
  </si>
  <si>
    <t>_xD83C__xDDF2__xD83C__xDDFD_roy, the summer roycario_xD83C__xDDFA__xD83C__xDDF2_</t>
  </si>
  <si>
    <t>Ryan Marsh</t>
  </si>
  <si>
    <t>World Anvil | Ennie Nominated!</t>
  </si>
  <si>
    <t>MadGamerMag</t>
  </si>
  <si>
    <t>Souha Al-Samkari</t>
  </si>
  <si>
    <t>Lillian</t>
  </si>
  <si>
    <t>Our Home</t>
  </si>
  <si>
    <t>Dogs Monthly</t>
  </si>
  <si>
    <t>CarolynA</t>
  </si>
  <si>
    <t>Eric Idle</t>
  </si>
  <si>
    <t>Mark Hebscher</t>
  </si>
  <si>
    <t>Video Game Character Ideas</t>
  </si>
  <si>
    <t>resᴀɪcling (❀☉౪⊙｡)ﾉ</t>
  </si>
  <si>
    <t>thom</t>
  </si>
  <si>
    <t>Lucie _xD83C__xDF39_</t>
  </si>
  <si>
    <t>Pat</t>
  </si>
  <si>
    <t>Lily Nathanson</t>
  </si>
  <si>
    <t>Ｄｙａｎ</t>
  </si>
  <si>
    <t>Icy Sedgwick</t>
  </si>
  <si>
    <t>Bianca Dee</t>
  </si>
  <si>
    <t>Aisha.</t>
  </si>
  <si>
    <t>sel bot</t>
  </si>
  <si>
    <t>Simon Billinton</t>
  </si>
  <si>
    <t>joe</t>
  </si>
  <si>
    <t>みやころ_xD83D__xDC1D_</t>
  </si>
  <si>
    <t>The 30 something crisis</t>
  </si>
  <si>
    <t>Chewie_thecavamalt</t>
  </si>
  <si>
    <t>ZombieSquadHQ™</t>
  </si>
  <si>
    <t>gillian</t>
  </si>
  <si>
    <t>Jess_xD83C__xDF55_</t>
  </si>
  <si>
    <t>Bunny Sparber</t>
  </si>
  <si>
    <t>margaritadaganskaia</t>
  </si>
  <si>
    <t>bobohuu</t>
  </si>
  <si>
    <t>The Jeniferbeast</t>
  </si>
  <si>
    <t>Drtastebad _xD83E__xDD84_ (Pablo)</t>
  </si>
  <si>
    <t>princess ♡ HAPPY INSEONG DAY!!!</t>
  </si>
  <si>
    <t>성진 jjang! _xD83C__xDF4A_</t>
  </si>
  <si>
    <t>KATY HATFIELD_xD83E__xDD88_</t>
  </si>
  <si>
    <t>MAMA _xD83C__xDF6F_</t>
  </si>
  <si>
    <t>Jordan Hurt</t>
  </si>
  <si>
    <t>Davenport</t>
  </si>
  <si>
    <t>Pelo</t>
  </si>
  <si>
    <t>_xD83C__xDF5E__xD83C__xDF51_ Culoboio _xD83C__xDF51__xD83C__xDF5E_</t>
  </si>
  <si>
    <t>_xD835__xDCB1__xD835__xDC38__xD835__xDC45__xD835__xDCB4_ _xD835__xDC45__xD835__xDC9C__xD835__xDC45__xD835__xDC38_</t>
  </si>
  <si>
    <t>Lucía A.</t>
  </si>
  <si>
    <t>_xD835__xDD99__xD835__xDD86__xD835__xDD92__xD835__xDD86__xD835__xDD97__xD835__xDD86_ _xD83D__xDC94_</t>
  </si>
  <si>
    <t>Shannon Strucci _xD83C__xDFA5_</t>
  </si>
  <si>
    <t>Mr.Racotero</t>
  </si>
  <si>
    <t>Satan</t>
  </si>
  <si>
    <t>álvaro</t>
  </si>
  <si>
    <t>Fratcher Bot</t>
  </si>
  <si>
    <t>jl</t>
  </si>
  <si>
    <t>dante</t>
  </si>
  <si>
    <t>Derby &amp; Churchill</t>
  </si>
  <si>
    <t>_xD83D__xDEA9_Auntie Shepherd_xD83C__xDFF4_</t>
  </si>
  <si>
    <t>Siobhan</t>
  </si>
  <si>
    <t>Lynne Evans</t>
  </si>
  <si>
    <t>liz drabick</t>
  </si>
  <si>
    <t>Max Duchaine</t>
  </si>
  <si>
    <t>Matthew Emmanuel</t>
  </si>
  <si>
    <t>Mary Kate McKenna Battles</t>
  </si>
  <si>
    <t>綴</t>
  </si>
  <si>
    <t>Cheat Lake Animal Hospital</t>
  </si>
  <si>
    <t>Ryan Clavin</t>
  </si>
  <si>
    <t>Steve Williams</t>
  </si>
  <si>
    <t>Drew Garabo</t>
  </si>
  <si>
    <t>102.5 The Bone</t>
  </si>
  <si>
    <t>BrittSoMuch</t>
  </si>
  <si>
    <t>sve</t>
  </si>
  <si>
    <t>_xD83C__xDF3C_ cнιppy _xD83E__xDD8B_</t>
  </si>
  <si>
    <t>jungkook pics</t>
  </si>
  <si>
    <t>aru</t>
  </si>
  <si>
    <t>App Store</t>
  </si>
  <si>
    <t>Seokjin's Tapes</t>
  </si>
  <si>
    <t>PROD. SUGA defenders</t>
  </si>
  <si>
    <t>ғᴀᴛᴇ_xD80C__xDF6F_</t>
  </si>
  <si>
    <t>shitty watercolour</t>
  </si>
  <si>
    <t>방탄소년단</t>
  </si>
  <si>
    <t>_xD835__xDE6E__xD835__xDE64__xD835__xDE64__xD835__xDE63_ [_xD83D__xDCDA_]</t>
  </si>
  <si>
    <t>destiny misses bts again</t>
  </si>
  <si>
    <t>i_xD83D__xDC9C_BTS-BT21</t>
  </si>
  <si>
    <t>-_xD835__xDE62__xD835__xDE56__xD835__xDE67__xD835__xDE5E__xD835__xDE5A_ _xD835__xDE62__xD835__xDE5E__xD835__xDE68__xD835__xDE68__xD835__xDE5A__xD835__xDE68_ _xD835__xDE6E__xD835__xDE64__xD835__xDE64__xD835__xDE63__xD835__xDE5C__xD835__xDE5E_-</t>
  </si>
  <si>
    <t>lindsay ^-^</t>
  </si>
  <si>
    <t>ROCK JIN</t>
  </si>
  <si>
    <t>shan.</t>
  </si>
  <si>
    <t>Natalia</t>
  </si>
  <si>
    <t>tokki 뷔국 ᵈᵘʰ</t>
  </si>
  <si>
    <t>쿼번바주세여</t>
  </si>
  <si>
    <t>✩ _xD83C__xDF31_</t>
  </si>
  <si>
    <t>ًdanielle</t>
  </si>
  <si>
    <t>taekook _xD83D__xDCAD_</t>
  </si>
  <si>
    <t>z prod. SUGA</t>
  </si>
  <si>
    <t>슙국.PROD.SUGA</t>
  </si>
  <si>
    <t>Silvia _xD83E__xDD80_</t>
  </si>
  <si>
    <t>_xD83D__xDC41__xD83D__xDC44__xD83D__xDC41_</t>
  </si>
  <si>
    <t>BUSAN'S PRIDE</t>
  </si>
  <si>
    <t>방탄소년단 아미</t>
  </si>
  <si>
    <t>BTS Weverse</t>
  </si>
  <si>
    <t>Nyangie _xD83D__xDCAB_ work work work</t>
  </si>
  <si>
    <t>Sweetiepiee</t>
  </si>
  <si>
    <t>Wandering Shadow</t>
  </si>
  <si>
    <t>Consuela Bananahammock</t>
  </si>
  <si>
    <t>Mark Phillips</t>
  </si>
  <si>
    <t>Kris Vera-Phillips</t>
  </si>
  <si>
    <t>Matt Wixon</t>
  </si>
  <si>
    <t>WeRateDogs™</t>
  </si>
  <si>
    <t>Ryan Michalesko</t>
  </si>
  <si>
    <t>((( H K S )))</t>
  </si>
  <si>
    <t>Nombre</t>
  </si>
  <si>
    <t>Yuki Yuki</t>
  </si>
  <si>
    <t>D♡G</t>
  </si>
  <si>
    <t>Amy Mantravadi</t>
  </si>
  <si>
    <t>Colin</t>
  </si>
  <si>
    <t>SarahAnne, M.A</t>
  </si>
  <si>
    <t>D</t>
  </si>
  <si>
    <t>Cole J. Banning</t>
  </si>
  <si>
    <t>Thomas Horrocks</t>
  </si>
  <si>
    <t>“Dr.” Murray Fullerton _xD83D__xDE07__xD83D__xDE4F__xD83D__xDC79_</t>
  </si>
  <si>
    <t>Justyn Melrose</t>
  </si>
  <si>
    <t>Dallas Britt</t>
  </si>
  <si>
    <t>kaylee _xD83C__xDF3B_</t>
  </si>
  <si>
    <t>CutesyPooh</t>
  </si>
  <si>
    <t>Shaina Fishman</t>
  </si>
  <si>
    <t>John D. Evans CFA</t>
  </si>
  <si>
    <t>Anna</t>
  </si>
  <si>
    <t>Duke Kelln</t>
  </si>
  <si>
    <t>Little corgi</t>
  </si>
  <si>
    <t>I'mProneToViolins_xD83D__xDE09__xD83C__xDF37_</t>
  </si>
  <si>
    <t>Mean Mog</t>
  </si>
  <si>
    <t>lusiana</t>
  </si>
  <si>
    <t>Ali</t>
  </si>
  <si>
    <t>Blackbeard the Irate ☠️</t>
  </si>
  <si>
    <t>Joan by Bike</t>
  </si>
  <si>
    <t>Erinne</t>
  </si>
  <si>
    <t>Molly Cantrell-Kraig _xD83C__xDFF3_️‍_xD83C__xDF08__xD83C__xDF6D_</t>
  </si>
  <si>
    <t>Hugh Byrne</t>
  </si>
  <si>
    <t>Mega_Byte</t>
  </si>
  <si>
    <t>Entertainment Weekly</t>
  </si>
  <si>
    <t>Andrea</t>
  </si>
  <si>
    <t>slum village</t>
  </si>
  <si>
    <t>rotten wooden mixing spoon</t>
  </si>
  <si>
    <t>Painted by Carol</t>
  </si>
  <si>
    <t>All About Corgis</t>
  </si>
  <si>
    <t>Pevenly</t>
  </si>
  <si>
    <t>Brenda</t>
  </si>
  <si>
    <t>#RandomWhiteGuy</t>
  </si>
  <si>
    <t>Allison Floyd</t>
  </si>
  <si>
    <t>SamAntifa Dalglish</t>
  </si>
  <si>
    <t>Sick Rotten Apple</t>
  </si>
  <si>
    <t>Louis Morgan</t>
  </si>
  <si>
    <t>Bridgette And Zoey</t>
  </si>
  <si>
    <t>Fun Fun Fun Bot!</t>
  </si>
  <si>
    <t>PersonaLover</t>
  </si>
  <si>
    <t>MissJo_Jo ♎️</t>
  </si>
  <si>
    <t>_xD83D__xDD1E_ EsuercNSFW _xD83D__xDD1E_(COMMISSIONS OPEN)</t>
  </si>
  <si>
    <t>StacyLambert</t>
  </si>
  <si>
    <t>corgiflavoredmom</t>
  </si>
  <si>
    <t>John Barleycorn Awards</t>
  </si>
  <si>
    <t>Corgi Spirits</t>
  </si>
  <si>
    <t>naval</t>
  </si>
  <si>
    <t>First Call Tanner</t>
  </si>
  <si>
    <t>iris amelia, principality _xD83D__xDD1C_ #SDCC!! _xD83D__xDCDA__xD83D__xDE07_ ✨</t>
  </si>
  <si>
    <t>baby fish mouth_xD83C__xDF08_✨</t>
  </si>
  <si>
    <t>Nicola Robinson (Save Our Pups Say No To PF) _xD83D__xDC3E_</t>
  </si>
  <si>
    <t>Phoenix _xD83D__xDD25_</t>
  </si>
  <si>
    <t>Latsyrc</t>
  </si>
  <si>
    <t>m a e  _xD83D__xDC31_</t>
  </si>
  <si>
    <t>®</t>
  </si>
  <si>
    <t>Marf</t>
  </si>
  <si>
    <t>conor _xD83D__xDC96_</t>
  </si>
  <si>
    <t>a i d a _xD83C__xDF38_</t>
  </si>
  <si>
    <t>Ariadna_xD83D__xDC78__xD83C__xDFFD_</t>
  </si>
  <si>
    <t>Hester Steel</t>
  </si>
  <si>
    <t>Victoria/V.E. Schwab</t>
  </si>
  <si>
    <t>RedDeadBlaze</t>
  </si>
  <si>
    <t>Talão de Luz</t>
  </si>
  <si>
    <t>Jessica Conwell, Writing Crab _xD83E__xDD80_</t>
  </si>
  <si>
    <t>Sephy Hallow: Extremely Bisexual Writer</t>
  </si>
  <si>
    <t>Gaby Bot</t>
  </si>
  <si>
    <t>Corgmom with the heat _xD83D__xDD25_</t>
  </si>
  <si>
    <t>The Esteemed Mac Smiff _xD83C__xDFC1_</t>
  </si>
  <si>
    <t>dae ♥</t>
  </si>
  <si>
    <t>_xD835__xDC0A__xD835__xDC22__xD835__xDC27__xD835__xDC20_ _xD835__xDC28__xD835__xDC1F_ _xD835__xDC02__xD835__xDC2B__xD835__xDC28__xD835__xDC30__xD835__xDC2C_™ ×Open Commission×</t>
  </si>
  <si>
    <t>Weiss Akunee</t>
  </si>
  <si>
    <t>Mel™</t>
  </si>
  <si>
    <t>Sabrina Sanchez</t>
  </si>
  <si>
    <t>Kat _xD83D__xDC22_</t>
  </si>
  <si>
    <t>Hal ✌️</t>
  </si>
  <si>
    <t>Weremagnus</t>
  </si>
  <si>
    <t>Sussy _xD83D__xDC38_</t>
  </si>
  <si>
    <t>Mark Pillow</t>
  </si>
  <si>
    <t>Fred Burton</t>
  </si>
  <si>
    <t>Robert Rice</t>
  </si>
  <si>
    <t>Laura</t>
  </si>
  <si>
    <t>Baba Yaga.</t>
  </si>
  <si>
    <t>_xD83D__xDC1F_ Writey Fish _xD83D__xDC1F_ #GenCon2019</t>
  </si>
  <si>
    <t>maria yagoda</t>
  </si>
  <si>
    <t>19/ honesty and music. leave my heart alone. pluviophile. Virgo ♍️ _xD83D__xDC7B_ peta-maldoooooo</t>
  </si>
  <si>
    <t>The most unimportant things you'll never need to know.</t>
  </si>
  <si>
    <t>let the games begin. UCSC</t>
  </si>
  <si>
    <t>Life tried being a bitch to me, I pulled her head back and fucked her over in return. / RP OC./ #TeddyNotBundy #Thumper #SaltyBitches/</t>
  </si>
  <si>
    <t>for why art thou angry?? because mine own pussy poppeth severely? and thy own does not??</t>
  </si>
  <si>
    <t>#yoongi : ⁱᵗ ⁱˢ ʷʰᵃᵗ ⁱᵗ ⁱˢ ⁱⁿⁿⁱᵗ  II fan account
｡･:*:･ﾟ★,｡･:*:･ﾟ☆　　 ｡･:*:･ﾟ★,｡･:*:･ﾟ☆</t>
  </si>
  <si>
    <t>Follower of Jesus Christ †. Proud Trinidadian. Snapchat: mynameistimothy Instagram:timmyloveschrist</t>
  </si>
  <si>
    <t>niko with a c | intp-t |
stan loona(@orbitmoomoo) | AxA | im babie</t>
  </si>
  <si>
    <t>Striving for a positive lifestyle and loving every minute of it.             #HAPPY #LOVED #BeUTAHful</t>
  </si>
  <si>
    <t>Breathing since '92.</t>
  </si>
  <si>
    <t>Baylor | Environmentalist | Aspiring Entrepreneur | Student of Investing</t>
  </si>
  <si>
    <t>Bright Eyes, Smart Mouth| #FeelTheBern #Bernie2020 |</t>
  </si>
  <si>
    <t>_xD83D__xDC86_‍♂️</t>
  </si>
  <si>
    <t>SP Crew// Savoir, penser, rêver. Tout est là.// NOW is the most important moment of your life, not yesterday, not tomorrow. //Vet //#TeamSP// Sm;)e//_xD83C__xDDF2__xD83C__xDDFD_</t>
  </si>
  <si>
    <t>breathing fire in sleep</t>
  </si>
  <si>
    <t>A young girl, in a small town, with a very large imagination.</t>
  </si>
  <si>
    <t>I've become very NSFW
If any friends and family follow me STOP NOW!!! You've been warned
a guy who likes guys. Fuck more. Fear less. Regret nothing.</t>
  </si>
  <si>
    <t>UTSA ’23 || tell me honey || bro what if my killer says something funny while I play dead</t>
  </si>
  <si>
    <t>kara. 24. ♒♀ dial 1-800-CAT-PUKE to hear the noise i make when you read my tweets</t>
  </si>
  <si>
    <t>Powered by the beautiful game, fuelled by passion | CHELSEA FC |</t>
  </si>
  <si>
    <t>DBWV☕️_xD83C__xDF37_</t>
  </si>
  <si>
    <t>cultivate kindness(: dbwv</t>
  </si>
  <si>
    <t>Venezuelan-American. Flight crew. Futbol. Food. #Vinotinto #MAGA @flyingwithale</t>
  </si>
  <si>
    <t>I do a pop culture podcast follow us! @poptakespodcast Fighting game and Esports enthusiast, ex She Waves The Flag, and proud father :) Bay Area CA</t>
  </si>
  <si>
    <t>We're all about video games, movies, TV, and comics!</t>
  </si>
  <si>
    <t>if you’re about it, be about it. #ddsw</t>
  </si>
  <si>
    <t>“Do you still have hope? “ “if Bellamy has any brains #bellarke is dead in the water.”</t>
  </si>
  <si>
    <t>what’s up I’m Emma I’m 20 and I can’t read.</t>
  </si>
  <si>
    <t>Drake misspelled my name</t>
  </si>
  <si>
    <t>動物園好き、みる、とる、描くな日々の元ペットシッター、ときどきイラストレーター</t>
  </si>
  <si>
    <t>愛知県在住のイラストレーター。ウェルシュ・コーギー・カーディガンのおこげと暮らしてます。LINEスタンプ、LINE絵文字検索：サカモトリエ。 Illustrator in Japan. Living with Cardigan Welsh Corgi, OKOGE.</t>
  </si>
  <si>
    <t>that’s how actions should be: freeing</t>
  </si>
  <si>
    <t>Making documentary on getting women to pay half, with me.</t>
  </si>
  <si>
    <t>As men, we say Men's Rights Activists are the worst.
They spread misinformation about feminism, while hurting men's real issues.
He/him.</t>
  </si>
  <si>
    <t>Sapiosexual psychology geek. Trying not to curse so much. Gif Queen. Incorrigible feminist in training. Idiots will be mocked.</t>
  </si>
  <si>
    <t>Snark and charm, with a dash of goofiness
What the hell is wrong with you?</t>
  </si>
  <si>
    <t>That kid who dont say much!</t>
  </si>
  <si>
    <t>Fujoshi, Scifi Nerd, Fanfic Writer, Asian Drama Blogger, and Corgi Mama</t>
  </si>
  <si>
    <t>Trying to convert everyone over to the dark side that is Kdramas(Any Asian dramas) and Kpop Follow me for reviews of Kpop and Dramas. Welcome to the Dark Side!</t>
  </si>
  <si>
    <t>Producer, Writer, Actor , F1 Princess, Filmmaker, DnB head,techno mary poppins, &amp; sometime photographer and I ♥ F1 xx _xD83D__xDC28__xD83C__xDDE6__xD83C__xDDFA_in CDMX_xD83C__xDDF2__xD83C__xDDFD__xD83C__xDF2E__xD83D__xDE18_</t>
  </si>
  <si>
    <t>25, she/her, Hufflepuff, Virgo, _xD83D__xDC96_(3-30-15), pan _xD83D__xDC96__xD83D__xDC9B__xD83D__xDC99_</t>
  </si>
  <si>
    <t>Loungefly is a pop culture accessories brand with unique styles &amp; popular licenses! _xD83D__xDC96__xD83D__xDCF7_: https://t.co/d1cNzj5WtQ _xD83D__xDE42__xD83D__xDCD6_: https://t.co/RuZX6g4bT7</t>
  </si>
  <si>
    <t>Pop Culture. Gifts. Collectibles. 
For every $10 you spend, we help provide a meal to a person in need. #GetSomeGiveBack</t>
  </si>
  <si>
    <t>Lil Kevin Vert _xD83C__xDDEE__xD83C__xDDF9__xD83C__xDDEE__xD83C__xDDF9_</t>
  </si>
  <si>
    <t>Serina ♡ February 18, 2020 ♡</t>
  </si>
  <si>
    <t>Here sometimes but not all the time</t>
  </si>
  <si>
    <t>Captain and Drummer in Dick Mountain Resistance!</t>
  </si>
  <si>
    <t>My life revolves around my kids, #Dodgers,#LAKings,#USCTrojans, #DubNation, #Broncos,#DrewBrees, and #unicorns. ⚾️_xD83E__xDD84__xD83C__xDFD2__xD83D__xDC62_</t>
  </si>
  <si>
    <t>i dont know anymore</t>
  </si>
  <si>
    <t>Side for @riosculptures for fandom, art &amp; sculpture WIPs. Chill fan. [Current: HQ!, TPN (up to date), Horror] OC Hell. Kuroo is ❤️</t>
  </si>
  <si>
    <t>Emily is not funny</t>
  </si>
  <si>
    <t>nada es coincidencia</t>
  </si>
  <si>
    <t>A #Blogger, #SpecialEducator and #Wordpress Expert, Digital Marketer, Social Network expert. Founder of https://t.co/LOblBfq9rm and Follow #Oworock @SpedGist</t>
  </si>
  <si>
    <t>I like #Kubernetes but it doesn't always like me.</t>
  </si>
  <si>
    <t>Bringing you closer to the people and things you love. ❤</t>
  </si>
  <si>
    <t>Daughter-Korean WarVet / Wm Ellery-signer Decl of Independence #Benghazi #GodBlessMilitary #ImAChristian Followed by: @JonathanTGilliam @mjgranger1</t>
  </si>
  <si>
    <t>htx • 22 • yogi • wild • veggie • solo traveler • stoner • capricorn sun/leo moon • loner • bi/poly • dog mom/cat mom • brat</t>
  </si>
  <si>
    <t>addicted to cereal</t>
  </si>
  <si>
    <t>i'm a libra | party</t>
  </si>
  <si>
    <t>I’m a fucking libra</t>
  </si>
  <si>
    <t>Easy to understand one another</t>
  </si>
  <si>
    <t>Check me out on Panty Deal https://t.co/GQqFWzxmob</t>
  </si>
  <si>
    <t>Cheesehead by blood, cornhead by choice. "Dream big. Work hard. Stay humble." #SF27</t>
  </si>
  <si>
    <t>maman de trois _xD83D__xDE4B__xD83D__xDC81__xD83C__xDFFB__xD83D__xDE4E_. calogero ❣️fan de disney et de pâtisserie. Adore les petits concours .tatouée et fière de l'être. Pas la peine d'en savoir plus _xD83E__xDD37_‍♀️</t>
  </si>
  <si>
    <t>If life gives you lemons shove one down your throat :)</t>
  </si>
  <si>
    <t>azebac al etapar</t>
  </si>
  <si>
    <t>i’m a cringy pice of shit _xD83E__xDD17__xD83E__xDD70_• SO FUCKING PROUD OF DAN AND PHIL AH_xD83D__xDC9B_•@interactivephandom in ig • dm whenever lmao -Sara_xD83C__xDF3B_</t>
  </si>
  <si>
    <t>“he’s never gonna stop being the juice”</t>
  </si>
  <si>
    <t>#AmazonPrimeCampusAmbassador. PGDM in Marketing &amp; International Business. _xD83D__xDEEB_#FormarCabinCrew_xD83D__xDEEC_. #Sales, #Marketing &amp; #BD professional. Insta id - @arindamvroy</t>
  </si>
  <si>
    <t>why be a copy when you can be an original, I also wanna be the next Joe Rogan and have my own podcast. YEET _xD83D__xDC4C__xD83D__xDCAF__xD83E__xDD16__xD83E__xDD16_</t>
  </si>
  <si>
    <t>If you still don't get it, leave.</t>
  </si>
  <si>
    <t>[]</t>
  </si>
  <si>
    <t>An Artist + Printmaker while the rest of the Time A Cosplayer, Fandom Artist/Writer, Fannibal, Geek Girl Goth, Cat Mom, and an Ewok w/ Sassy 101. She/Her _xD83C__xDFA8__xD83E__xDD87__xD83D__xDD2E_</t>
  </si>
  <si>
    <t>I'm over 50 and interested in current affairs</t>
  </si>
  <si>
    <t>Neurologo. Congedo parà Folgore. Skydivinglover. Animallover.
Account dedicated to a real great man with a great heart : my GBF Köksal Akin @newworlddd555 ♥️_xD83D__xDE4F__xD83C__xDFFC_</t>
  </si>
  <si>
    <t>⚡️Love corgis, love yamper. _xD83D__xDC9E_follows back all ganda accounts_xD83D__xDC9E_⚡️ run by @yokaikohai #pokeganda</t>
  </si>
  <si>
    <t>maakun is gay and anija eats shit _xD83C__xDF77_</t>
  </si>
  <si>
    <t>Uninteresting text</t>
  </si>
  <si>
    <t>senior video producer @moveon | Ⓥ | ॐ</t>
  </si>
  <si>
    <t>Curator of fine articles, wares, and coin. Lover of video games and all things nerdy. Follow for more content like this, updated multiple times a day, every day</t>
  </si>
  <si>
    <t>the aim is to be able to afford satin &amp; silk</t>
  </si>
  <si>
    <t>VGC player, retired TO, Twitch streamer, cat enthusiast. Creator of the FriendsWithCats Discord Server. Proud Slytherin. _xD83C__xDD92_</t>
  </si>
  <si>
    <t>Reviewer for @NintendoForce, fan of fashion, anime, cuteness and kitties! Streaming occasionally at https://t.co/DGdCvwY3jj</t>
  </si>
  <si>
    <t>Demut und Dankbarkeit gibt’s hier nicht _xD83D__xDE21_</t>
  </si>
  <si>
    <t>I'm a law student™</t>
  </si>
  <si>
    <t>News and offers of videogames</t>
  </si>
  <si>
    <t>برانداز</t>
  </si>
  <si>
    <t>يه لقمه فيلم وعكسه كه دور هم ميبينيم</t>
  </si>
  <si>
    <t>Streamer y YouTuber obsesionado con los videojuegos, D&amp;D y la narrativa. Me pagan más por cenar que por escribir. 한국어 학생</t>
  </si>
  <si>
    <t>General Physics Laboratory (GPL)</t>
  </si>
  <si>
    <t>Passion and love and sex and money. Violence, religion, injustice and death.</t>
  </si>
  <si>
    <t>Dundonian but not in a Jim Spence way.</t>
  </si>
  <si>
    <t>A dog. Tweeting. Updates every hour.</t>
  </si>
  <si>
    <t>ART ACCOUNT = @MonsterrTooth | Sean | 22 | He/Him | Tired | Anxious | Lonely | Crying | Wannabe Cute</t>
  </si>
  <si>
    <t>A supporter of faith, family, and all things nerdy/awesome. Fan of The X-Files, Doctor Who, and believer of changing lives for the better.</t>
  </si>
  <si>
    <t>The largest anime convention on the East Coast: For Fans, By Fans!</t>
  </si>
  <si>
    <t>Kiba the Cosplay Corgi, Ciel, and Nicole's own twitter!
Service dog, cosplayers, gamer, otaku, geeks!
For booking: kibathecorgi@yahoo.com</t>
  </si>
  <si>
    <t>she's mad, but she's magic✨                                                    
ig: nicolegenesareth</t>
  </si>
  <si>
    <t>your bida bidahang toxic lomi</t>
  </si>
  <si>
    <t>I am a lover of almost all things Asian and Italian. Also animals. But mostly dogs.</t>
  </si>
  <si>
    <t>1960年代生まれコーギー大好きです。 1代目レオ7歳（H26.1.26）。2代目アル2歳（H28.7.30)。虹の橋へ見送りました。2匹共にしっぽあり。3代目ネオはフラッフィ！？そしてティムも仲間入りして賑やか( ´艸｀)コギ好きの方お気軽にフォローしてくださいね。</t>
  </si>
  <si>
    <t>| Son of God | USMC Retired | Entrepreneur I Athlete |  christopher9922@gmail.com</t>
  </si>
  <si>
    <t>Husband, Network Engineer, Blogger, JNCIE-ENT #368; Employer: @Oracle (ex @Twitter, @Brocade and @JuniperNetworks). Tweets are my own.</t>
  </si>
  <si>
    <t>He/Him/dumbass | 'Sr.' software engineer @Twitter | @arrdem@cybre.space, mailto me@arrdem dot com</t>
  </si>
  <si>
    <t>psych &amp; mental health, corgis, random bits of pop culture, generally annoying.</t>
  </si>
  <si>
    <t>fallen angel</t>
  </si>
  <si>
    <t>I'd rather be in the Lake District.  Unless it's snowing... or raining.</t>
  </si>
  <si>
    <t>Dad, partner, Technical Director at @wlrweightloss, homeschool advocate, full-time geek, EV driver, enthusiastic Bright, believer in individual freedom.</t>
  </si>
  <si>
    <t>Did I just roll my eyes out loud?</t>
  </si>
  <si>
    <t>honestly, I’m just here to lurk the drama</t>
  </si>
  <si>
    <t>J E N E S A I S P A S (❁´▽`❁)* ⠀⠀⠀⠀⠀⠀⠀⠀⠀⠀⠀⠀ ⠀⠀⠀⠀⠀⠀⠀⠀⠀⠀⠀⠀ Alex ✌_xD83C__xDFFD__xD83D__xDC45_ ⠀</t>
  </si>
  <si>
    <t>Twitch Affiliate, LGBTQIA+, Variety Streamer, loving husband, dog and cat lover, big brother to the world.</t>
  </si>
  <si>
    <t>Official international Pokémon Twitter account. Catching ‘em all since 1996! Customer service: https://t.co/zHZhbsScWI</t>
  </si>
  <si>
    <t>Savin Lives _xD83D__xDDFD_ Science is real SAVE Democracy Healthcare education for all Separation of Church &amp; State ERA Take a fucking Knee ✊_xD83C__xDFFD_PROCHOICE LGBTQ. _xD83D__xDD95__xD83C__xDFFD_tax scam</t>
  </si>
  <si>
    <t>You can judge a man's true character by the way he treats his fellow #animals</t>
  </si>
  <si>
    <t>やさしく　やさしく　うつくしく
　　　　　　　　　　　　　　　　　　　　　　　　　　　　　　【うらまる親衛隊】</t>
  </si>
  <si>
    <t>Saiki, YOI, Natsu, Ranpo,Dazai,Kaneki,Tsukasa,Isshiki &amp; Senku's fuckers inside. kinki fuckers are welcome, I'm legal I'm 91 I'm toes you're button</t>
  </si>
  <si>
    <t>Hoping for the best but planning for the worst just in case. I have many opinions, all of them entirely my own.</t>
  </si>
  <si>
    <t>Std Wire Haired Dachshund - Founding General of #SausageArmy 31.01.2005 - 14.10.2017 ❤️</t>
  </si>
  <si>
    <t>Savannah State University
Football
#SSU20
321➡912</t>
  </si>
  <si>
    <t>kusinero, varsity ng UNO at sungka</t>
  </si>
  <si>
    <t>Marquette Alumna|Music Aficionado|Political Junkie|Author of the Blog The Quintessential Millennial| ig:kennylynny31|1908_xD83D__xDC95__xD83D__xDC9A_</t>
  </si>
  <si>
    <t>Host of High Roll Cast and High Ground Cast. Writer attempting to get published. Just trying to survive on this bitch of an earth. Bi AF. He/Him They/Them</t>
  </si>
  <si>
    <t>Tech and Gaming news all day, every day! _xD83D__xDCF2_ [applause] _xD83D__xDC4F_ Check out our FRONT PAGE @ https://t.co/vlCBBTYxdi</t>
  </si>
  <si>
    <t>Video Game Enthusiast | League name: Kinky Waifu |  https://t.co/S9P6kV8a01</t>
  </si>
  <si>
    <t>Even in your Twitter feed, Nyan!  High Attack &amp; Speed; low Defense. Internet Midboss; IRL family man, author, and occasional pot stirrer.  [私は何？]</t>
  </si>
  <si>
    <t>She/her. Nerd
Writer, sometimes tabletop game dev. Working on an rpg in an original setting. Hit me up for freelance work
lewdstuff: @EsserXXX</t>
  </si>
  <si>
    <t>Blah blah blah corgis.</t>
  </si>
  <si>
    <t>A little crazy</t>
  </si>
  <si>
    <t>Maquette &amp; toy sculptor. I use clay. Resin casting. Loves horror &amp; teeth _xD83C__xDDF2__xD83C__xDDFD__xD83C__xDDF5__xD83C__xDDF7_ Sales TBA https://t.co/bu1wiM7rDQ | riosculptures@gmail.com PP by @tsulala</t>
  </si>
  <si>
    <t>Thousandskies. Doodles. Dogs. Internet animals. Typo queen. Poodle mix named Wifi. Night Owl.</t>
  </si>
  <si>
    <t>I say we take off and nuke the entire site from orbit. It's the only way to be sure.
She/her</t>
  </si>
  <si>
    <t>not the darth you are looking for</t>
  </si>
  <si>
    <t>Tennis writer reporting around the world. Ex L'Equipe. Author of The Quest https://t.co/nCYlHiA3vR ; blog: https://t.co/GVHtAKSEwt</t>
  </si>
  <si>
    <t>stress and positivity is a weird mix</t>
  </si>
  <si>
    <t>@elainebermido_ 's miku-addicted kid _xD83D__xDC90__xD83E__xDD73_</t>
  </si>
  <si>
    <t>17 • dork • memes • anth-bryo-bar-becq-fer-zara • the resistance • woke na mahirap gisingin</t>
  </si>
  <si>
    <t>LIBERTY BEGETS EQUALITY, not the other way around. _xD83C__xDFF3_️‍_xD83C__xDF08_ _xD83C__xDDFA__xD83C__xDDF8_ #Q #WWG1WGA #1A #2A absolutist.</t>
  </si>
  <si>
    <t>The place for in-depth analysis, political commentary and informed perspectives.</t>
  </si>
  <si>
    <t>Catholic | conservative political enthusiast | married to nurse | father | BSEE, MSSI | love my Jeep | voted for @realDonaldTrump | @mikebwonder on Parler</t>
  </si>
  <si>
    <t>Country lady tired of government  corruption. Formerly birdlady1949 until I lost all my passwords. Hoping to reconnect with you. I believe in Trump.</t>
  </si>
  <si>
    <t>#JAEBEOM: nct noise you can’t break me</t>
  </si>
  <si>
    <t>Stitchy crafter with many hobbies, a desire for equality for all humans, and teller of terrible and punny jokes. She/Her, Married, Mom. #ArasHoops</t>
  </si>
  <si>
    <t>She/her. Fantasy game nerd. crafter/artist/gamer/dancer/witch/bike punk. Handmade and interactive fabulousness.
Twitch- https://t.co/q0qP17TxBp</t>
  </si>
  <si>
    <t>•Thank God for Another Day•</t>
  </si>
  <si>
    <t>I only want to talk about Corgis and horses but I'm forced to be political to save my Country</t>
  </si>
  <si>
    <t>I teach online &amp; work with ppl 1-on-1 #spirituality #mindfulness #justice #resist #truth #beauty Join my mailing list: https://t.co/qcnZJOge7k</t>
  </si>
  <si>
    <t>You've grown up so much. You know that? {reigen positivity bot. tweets every half hour.}</t>
  </si>
  <si>
    <t>Country</t>
  </si>
  <si>
    <t>Ask and it will be given to you; seek and you will find; knock and it will be opened to you.</t>
  </si>
  <si>
    <t>all interesting facts</t>
  </si>
  <si>
    <t>I like you and you like me</t>
  </si>
  <si>
    <t>KCAI CD* APDT UK 00956. KC Listed Status Puppy/Dog Training Classes. Behaviour problems. Owner/Trainer of CBBC The Dumping Ground dog Mischief. Guest Lectures.</t>
  </si>
  <si>
    <t>Pet Professional Guild is a fast-growing association for force-free pet training professionals &amp; pet owners advocating scientifically-sound humane +R techniques</t>
  </si>
  <si>
    <t>Association of Pet Dog Trainers - using kind, fair and effective dog training methods</t>
  </si>
  <si>
    <t>We provide easy &amp; effective dog training &amp; behavior info for dog lovers. Education keeps dogs out of shelters &amp; happily in homes! ~K.Dunbar</t>
  </si>
  <si>
    <t>Pet Blog by journalist @rachelspenceruk celebrating amazing animals, people making a difference, news and reviews @vuelio Top 10 #DogBlog 2017/18</t>
  </si>
  <si>
    <t>Problematic. Godless Ape. Comedian, Actor, Writer, Director. #TheOffice #Extras #Derek #LifeOnTheRoad #Humanity #DeadlySirius #AfterLife #SuperNature</t>
  </si>
  <si>
    <t>Actor</t>
  </si>
  <si>
    <t>Daydreamer extraordinaire. cooking on gas</t>
  </si>
  <si>
    <t>if bullshit was music, I'd be a brass band.
    listen here; https://t.co/AcWxmKO2Vt</t>
  </si>
  <si>
    <t>This is an unofficial fan account for The Dumping Ground on @cbbc. #TheDumpingGround #TDG</t>
  </si>
  <si>
    <t>BAFTA Children's Channel of the Year 2015. Home of @BBCNewsround, @CBBC_Hacker, @HHTV_, The Next Step, Blue Peter &amp; DangerMouse. Related to @CBeebiesHQ.</t>
  </si>
  <si>
    <t>Love Horror</t>
  </si>
  <si>
    <t>Wild Earth is making pet food that's good for your _xD83D__xDC36_ &amp; the _xD83C__xDF0E_! Use the hashtag #WildEarthPets to be featured!</t>
  </si>
  <si>
    <t>| Que miras m0ng0lic0 #padojuarmy | Best Skywars Perú | _xD83C__xDDFA__xD83C__xDDF2_ x _xD83C__xDDF5__xD83C__xDDEA_ | 3.8k | ❤ Como romeo y julieta @pauliz091 ❤</t>
  </si>
  <si>
    <t>Corgis. Overwatch. SF Shockwaves Community Manager.</t>
  </si>
  <si>
    <t>The official Twitter account of the Overwatch League #OWL2019</t>
  </si>
  <si>
    <t>Official Twitter of the Guangzhou Charge Overwatch League team. Follow us @gzcharge on all social platforms ⚡️#FeelTheCharge</t>
  </si>
  <si>
    <t>Anormal, sarcástico, extraño, otaku, en fin! Con desorden de personalidad disociativa! Y con demencia estratégica!</t>
  </si>
  <si>
    <t>SC: chriswillis12</t>
  </si>
  <si>
    <t>UCD Grad. Currently Walmart E-Com HQ. _xD83D__xDC4C__xD83C__xDFFE_</t>
  </si>
  <si>
    <t>Vote Labour!</t>
  </si>
  <si>
    <t>A polling &amp; elections blog &amp; podcast that takes a left perspective on British politics. Pro-Corbyn, pro-Labour &amp; proudly socialist. https://t.co/CZuSTtGMas</t>
  </si>
  <si>
    <t>#UNC20 |336| sc:aja_renise</t>
  </si>
  <si>
    <t>chloe | 1881 | premed | triple minority</t>
  </si>
  <si>
    <t>Currently on an assignment to direct a Russian investment in a hot-water plant near Rekjavik as part of foreign policy to supply Hot-Tubs free of charge.</t>
  </si>
  <si>
    <t>24, Guitarist, Gamer, Heavy Metal Enthusiast (ノಠ益ಠ)ノ彡┻━┻</t>
  </si>
  <si>
    <t>foda competente e doida</t>
  </si>
  <si>
    <t>This is a bio. Okay bye.</t>
  </si>
  <si>
    <t>@NASM CT, @crossfit Level 1 Trainer, Mountain Athletics Trainer/ @thenorthface ambassador, @Fitfluential CEO @bakedfit #glutenfree #sparklysoulambassador</t>
  </si>
  <si>
    <t>Gamer _xD83C__xDFAE_</t>
  </si>
  <si>
    <t>A studious person who loves writing, reading, life, and video games! :)</t>
  </si>
  <si>
    <t>Big dork. Likes dorky things. Trying to raise future dorks. Also, occasionally markets games for SQUARE ENIX (so the below opinions are mine and all that jazz).</t>
  </si>
  <si>
    <t>• ʙᴛsᴅᴀʏ_xD835__xDFFC_ + sᴏʟᴏɪsᴛs • ᴍᴀʀᴠᴇʟ • [sʜᴇ/ʜᴇʀ » _xD83C__xDFF3_️‍_xD83C__xDF08_ » ғᴀɴ ᴀᴄᴄᴏᴜɴᴛ]</t>
  </si>
  <si>
    <t>I met Julien Baker in 2016 and my life has been considerably better since this happening (they/them)</t>
  </si>
  <si>
    <t>“britt will gargle wine and spit it out onto your grave” / small and bitter like human espresso / @indieheadspod resident wine mom ♒️ / views and jokes my own</t>
  </si>
  <si>
    <t>"so? Friends can fuck." – max acorn (ZELDA AND SONIC'S DAY OUT, 2015)</t>
  </si>
  <si>
    <t>Tall, pale, relentlessly cheerful. https://t.co/Rzbx6vgMCN</t>
  </si>
  <si>
    <t>Worst housewife ever. Mom to mortified teenage twins. Living a life of minivan magic.</t>
  </si>
  <si>
    <t>I'm the architect of my own destruction</t>
  </si>
  <si>
    <t>Just a future veterinarian who loves talking about anime and video games. Sometimes NSFW...</t>
  </si>
  <si>
    <t>streamlined masterpiece 18+</t>
  </si>
  <si>
    <t>18+, NSFW. Many lewd selfies and discussion of kink/fantasy. Non-binary, 95% subbie masochist.  Sex worker, on the path to Judaism. DID, BPD. They/them, she/her</t>
  </si>
  <si>
    <t>Weeaboo and epic niggy | MAL: https://t.co/Io6tJdp9Cz</t>
  </si>
  <si>
    <t>Designer of #Yakitori, #ArchiWrecks, #PocketPairs I design and (rarely) review board games. Im a mental health counselor. I'm married to a chef, @jax_sperling</t>
  </si>
  <si>
    <t>Social Media Marketer. Tabletop Board game enthusiast. Avid photographer. Coffee addict. Opinions are my own. He/him. _xD83D__xDCA7__xD83D__xDCA7_</t>
  </si>
  <si>
    <t>Animal Astronauts explore distant moons. Profile photo of Mimas CC on flickr by kevinmgill. Header photo of Jovian Clouds CC-NC on flickr by nasamarshall.</t>
  </si>
  <si>
    <t>Corgi is my world, I am corgi lover, All corgi lover follow me and make good friendship you and me!</t>
  </si>
  <si>
    <t>Slowly rebuilding a life of meaning and purpose - and fun! - with #MECFSThyroiditis  Keen on coaching, animals, writing.</t>
  </si>
  <si>
    <t>Bestselling fantasy/SF author, PhD, geek. Once fell into a vat of emotions &amp; never crawled out. Enjoys the company of cats &amp; gin, lives with both.</t>
  </si>
  <si>
    <t>25| ♀️ | Digital Fan Artist | Loves Sonic, Freedom Planet, Steven Universe, Disney, Harry Potter, cats, etc. @prettybirdie25 is my BFF!!</t>
  </si>
  <si>
    <t>History, royalty, sparkly stuff. Writer &amp; editor, The Court Jeweller. (For even more of my writing, visit @LaurenKiehna!) Contact: ella@thecourtjeweller.com</t>
  </si>
  <si>
    <t>ITV NEWS Royal Editor. Tweeting the newsworthy (and the occasional non-newsworthy) from the British Royal households https://t.co/ftz4mbMfej</t>
  </si>
  <si>
    <t>It’s fine.</t>
  </si>
  <si>
    <t>3 slaps- _xD83D__xDE4F_- then 8 and in</t>
  </si>
  <si>
    <t>Foodie, gamer, geek</t>
  </si>
  <si>
    <t>"All My Friends, We're Glorious" -P!ATD</t>
  </si>
  <si>
    <t>@traxfm @compassfm @ridingsfm @greatyorksradio @tempofmwetherby &amp; @seaside1053 broadcaster. Cinema/newspaper fan. Husband to @sofiacann1. Film fan. All my views</t>
  </si>
  <si>
    <t>Sports fan, dad, Head of Digital @strayfm amongst other things #RWRA30 2017</t>
  </si>
  <si>
    <t>Just a bot that mashes @darth tweets together. I am not @darth. @darth is @darth. I am a bot and if I had a heart it would be yours.</t>
  </si>
  <si>
    <t>During the day I help people &amp; businesses get their story out there. Usually fuelled by lots of coffee. At night I’m often found @Thurso_Players doing stuff.</t>
  </si>
  <si>
    <t>I am an independent copywriter for consultancies in IT &amp; tech, business &amp; management, marketing &amp; digital.</t>
  </si>
  <si>
    <t>#FreelanceHeroes is an award-winning community of 6500+ UK Freelancers, sharing support &amp; encouragement for others. Tweets by @hellomypa / @edagoodman</t>
  </si>
  <si>
    <t>─ i'm an angel, you ass || fan account</t>
  </si>
  <si>
    <t>this is my twitter account</t>
  </si>
  <si>
    <t>Corgi-custodian; tweeting about Central and Eastern Europe, commercial banking, biking, an occasional rant...</t>
  </si>
  <si>
    <t>Single Dad of Liam(23) &amp; Evan(19) Aneurysm, Cancer &amp; PTSD Survivor, FFL Vet, MTL Canadiens Fan_xD83C__xDFD2_, Baseball Lover , Book SOONish ._xD83D__xDE44_ Bit by a seal once. Ink Yes</t>
  </si>
  <si>
    <t>Former ACO/Canine Behaviourist • Gamer • Caffeinated • Nemophilist • I dance with my demons • #GoHabsGo #SupportOurTroops_xD83C__xDF97_Fr/Eng _xD83C__xDDE8__xD83C__xDDE6_</t>
  </si>
  <si>
    <t>Twitch Partner; Dreamer; Monkey at all games :)</t>
  </si>
  <si>
    <t>cold heart, colder mind</t>
  </si>
  <si>
    <t>she/her ✨ professional daydreamer - instagram: @nadineberns</t>
  </si>
  <si>
    <t>@LFC ❤. Europe's sexy club. Plazzy scouser. Unashamedly fancy the Ox _xD83D__xDC02_ Views are my own if anyone cares. #NowforNI #dontbuythesun #ToriesOut #LFCTinyUltras</t>
  </si>
  <si>
    <t>_xD83C__xDDEC__xD83C__xDDE7__xD83C__xDDE7__xD83C__xDDE9_</t>
  </si>
  <si>
    <t>"Don't raise your voice, improve your argument ", Desmond Tutu. Notes to younger self: Believe! Humour is the saviour of humanity _xD83C__xDF3B_</t>
  </si>
  <si>
    <t>Countryside, casting a fly, springer spaniels, decent pubs and friendly folk. A Tyke in exile.</t>
  </si>
  <si>
    <t>football cider ex forces I remember my grandads last words “stop shaking the ladder you little bastard “</t>
  </si>
  <si>
    <t>#MorganHorse #IRWS #Red-setter owner. Brain Haemorrhage survivor &amp; Carer former Photographer/Teacher/Deputy/Comp Sec/Maths Grad/Sci/IT/3DVis Blocked by Adonis_xD83E__xDD47_</t>
  </si>
  <si>
    <t># BrexitNOW Praesis ut prosis ne ut imperes.....Lead in order to serve not to rule. if I don’t follow back straight away it’s because I’ve reached limit</t>
  </si>
  <si>
    <t>Journey began in Liverpool. E.O.D.,proud to have served LFC,Cycling,real ale wine,Golfer, Photography Professional Drone Pilot.Walking the Black dog</t>
  </si>
  <si>
    <t>_xD83C__xDFF4__xDB40__xDC67__xDB40__xDC62__xDB40__xDC73__xDB40__xDC63__xDB40__xDC74__xDB40__xDC7F_Scottish born Canadian_xD83C__xDDE8__xD83C__xDDE6_ Administrator of International Trade Law Firm in past life. Conservative. Laughter welcome.  Support our Troops_xD83D__xDC4D_</t>
  </si>
  <si>
    <t>love my family and non league football. socialism always fails</t>
  </si>
  <si>
    <t>Ophthalmology Research @ NHS (views mine), Microsoft MVP 2007 - 2013 so keen interest in technology, Admin Majorgeeks tech forum https://t.co/LdJapFUmUT</t>
  </si>
  <si>
    <t>Sainty left the building...Mrs R walks out of the EU.</t>
  </si>
  <si>
    <t>Wicked Hussy'. 'Aspiring Moat Thief'. 'Faithless trollop'.
Northern.</t>
  </si>
  <si>
    <t>Pragmatist. Libertarian. Advocatus diaboli. Heinlein, Sowell, Tesla, Scruton, Montesquieu &amp; Peterson fan. Cynical. Sardonic. Contrarian.</t>
  </si>
  <si>
    <t>This is THE moment in time. We’ve reached the crunch point. WTO is the only option for a clean Brexit.
Support The Brexit Party _xD83E__xDD73_    #BV4B</t>
  </si>
  <si>
    <t>Front End Developer for Coaching Actuaries, DSM. Novelist. Designer. Grand View University alumni. I love bookbinding, jewelry, &amp; books!</t>
  </si>
  <si>
    <t>❝Dreams are always meant to catch fire, Come join me gunning towards the flipside.❞  Champion of Hyrule, Knight for The Princess. #BeanCult #TheElitePineapples</t>
  </si>
  <si>
    <t>ᴼᵂᴵᴱ</t>
  </si>
  <si>
    <t>Alabamian with lots of opinions and pretty hair. Married to the luckiest man on earth. I wife. I mom. “Sweet as honey, til she ain't.”</t>
  </si>
  <si>
    <t>Center-Right | Pro-America | Pro-Constitution | Pro-Capitalism | Pro-Beer | F/OSS Guy | Nerdy | Wordy | U.S. Army Vet (OIF II) | Glad HRC isn’t President</t>
  </si>
  <si>
    <t>Author</t>
  </si>
  <si>
    <t>_xD83D__xDE43_</t>
  </si>
  <si>
    <t>think brighter</t>
  </si>
  <si>
    <t>@AmazingPhil: Woop thanks for coming!</t>
  </si>
  <si>
    <t>B&amp;B_xD83D__xDC4D_29,_xD83D__xDCAC_1,Kamri_xD83D__xDC4D__xD83C__xDFFB_6,_xD83D__xDCAC_5,Mindy_xD83D__xDC4D__xD83C__xDFFB_4❤️Phil Lester posted on my younow wall28/09/17&amp;16/11/17&amp;30/11/17&amp;01/02/18 Phil_xD83D__xDC4D__xD83C__xDFFB_25/12/17❤️,Alex Vlahos_xD83D__xDCAC_1, 27/06/2018❤️</t>
  </si>
  <si>
    <t>Reversible harnesses, leashes, collars &amp; more, made for small to medium breeds like French bulldogs. As well as apparel and accessories for their dog parents.</t>
  </si>
  <si>
    <t>_xD83D__xDCBB_ Social media marketer
_xD83C__xDFAE_ @Unbound_sanity0 Host
_xD83C__xDFA7_@Unbind_Reality5 Host
You're welcome to follow along and exchange bits of sanity.</t>
  </si>
  <si>
    <t>definitely legitimate information. bot by @taizou_hori / based on tweets from @uberfacts, @WhatTheFFacts &amp; @qikipedia / inspired by @uberfactsebooks (rip)</t>
  </si>
  <si>
    <t>Hi I'm Rina! Mikeys fiancé _xD83D__xDC8D_/25/hobbyist;procrastinator/ KODA _xD83D__xDC4B_
icon by riasaur !! _xD83D__xDC97_</t>
  </si>
  <si>
    <t>@Twitch Partner | Cancer Survivor I @teamkittytv | Community Manager of @twitchstlouis | Team RollPlay®I Email: foxetvgaming@gmail.com</t>
  </si>
  <si>
    <t>Twitch Partner | CorgiArmy Team Lead | Warframe &amp; Blue Partner | Yes I am a dog | Business Inquiries: wgrates@pressstartmgmt.com</t>
  </si>
  <si>
    <t>mathematician | nyc is my city</t>
  </si>
  <si>
    <t>Hi~ I'm Kyrus, I'm head of the Pizzaloid UTAUs. You'll never guess my favorite food heh</t>
  </si>
  <si>
    <t>‏تو تبار و اصل و خویشم...</t>
  </si>
  <si>
    <t>Vorsichtig ich bin ehrlich - 
zeichne gerne
SW-6296-0442-9709</t>
  </si>
  <si>
    <t>idk o.o, hurensohn @phara64_</t>
  </si>
  <si>
    <t>Firm believer in Equal Rights. Mental Health &amp; Intersexed Awareness Advocate. If you don't like something, don't participate. Calm down</t>
  </si>
  <si>
    <t>self proclaimed agent of chaos and proud owner of at least 8 healthy slaves - https://t.co/DuSfeM4lqB</t>
  </si>
  <si>
    <t>martianmister is a bitch.</t>
  </si>
  <si>
    <t>#corgis. Music, memes, sarcasm.  service dog handler #RushFamily #RushOn</t>
  </si>
  <si>
    <t>Blogger. Social media addict.  Keto eater. Coke Zero drinker. Lover of animals and travel. Bringing you tried &amp; true reviews since 2010.</t>
  </si>
  <si>
    <t>#BrazilianJiujitsu Blue Belt  #mARTialARTist 
#Taekwondo 2nd Dan Black Belt #WritingEnthusiast #Lyricist #HipHop 
             The PenSwordsman #TheFlash</t>
  </si>
  <si>
    <t>I'm not a slow triathlete I'm not a fast triathlete I'm a half-fast triathlete 70.3 x 8 140.6 x 2</t>
  </si>
  <si>
    <t>bióloga, professora, pokemons e unicórnios</t>
  </si>
  <si>
    <t>Fundadora e dona da @agenciapag7. Jornalista. Agente literária. Editora. Podcaster. Mulher. Livre. Andarilha. Corvinal. Cat lover. Sith. Olho de Sauron.</t>
  </si>
  <si>
    <t>Julia Newlands, apresentadora em @tvemcores _xD83C__xDFF3_‍_xD83C__xDF08_
[só me deixa sentar 5 min.]
Acredito na Democracia mas acima de tudo acredito no meteoro™️
(she/her/ela)</t>
  </si>
  <si>
    <t>_xD83E__xDD95__xD83E__xDD95__xD83C__xDF20__xD83C__xDF20_| Ela/Dela |</t>
  </si>
  <si>
    <t>Viajo por el mundo y tú no/ Amo ir al cine y convivo con un mono @wanninena</t>
  </si>
  <si>
    <t>Soy Homebird _xD83C__xDFB8_ 
Escribo canciones, estudio comercio internacional y preparo café ☕ _xD83C__xDF0C_</t>
  </si>
  <si>
    <t>Est. 1989. Diehard #NYR #NYJ #NYM fan, zombie enthusiast, fantasy sports athelete. 1928•1933•1940•1994  #ChurchOfKakko #COK #ReachOutPraiseBe</t>
  </si>
  <si>
    <t>#hygge</t>
  </si>
  <si>
    <t>Viva La Stool - Download the Barstool Sports app https://t.co/sxfRMbcsSw</t>
  </si>
  <si>
    <t>Artist and illustrator specializing in wildlife art. Email kristy@kguentherart.com for commissions/illustration inquiries</t>
  </si>
  <si>
    <t>❤️:_xD83C__xDFA8__xD83C__xDFAE__xD83D__xDC15__xD83D__xDC91__xD83D__xDD1E__xD83D__xDD2A_/ヘッダーしがすん/Please do not reprint without my permission</t>
  </si>
  <si>
    <t>✞ | ⚾️⛳️_xD83C__xDFC0__xD83C__xDFA4_| JD⚖️MBA | Writer @cl_charlotte | Leadership is not about being the best. Leadership is about making everyone else better. |</t>
  </si>
  <si>
    <t>Artist. Photographer. Volunteer. She/Her. Opinions on this account are my own.
See pinned post for how to support my art :)</t>
  </si>
  <si>
    <t>Good is not a thing you are-it's a thing you do._xD83C__xDF3A_Editor/Project Manager @ https://t.co/PQrbj27yAi_xD83C__xDF3A_Writing Manager @ https://t.co/RIMkuScfsU_xD83C__xDF3A_she/her_xD83C__xDF3A_All view</t>
  </si>
  <si>
    <t>Writer for @hcatsimmons and @RandomActsOrg. Fangirl and curious about the world. All views are my own. She/Her</t>
  </si>
  <si>
    <t>#RWBY, #Anime, #Music Fan, &amp; #RedForED                    I love to see &amp; post different art works_xD83D__xDE04_
➡
https://t.co/z8OPAnOEIu
it's a struggle for me to do art _xD83D__xDE1E_</t>
  </si>
  <si>
    <t>Dutch/British Somali 21 year old Political scientist/Masters Student. Theocrats hate me. Liberal Conservative. PLEASE Employ me</t>
  </si>
  <si>
    <t>Labour's Press Team on Twitter</t>
  </si>
  <si>
    <t>Centre Right - Expect shitposts</t>
  </si>
  <si>
    <t>Massive Spurs fan, love dogs _xD83C__xDDEC__xD83C__xDDE7_ _xD83C__xDDEE__xD83C__xDDF1_ ✡️  Mainly tweeting about antisemitism..and dogs.</t>
  </si>
  <si>
    <t>self made artist, I produce my own music _xD83E__xDD37__xD83C__xDFFC_‍♂️_xD83D__xDE0E_ Working hard for everything i want and everything i got _xD83D__xDCAF_</t>
  </si>
  <si>
    <t>|| phannie tour guide since '10 || he/him || https://t.co/JdfayDnIAl || https://t.co/62O1vNk0JQ || (WBST(TIAF)) ||</t>
  </si>
  <si>
    <t>im gonna go change the world + @humanlester</t>
  </si>
  <si>
    <t>_xD835__xDC32__xD835__xDC28__xD835__xDC2E_ _xD835__xDC20__xD835__xDC25__xD835__xDC28__xD835__xDC30_ _xD835__xDC1D__xD835__xDC22__xD835__xDC1F__xD835__xDC1F__xD835__xDC1E__xD835__xDC2B__xD835__xDC1E__xD835__xDC27__xD835__xDC2D__xD835__xDC25__xD835__xDC32_ _xD835__xDC30__xD835__xDC21__xD835__xDC1E__xD835__xDC27_ _xD835__xDC32__xD835__xDC28__xD835__xDC2E_ _xD835__xDC1A__xD835__xDC2B__xD835__xDC1E_ _xD835__xDC21__xD835__xDC1A__xD835__xDC29__xD835__xDC29__xD835__xDC32_✨</t>
  </si>
  <si>
    <t>_xD835__xDC13__xD835__xDC21__xD835__xDC1E_ _xD835__xDC1F__xD835__xDC2E__xD835__xDC2D__xD835__xDC2E__xD835__xDC2B__xD835__xDC1E_'_xD835__xDC2C_ _xD835__xDC29__xD835__xDC2B__xD835__xDC1E__xD835__xDC2D__xD835__xDC2D__xD835__xDC32_ _xD835__xDC1C__xD835__xDC25__xD835__xDC1E__xD835__xDC1A__xD835__xDC2B_- @outofclosetpml</t>
  </si>
  <si>
    <t>_xD835__xDC1D__xD835__xDC1A__xD835__xDC27_ _xD835__xDC1A__xD835__xDC27__xD835__xDC1D_ _xD835__xDC29__xD835__xDC21__xD835__xDC22__xD835__xDC25_ — _xD835__xDC1B__xD835__xDC1E__xD835__xDC2C__xD835__xDC2D_ _xD835__xDC1F__xD835__xDC2B__xD835__xDC22__xD835__xDC1E__xD835__xDC27__xD835__xDC1D__xD835__xDC2C_, _xD835__xDC2C__xD835__xDC28__xD835__xDC2E__xD835__xDC25__xD835__xDC26__xD835__xDC1A__xD835__xDC2D__xD835__xDC1E__xD835__xDC2C_ _xD835__xDC1A__xD835__xDC27__xD835__xDC1D_ _xD835__xDC1C__xD835__xDC28__xD835__xDC26__xD835__xDC1E__xD835__xDC1D__xD835__xDC32_ _xD835__xDC29__xD835__xDC1A__xD835__xDC2B__xD835__xDC2D__xD835__xDC27__xD835__xDC1E__xD835__xDC2B__xD835__xDC2C_.</t>
  </si>
  <si>
    <t>Shrek has minty cum</t>
  </si>
  <si>
    <t>i’m as edgy as my header i promise</t>
  </si>
  <si>
    <t>só mais um cara ai</t>
  </si>
  <si>
    <t>˗ˏˋ Kihari ˎˊ˗┊ミ✩ #Zelda ˚₊· ͟͟͞͞➳ #Killua ✧┊ I love my legendary hero @RyHawkz ♡</t>
  </si>
  <si>
    <t>_xD83C__xDF5E_DM for promo!</t>
  </si>
  <si>
    <t>i cannot be any clearer: i am a plate of spaghetti.</t>
  </si>
  <si>
    <t>You probably haven't heard of me, I'm the acting try-fecta, can kind of sing, dance and act, also into tech, politics, board games and cooking</t>
  </si>
  <si>
    <t>Australian marriage celebrant who travels the globe marrying humans to other humans. Toasted sandwich enthusiast.</t>
  </si>
  <si>
    <t>chocolate milk is da real mvp</t>
  </si>
  <si>
    <t>Liberty Promoter | YouTuber | Bookworm | Animal Lover | #TeamAmash | #TeamLiberty | @1776United Brand Ambassador 76MILITIA-STEFFI for 20% off</t>
  </si>
  <si>
    <t>Gone phishing.</t>
  </si>
  <si>
    <t>I’m busy that day.</t>
  </si>
  <si>
    <t>Just checking stuff out. Taxation is theft and war is a racket #Tulsi2020</t>
  </si>
  <si>
    <t>I do all my own stunts. Stand back.                    
https://t.co/FEcLGvBv57</t>
  </si>
  <si>
    <t>@JackBeCorgi Hi, I'm Jack. A Rescue Corgi from Ohio, cooling off in Ontario</t>
  </si>
  <si>
    <t>20 || Marketing Student || _xD83C__xDF39_❄_xD83D__xDC31__xD83D__xDD25_|| Keep Moving Forward || Twitch Mod for 3 people</t>
  </si>
  <si>
    <t>Affiliated @twitch Streamer ● @ChillZoneTeam member ● Shenanigan Do-er ● Chaotic Stupid ● Player 2: @TheOGBojangles</t>
  </si>
  <si>
    <t>Currently making plans to take over the world.</t>
  </si>
  <si>
    <t>I still stand 100% behind my Adult Only Hotel at WDW idea. It will be called The Adventure Club Lodge.   Everything I say is mine- even the resort idea.</t>
  </si>
  <si>
    <t>Flawed Christian. Doing my best. _xD83C__xDFF3_️‍_xD83C__xDF08_ INFP-T. @ButterAndBacon Disney Podcast Co-host. #NBA Fan. Maya Angelou said, “When you know better, do better."</t>
  </si>
  <si>
    <t>your local rave aunt | #CultofRezz | 【=◈︿◈=】 | illenial | ♋️ | Audio _xD83C__xDF38_ Joyryde _xD83C__xDF3C_ Hard Summer | save coin &amp; use code “sabs” for 10% off Vibedration</t>
  </si>
  <si>
    <t>Dad... is that you?</t>
  </si>
  <si>
    <t>Nsa? Nah, I'm Esa.</t>
  </si>
  <si>
    <t>They/Them or She/Her pronouns
Non-Binary Queer Performer_xD83C__xDFF3_️‍_xD83C__xDF08_ Welcome to the madness</t>
  </si>
  <si>
    <t>they/them</t>
  </si>
  <si>
    <t>Variety Medium Artist &amp; Crafter Extraordinaire_xD83C__xDFA8__xD83C__xDFAD_Baker of Sweets_xD83C__xDF6C_ Twitch Affilliate _xD83E__xDD42_  https://t.co/imPUaC1HkY   
Instagram- Hech1Wifey</t>
  </si>
  <si>
    <t>_xD83C__xDF44_Game Developer on #Steam_xD83C__xDF44_ Partnered w/@Steam_Games Stream https://t.co/p7EZGspmGv _xD83C__xDF46_Vulgar Comedian _xD83D__xDE1C_ My Views &amp; Jokes are my own. ❤️S/O = @KaleidoscopeGS _xD83E__xDD70_</t>
  </si>
  <si>
    <t>EVERYONE HAVE A GOOD DAY AND SMILE! :D
Variety Streamer. Doing What I Can With What I Got
Streamer for @ZeRoChillGaming
#coldcrew 
#gooniesquad</t>
  </si>
  <si>
    <t>RPG Gamer _xD83D__xDD79_https://t.co/yAkxzqexgY, Mommy to a zoo of Animals _xD83D__xDE3B__xD83D__xDC36_ and one cute Baby Girl_xD83D__xDC76_! Oh and a little Crazy tossed in _xD83D__xDD2A__xD83D__xDE18_</t>
  </si>
  <si>
    <t>Créatrice de truites en bois depuis 1874 | Je vis de bière, de cinéma et d’amis | Nordiste | on va dire artiste mais pas trop mais un peu quand même | _xD83E__xDD96_</t>
  </si>
  <si>
    <t>2A psychomot Lille / mon cœur est bien à gauche / je me plains tout le temps mais parfois j’suis gentille / v 3y3m</t>
  </si>
  <si>
    <t>Mack the Corgi | Home of Corgi of the Week | Art | clothing - decals - posters</t>
  </si>
  <si>
    <t>最愛の子(孝太郎コーギー10歳8ケ月男の子)平成27.4月28日午前11時30分、虹の橋へおでかけしました/組織球肉腫/生まれ変わって帰って来てね/心の聲を紡いでいます/RT多/いつもいいね♥️RT繋がりありがとうございます/多忙の為ツィートスローペース 【アメブロ】https://t.co/08mwBhpL3</t>
  </si>
  <si>
    <t>When I look into the eyes of an animal I do not see an animal. I see a living being.I see a friend. I feel a soul #CopWife #CorgiMom LGBTQ Ally #BLM *NO TAGS*</t>
  </si>
  <si>
    <t>stream every kpop song _xD83E__xDD7A__xD83D__xDC9E_</t>
  </si>
  <si>
    <t>Hi! We are #TOMORROW_X_TOGETHER</t>
  </si>
  <si>
    <t>Drivin' around in Jon Voight's car...</t>
  </si>
  <si>
    <t>Rest in peace Desmond, miss you a lot dude #JOYCONBOYZ4LIFE</t>
  </si>
  <si>
    <t>21yo _xD83C__xDDEB__xD83C__xDDF7_ Master's degree in Physics _xD83C__xDF93_
The sweetest and most open minded guy you will ever met. #P #Always</t>
  </si>
  <si>
    <t>In My Head: WWE Diva/Commentator/General Manager In Real Life; Graduate/Artist/Corgi Owner</t>
  </si>
  <si>
    <t>Daryl Club OG _xD83E__xDD80__xD83D__xDDA4__xD83D__xDDE1_️ Art Goblin WELCOME TO TWENTY KNIFE-TEEN ♡ε♡</t>
  </si>
  <si>
    <t>I spend most of my time writing and cuddling with my corgi, Doc. Will follow any #corgi or really any #dog. Dogs are the best.</t>
  </si>
  <si>
    <t>Corgi:  Smarter than your average dog.  We have royal connections. 
In Memory of Finn McCool _xD83D__xDC3E_ 2002-2018 _xD83C__xDF08_</t>
  </si>
  <si>
    <t>USMC (retired)</t>
  </si>
  <si>
    <t>my fat ass cat is named sammy</t>
  </si>
  <si>
    <t>_xD83C__xDDE6__xD83C__xDDF7_ Lic. en Actuación UNA - Naciendo del caos. No me llamo Vanina.</t>
  </si>
  <si>
    <t>Founder and CEO of BeamLabs: https://t.co/04EfUY5uL3</t>
  </si>
  <si>
    <t>I like to Entertain. https://t.co/AKsBoR835e fake: actor, writer, director. I’m actually dying up here.</t>
  </si>
  <si>
    <t>Sad and Sassy _xD83E__xDD40_</t>
  </si>
  <si>
    <t>wrong again, idiot</t>
  </si>
  <si>
    <t>Just a Fox who draws _xD83D__xDC3E__xD83E__xDD8A_</t>
  </si>
  <si>
    <t>"Come for the games, stay for the corgis!" | Catch me nightly @ 9:30PM EST.</t>
  </si>
  <si>
    <t>I like twitch streamers. @proxhawk IG.XaelSerpent</t>
  </si>
  <si>
    <t>hum</t>
  </si>
  <si>
    <t>presidente do fã clube madalena nobre</t>
  </si>
  <si>
    <t>Wrestler. Gym owner. Father. Bled a lot. (Not an actual person)</t>
  </si>
  <si>
    <t>Voodoo queen from New Orleans. Trained by @BigBadBr00ks. 2x SVW Adrenaline Champ. Future Shock’s Most Promising Prospect 2019. Killed Sam Tolson 7/4/19. JMT❤️</t>
  </si>
  <si>
    <t>sinceramente eu so queria dormir 7h por dia //
oi sou viviane e faço ilustras &amp; ux/ui/px design &amp; comidas gostosas ✨</t>
  </si>
  <si>
    <t>The one woman army. Builder of empires. Creator of destinies.  Destroyer of dreams. Sephiroth in female form. _xD83D__xDC8D_4-4-19 #FireAndBlood #Khaleesi</t>
  </si>
  <si>
    <t>A platform for creators to share what’s important to them &amp; their communities. Content shared illustrates these diverse views, not our own.
IG:@theodysseyonline</t>
  </si>
  <si>
    <t>PhD Candidate in Rhetoric and Writing at VT; Cultural and Place-Based Rhetorics; Composition Studies; Appalachian; Disney Enthusiast; Mermaid; [she/her] ❤️⚡️</t>
  </si>
  <si>
    <t>aka LunarTimeLady // she/her // pfp by the lovely @spaceplumbs</t>
  </si>
  <si>
    <t>_xD835__xDE3A__xD835__xDE30__xD835__xDE36_’_xD835__xDE33__xD835__xDE26_ _xD835__xDE2F__xD835__xDE30_ _xD835__xDE28__xD835__xDE30__xD835__xDE30__xD835__xDE25_ _xD835__xDE27__xD835__xDE30__xD835__xDE33_ _xD835__xDE2E__xD835__xDE26_, _xD835__xDE25__xD835__xDE22__xD835__xDE33__xD835__xDE2D__xD835__xDE2A__xD835__xDE2F__xD835__xDE28_</t>
  </si>
  <si>
    <t>all is fine _xD83D__xDC3F_</t>
  </si>
  <si>
    <t>I'm a penciller/ animator/ storyboarder/comedy writer. I do comics (DEATH MARKS, Strange Romance) and other jobs. Is karate an Avenger? (he/him)</t>
  </si>
  <si>
    <t>Estudio traducción mientras trabajo como QA. Siempre a favor de la libertad de expresión, el NAP, la NVR y, lo más importante, el helado en invierno.</t>
  </si>
  <si>
    <t>the outsiders (1983) | fan account</t>
  </si>
  <si>
    <t>Rhys Ford is an award-winning, LAMBDA finalist author with several long-running LGBT+ mystery, thriller, paranormal, and urban fantasy series. Left AF. _xD83C__xDFF3_️‍_xD83C__xDF08__xD83D__xDC09__xD83C__xDF0A__xD83E__xDDA1_</t>
  </si>
  <si>
    <t>Tammy Moore is a romance and urban fantasy writer from Northern Ireland. https://t.co/THvKJvRy2u</t>
  </si>
  <si>
    <t>The official Twitter account for Muckleshoot Casino! Specials/events may require a Players Club card for redemption/entry. Luxury resort coming in 2021.</t>
  </si>
  <si>
    <t>Home of Thoroughbred racing in the Pacific Northwest. Live music every Saturday night and a Casino on the 5th floor.</t>
  </si>
  <si>
    <t>Jellyfish loves Octopus. Yonsei. Snack Duchess. Avatar is Mob from Mob Psycho 100. Banner is Wakakozake. I have poor snack impulse control.</t>
  </si>
  <si>
    <t>I'm not a hero, I'm a scientist.</t>
  </si>
  <si>
    <t>ᴸᴱᵀˢ ᴸᴬᵁᴳᴴ ᴮᴱᶠᴼᴿᴱ ᵂᴱ ᴰᴵᴱ</t>
  </si>
  <si>
    <t>10 years. 50,000 Tweets. Formerly @southparkrox.</t>
  </si>
  <si>
    <t>All the artistic wonder of actual works posted to DeviantArt in descriptive text form. No more having to look at those pesky images!</t>
  </si>
  <si>
    <t>she/her gay pirate queen CURRENTLY PLAYING: FFXIV,  A-Set? You bet!</t>
  </si>
  <si>
    <t>Southern Born/Bred. If I give you an insult, i looked at your profile and you deserve it. Disagreeing with my Proper Food Opinions is a Hate Crime. Bryan 3:16</t>
  </si>
  <si>
    <t>#DaBears, Fantasy FB, Blackhawks, #WhiteSox and Karaoke would all be considered my jams. Oh, and vodka red bulls bc my spirit animal is a 23 yr old d bag _xD83C__xDDFA__xD83C__xDDF8_</t>
  </si>
  <si>
    <t>Feline|ENG|19|She/Her|Bi|Not Spoiler Free Hopes to be a game designer, voice actor and director of all sorts of media someday.</t>
  </si>
  <si>
    <t>Think dealing with me on the Twitter dot com for 6 years is bad? My parents had to put up with it for 30.</t>
  </si>
  <si>
    <t>urubu de treta</t>
  </si>
  <si>
    <t>ao vivo e sóbria eu sou outra pessoa</t>
  </si>
  <si>
    <t>U.S Marine _xD83C__xDDFA__xD83C__xDDF8_ | _xD83D__xDC9E_20180320 | CBR600RR _xD83C__xDFCD_ | RIP Luna _xD83D__xDC36_ My little devil pup. | Follow me for marine shit, motorcycle shenanigans, and gooshy romantic stuff.</t>
  </si>
  <si>
    <t>Life is short. Get the biscuits!</t>
  </si>
  <si>
    <t>Critiquing the cutest corgis online! SUBMIT YOUR PHOTOS VIA LINK!</t>
  </si>
  <si>
    <t>Let America be America again. Let it be the dream it used to be. #TwistedResisters #Indivisible #FBR Blocked by @DLoesch IN 8th #WaveCastIN</t>
  </si>
  <si>
    <t>One mildly angry white guy's take on equality, feminism, privilege, &amp; all the other things he's not supposed to have an opinion on.</t>
  </si>
  <si>
    <t>Long-time corgi owner &amp; supporter of the breed!</t>
  </si>
  <si>
    <t>Fluffy #London #Corgi - #DogFriendly #Travel #Corguide #Blogger, #DogActor, #Model, #TherapyDog - _xD83C__xDDEC__xD83C__xDDE7_&amp; _xD83C__xDDEB_https://t.co/9rAaxhORKY - 
_xD83D__xDC8C_ hello@lecorgi.com</t>
  </si>
  <si>
    <t>Consumer, brand, technology marketing and promotions - expertise with big companies and feisty start-ups. Love my doggies, my husband, and life in Seattle!</t>
  </si>
  <si>
    <t>Love my family, friends, travel, mastiffs and rescuing animals. Believer &amp; Activist. Social Diva not rated E! (Opinions posted are my own). #BeWell #LakotaPride</t>
  </si>
  <si>
    <t>_xD835__xDE01__xD835__xDDEE__xD835__xDDF8__xD835__xDDF2_ _xD835__xDE01__xD835__xDDF5__xD835__xDDF2_ _xD835__xDDFD__xD835__xDDEE__xD835__xDDF6__xD835__xDDFB_ _xD835__xDDF6__xD835__xDDF4__xD835__xDDFB__xD835__xDDF6__xD835__xDE01__xD835__xDDF2_ _xD835__xDDF6__xD835__xDE01_</t>
  </si>
  <si>
    <t>+ Sometimes quiet is violent.   ✺  Ψ  ||-//  ☬   ғ̶ᴘ̶ᴇ̶</t>
  </si>
  <si>
    <t>puts the star in starting over. chz</t>
  </si>
  <si>
    <t>future RND ✊_xD83C__xDFFB_ kalapating mababaw ang luha</t>
  </si>
  <si>
    <t>Tweets about life with a corgi; Flagstaff for work, Laughlin for play; sister of Corkie the Corgi _xD83D__xDC3E__xD83C__xDF08_</t>
  </si>
  <si>
    <t>_xD83C__xDF52__xD83C__xDF52__xD83C__xDF52_
Fencer | Model | Waffley Wife</t>
  </si>
  <si>
    <t>nursing ☤</t>
  </si>
  <si>
    <t>Actress. Writer. Cat Connoisseur. Fen on The Magicians. @magicianssyfy Executive Producer of @WaterOfLifeFilm.</t>
  </si>
  <si>
    <t>~(^u*)/ ☆</t>
  </si>
  <si>
    <t>look down, you’re talking to your highness</t>
  </si>
  <si>
    <t>#Resistance #CowardinChief  #McCainWarHero
#CadetBonespursNoHero
#ImpeachtheMF
#ImpeachBarr
The Scale Libra Justice _xD83D__xDC99_</t>
  </si>
  <si>
    <t>Feminista, gamer y futura front-end developer.</t>
  </si>
  <si>
    <t>Kerchak era un capo</t>
  </si>
  <si>
    <t>2MIN NATION | i sell bts inspired earrings check it ➡ @theQTarmy</t>
  </si>
  <si>
    <t>Fighting online Pet Scams by shutting down fake websites.</t>
  </si>
  <si>
    <t>Certified BBTR (BioDynamic Breathwork &amp; Trauma Release) practictioner. Loves: Anime, animals, food_xD83C__xDF63_ and the weird and wonderful _xD83C__xDF39_</t>
  </si>
  <si>
    <t>Tʜiƨ iƨ wʜɘɿɘ ƨomɘƚʜinǫ ƨmɒɿƚ ɒnb wiƚƚy ǫoɘƨ - Aggregates @ShadowLab for material to steal</t>
  </si>
  <si>
    <t>A good girl from the midwest* Said no one ........Part time poet</t>
  </si>
  <si>
    <t>the San Jose sharks break my heart</t>
  </si>
  <si>
    <t>That one Gemini SJ Sharks fan from Washington State who does makeup on camera for funsies. ⚯͛△⃒⃘ૐ♊ _xD83D__xDDA4__xD83E__xDD40_</t>
  </si>
  <si>
    <t>Deemoに収録されている曲を30分間隔に呟く非公式bot。リプ対応。管理人:@reaper012 姉妹bot:@cytus_music_bot</t>
  </si>
  <si>
    <t>SEO Editor @nymag. Working on my first novel, repped by @VeroniKaboom @FuseLiterary. Feminist. Probably eating pasta.</t>
  </si>
  <si>
    <t>I travel to interesting places &amp; host the ☕️ #MorningBrew ☕️ Show on #Twitch. #Gaming, Comedy, Fun &amp; Caffeine! _xD83E__xDD17_  #LX  @MyMorningBrewTV _xD83D__xDE80_ DUin' #DualUniverse</t>
  </si>
  <si>
    <t>Your VR/AR headset is disgusting. Fix it! https://t.co/XneNlzaHUC</t>
  </si>
  <si>
    <t>a Xenowolf, likes nature, geology and paleontology, fossils and excavations, travels and hikes, video and photography ... and too much at all. :P</t>
  </si>
  <si>
    <t>Release The Krakken! And then let's BBQ it. Korean Style. Dances at the Bada Bing. Who brought the beer? More at http://t.co/yCxEmfxQof</t>
  </si>
  <si>
    <t>Romantic novelist and bad Flamenco dancer</t>
  </si>
  <si>
    <t>I paint pictures &amp; write stories (Amazon books http://t.co/wSxzc431Ya ). Dogs enter into the pics &amp; prose quite a lot...http://t.co/3YIjZkAEO4</t>
  </si>
  <si>
    <t>Official Twitter of http://t.co/4rwjfdidk3.   Contact @AmazonHelp for customer support.</t>
  </si>
  <si>
    <t>Salutations. There isn't much to talk about me. I'm just here to know what's going on with the world and try to be a part of it.</t>
  </si>
  <si>
    <t>im Roy im a furry also. Im a friendly blue Lucario thicc jackal\pupper.LOVES DANK MEMES\jokes alot. backup:@roythelucario2 bigbrother:@neothelucario1 uwu</t>
  </si>
  <si>
    <t>The Ultimate worldbuilding platform for writers &amp; ttrpg gamemasters! Proud allies of @howtogm, @dungeonfog &amp; all great geeks like our little team! _xD83D__xDE04_</t>
  </si>
  <si>
    <t>He/Him Game Producer, Photographer, Writer, Dungeon Master, Madman - On a mission to bring games to the people!!</t>
  </si>
  <si>
    <t>@truantpixel VP, IGDA Romance and Sexuality SIG Exec Board member, attorney, lover of games, artist, aerial enthusiast. She/her. Opinions are my own.</t>
  </si>
  <si>
    <t>wife and mother of 6, political junkie since Reagan, proud liberal, an opinionated atheist and animal lover.</t>
  </si>
  <si>
    <t>Striving to protect all life on land and in the ocean.</t>
  </si>
  <si>
    <t>We bring you down-to-earth, practical dog advice from respected canine experts to help you and your dog achieve results now.</t>
  </si>
  <si>
    <t>Elizabeth Warren supporter, Outdoor enthusiast, local organic veggie fanatic, beekeeper, hiker, mom. Also, pediatrician and advocate for kids &amp; their planet.</t>
  </si>
  <si>
    <t>Writer, reader, husband, father, Dogfather, dog owner, guitarist, humorist, humanist, satirist, cricket fan.  Have finger will block.</t>
  </si>
  <si>
    <t>Author: "The Greatest Athlete You’ve Never Heard Of."  Order here: https://t.co/TbBlEq2IXK
Podcast host: Hebsy On Sports
https://t.co/XstyiUU4Jz</t>
  </si>
  <si>
    <t>Need ideas for a video game character? This is for you! A character idea is posted every 10 minutes. Bot by @fluttergirly, created with https://t.co/XpDuja7Q2I</t>
  </si>
  <si>
    <t>Sai IRL, Ilsia on AO3. Will worship (writedrawcry) for food. Deserves an award for social awkwardness.  _xD83D__xDD1E_  _xD83C__xDDEC__xD83C__xDDE7_ / _xD83C__xDDEB__xD83C__xDDEE_ / _xD83C__xDDEF__xD83C__xDDF5_ (少々)</t>
  </si>
  <si>
    <t>especially guys, they’re stupid</t>
  </si>
  <si>
    <t>Lily Nathanson | New York, New York | Customer Success | #Travel | Psychology and Mental Health Studies</t>
  </si>
  <si>
    <t>Mother of cats _xD83D__xDC31_</t>
  </si>
  <si>
    <t>Dark fantasy &amp; #Gothic writer. Folklore #blogger. Ancient Egypt enthusiast. Supervillain. Ravenclaw. Goth. Doing a PhD in haunted house films.</t>
  </si>
  <si>
    <t>Silently wishing every day for someone  to start a Grime Karaoke bar in London so that I don't have to. 
Marketing for 11:FS.
Bonus member of @BRCKHMPTN.</t>
  </si>
  <si>
    <t>Invest in your soul cause it's all you've really got. _xD83D__xDC97_ - @talmahdii</t>
  </si>
  <si>
    <t>nonsense goes here along with things I'm afraid to usually tweet</t>
  </si>
  <si>
    <t>Want to write stories, make music, live in a tree house, drive F1, go in the TARDIS, see the world. Now In ‘Shallow Creek’ https://t.co/tIXXxDA2zI</t>
  </si>
  <si>
    <t>mutablejoseph@gmail.com | represented by @jounwin | buy me a coffee https://t.co/oIYzrWzBYQ</t>
  </si>
  <si>
    <t>コーギーハチ_xD83D__xDC1D_♂とかあちゃんです！
ずっとコーギーを家族にしたくて、やっと夢が叶いました♪愛しくてどうしょうもないです☆そんなハチ_xD83D__xDC1D_がリンパ腫を発症してしまいました_xD83D__xDE22_でも家族でハチ_xD83D__xDC1D_を守ると決めたので前を向いて行こうと思います_xD83D__xDCAA_
よろしくお願いしますฅ՞•ﻌ•՞ฅ_xD83D__xDC95_</t>
  </si>
  <si>
    <t>Some people are having a bad day today, I am not some people.</t>
  </si>
  <si>
    <t>A puppy with a big personality, learning about the world, Corporal Chewie by name Corporal Chewie by nature. Proud member of #ZSHQ @zombiesquadHQ</t>
  </si>
  <si>
    <t>Anipals interested in ZombieSquad: Tweet us!Created by FeerlessFounder @BraveWinston Led by HisBillyship; Gen @WestieBiscuit 2nd in charge #ZSHQ Saving da _xD83C__xDF0E_</t>
  </si>
  <si>
    <t>eternally blessed | UST</t>
  </si>
  <si>
    <t>24. 6'1. Veggie. Wifey to be. Illustrator. Owner @LostGhostsCo. PopPunk &amp; Pizza Princess. Minnesota Vikings. Horror, Disney &amp; BLINK-182. Instagram:dumpwe3d</t>
  </si>
  <si>
    <t>AKA Max. Publisher/editor of TC Irish. Author of horror and speculative fiction and member of the Horror Writers Association. Award-winning screenwriter.</t>
  </si>
  <si>
    <t>A Saint, a Healer, an Artist, Russian Princess and a Russian spy.  My gift is to see beauty in others.</t>
  </si>
  <si>
    <t>to Minseok and Kyungsoo : We'll wait for you healthier and happier than before</t>
  </si>
  <si>
    <t>Lord Explosion Murder.</t>
  </si>
  <si>
    <t>I’m basically a Unicorn _xD83E__xDD84_ also follow my twitch, I’m a streamer and what not _xD83E__xDD84_↙️↙️↙️</t>
  </si>
  <si>
    <t>btob • day6 • sf9 • ateez • the rose • dreamcatcher</t>
  </si>
  <si>
    <t>Stan Day6 you coward</t>
  </si>
  <si>
    <t>survivor of the jonas brothers breakup: 2013-2019
#savethesharks</t>
  </si>
  <si>
    <t>Husband, Pokemon master, boxer, beer nerd, netflixer, Pistons fan, art lover, shit talker, non-competitive eater, binge drinker and other adjectives</t>
  </si>
  <si>
    <t>❛ ..a 24 year old goblin with a corgi obsession. ᵕ꒳ᵕ</t>
  </si>
  <si>
    <t>I’m only here for @wilp__ ‘s tweets</t>
  </si>
  <si>
    <t>I am an aspiring plus sized model - my tweets rule, whether you like them or not... Philly native living in da NOVA i believe in jesus</t>
  </si>
  <si>
    <t>Illustration, animation, voice acting and bad jokes. _xD83D__xDC9C_❤️</t>
  </si>
  <si>
    <t>✨He/They - El/Elle
✨Bi
✨Poliamoroso
✨Kinky
 ✨Fandoms and mierdecilla
✨CUENTAS:
_xD83C__xDFA8_@lids_stuff
_xD83D__xDEAB_@corgis_madness
_xD83D__xDD1E_@smol_succubus</t>
  </si>
  <si>
    <t>Sysadmin &amp; Software developer /@GreyArbusto candado / this is not a professional profile, it's personal.</t>
  </si>
  <si>
    <t>Lluitar, construir, moviment estudiantil. Respo d'Estudiants a la @jcc_cat i d'Organització a l'@AEP_Nacional.</t>
  </si>
  <si>
    <t>Holy glory for the housewife</t>
  </si>
  <si>
    <t>video essayist and nerd con panelist @struccimovies Kim on @criticalbitcast and @strugglesesh film correspondent https://t.co/lDPTEMV3wq av @Obviously_Cloe</t>
  </si>
  <si>
    <t>Me gusta hablar de videojuegos y cine. También me quejo de cosas. La pizza con piña lo mejor del universo mundial. Escribo en @FTeraflops cada 4 milenios.</t>
  </si>
  <si>
    <t>Not evil just misunderstood | https://t.co/hmJcQBAXGh | https://t.co/nruh9nGktk | Snapchat: satans | Spam Acc: @s8nspam | contact@s8n.co</t>
  </si>
  <si>
    <t>_xD83C__xDF31_ bisexual @qxuloo</t>
  </si>
  <si>
    <t>I read @harrisonsatcher's tweets and try to sound like him.</t>
  </si>
  <si>
    <t>Laker _xD83C__xDFC0_ Steeler _xD83C__xDFC8_ GinKing _xD83D__xDC51_ Blue Eagle</t>
  </si>
  <si>
    <t>I love a good twitter poll</t>
  </si>
  <si>
    <t>Derby &amp; Churchill have taken over the tweets! We miss Buddy so much every day, but know he is in a better place and cancer free!</t>
  </si>
  <si>
    <t>Swear to god, you are like if the Foxfire books were set in hell.' - @UrsulaV knows me
Queer anarcho-communist farmer. Sort of famous in the eyes of the law.</t>
  </si>
  <si>
    <t>just a regular, garden variety troublemaker</t>
  </si>
  <si>
    <t>writer, TEFL teacher, proofreader/editor</t>
  </si>
  <si>
    <t>radio un-retired, frequent tweeter, sashaying piece of pulchritude</t>
  </si>
  <si>
    <t>Digital communications. Designer. T-shirt peddler at @seventhandf. DC sports fan. "Great moments are born from great opportunity." Sports ➡️ @dcsportsduch</t>
  </si>
  <si>
    <t>Never let the facts get in the way of a good story.</t>
  </si>
  <si>
    <t>Photographer | 1st gen American | conquered #infertility w/ #IVF | #Peloton junkie | living in + loving #FrederickMD | MK@MKMcKenna.com</t>
  </si>
  <si>
    <t>多趣味になりたい無趣味になりがちな日々でも綴りたいことがいっぱい！(でもなかなか綴るまではいかないそんな日々。) お惚気多目かな(´,,･ω･,,`) アナデンとマインスイーパーとグラブルをたしなんでおります。てぃば県民。</t>
  </si>
  <si>
    <t>Full-service 24-hour veterinary hospital</t>
  </si>
  <si>
    <t>RYNO. Work for a podcast. In love w/ my #Corgis, Artie &amp; Rocket! Obsessed w/ #PowerRangers ⚡️ #Gay AF_xD83C__xDF08_ No shame. Thoughts, views, mind, body, spirit are my own</t>
  </si>
  <si>
    <t>World-weary, but still always hopeful of that magical moment. You never know when Henry Kissinger’s going to drop in. Talking AFC Fylde &amp; radio. Founded 1959</t>
  </si>
  <si>
    <t>I host Drew Garabo Live from 2-6 PM, M-F on 102.5 FM in Tampa. I’m a dad. IG: drewgarabo Snap: drewrgarabo 
I somehow landed on the #BTSARMY radar &amp; I'm not mad</t>
  </si>
  <si>
    <t>Real. Raw. Radio. Tune in, WHPT 102.5FM in Tampa Bay &amp; anywhere in the world online at https://t.co/oKIj4BrLr0 or our app in the iTunes &amp; Google Play stores.</t>
  </si>
  <si>
    <t>Mom. I like sports, concerts, stand-up, the beach, intended puns, Oxford commas, &amp; talk radio. I crave sushi &amp; I wanna make out! _xD83C__xDF0B__xD83D__xDCA6_ #LOD #BoneFam _xD83C__xDF1E_</t>
  </si>
  <si>
    <t>#JIMIN: boss baby noises</t>
  </si>
  <si>
    <t>❝you make me begin❞ fan account dedicated to bts jungkook ✧「credit as stated」 backup account: @kookspic | 2 admins</t>
  </si>
  <si>
    <t>yoonmins giggles</t>
  </si>
  <si>
    <t>Fan account for @BTS_twt Jin. DO NOT EMBED VIDEOS.</t>
  </si>
  <si>
    <t>would die for hoseok (self-diagnosed)</t>
  </si>
  <si>
    <t>#TAEHYUNG :when things gets hard stop for awhile&amp;look back&amp;see how far u've come,don't forget how rewarding it's,u're the most beautiful flower,more than anyone</t>
  </si>
  <si>
    <t>i make wet art shitty@shittywatercolour.com</t>
  </si>
  <si>
    <t>Hi! We are BTS!!</t>
  </si>
  <si>
    <t>_xD83C__xDFF9_ . . #정국: _xD835__xDE2A__xD835__xDE27_ _xD835__xDE3A__xD835__xDE30__xD835__xDE36_ _xD835__xDE29__xD835__xDE22__xD835__xDE37__xD835__xDE26__xD835__xDE2F_'_xD835__xDE35_ _xD835__xDE34__xD835__xDE35__xD835__xDE22__xD835__xDE2F__xD835__xDE2F__xD835__xDE26__xD835__xDE25_ _xD835__xDE23__xD835__xDE35__xD835__xDE34_ _xD835__xDE3A__xD835__xDE26__xD835__xDE35_, _xD835__xDE33__xD835__xDE22__xD835__xDE2A__xD835__xDE34__xD835__xDE26_ _xD835__xDE3A__xD835__xDE30__xD835__xDE36__xD835__xDE33_ _xD835__xDE34__xD835__xDE35__xD835__xDE22__xD835__xDE2F__xD835__xDE25__xD835__xDE22__xD835__xDE33__xD835__xDE25__xD835__xDE34_ _xD835__xDE22__xD835__xDE2F__xD835__xDE25_ _xD835__xDE29__xD835__xDE22__xD835__xDE37__xD835__xDE26_ _xD835__xDE34__xD835__xDE30__xD835__xDE2E__xD835__xDE26_ _xD835__xDE22__xD835__xDE24__xD835__xDE35__xD835__xDE36__xD835__xDE22__xD835__xDE2D_ _xD835__xDE35__xD835__xDE22__xD835__xDE34__xD835__xDE35__xD835__xDE26_</t>
  </si>
  <si>
    <t>#hoseok: that’s my #1 baby</t>
  </si>
  <si>
    <t>_xD83D__xDC9C_ i stan BTS _xD83D__xDC9C_ ANIME _xD83D__xDC9C_
MAP OF THE SOUL : PERSONA_xD83D__xDC9C_</t>
  </si>
  <si>
    <t>@ddaenghotseok _xD835__xDC2D__xD835__xDC21__xD835__xDC1E_ _xD835__xDC21__xD835__xDC28__xD835__xDC2C__xD835__xDC1E__xD835__xDC28__xD835__xDC24_ _xD835__xDC2D__xD835__xDC28_ _xD835__xDC26__xD835__xDC32_ _xD835__xDC32__xD835__xDC28__xD835__xDC28__xD835__xDC27__xD835__xDC20__xD835__xDC22_/ _xD835__xDC2D__xD835__xDC21__xD835__xDC1A__xD835__xDC27__xD835__xDC24_ _xD835__xDC32__xD835__xDC28__xD835__xDC2E_ _xD835__xDC25__xD835__xDC22__xD835__xDC1F__xD835__xDC1E_ _xD835__xDC1F__xD835__xDC28__xD835__xDC2B_ _xD835__xDC26__xD835__xDC32_ _xD835__xDC1A__xD835__xDC27__xD835__xDC20__xD835__xDC1E__xD835__xDC25__xD835__xDC2C_ @SunKissedSeokie @ny_2_cali @ddaenghotseok _xD83C__xDDF2__xD83C__xDDFD_</t>
  </si>
  <si>
    <t>jungkook and hoseok are my babies { fan acc }</t>
  </si>
  <si>
    <t>141130 JIN: ulzzang male god of the pasta world</t>
  </si>
  <si>
    <t>broken mold.</t>
  </si>
  <si>
    <t>#HOSEOK: jungkook best boy!!!</t>
  </si>
  <si>
    <t>A to the G to the U to the STD _xD83D__xDC94_
#AGUSTD ⚡
Love yourself Love myself Peace ✌️ #SUGA _xD83D__xDE3D_ _xD83D__xDE11_#YOONGI 
#BTSWORLD LV7YFLD ifb
Weverse=#myoonati</t>
  </si>
  <si>
    <t>꒰ bangtan : baby boys that own my ➳ 마음 ꒱ - #yourlovev - a good boy ੈ♡‧₊˚ 
fan account.</t>
  </si>
  <si>
    <t>#hoseok: taehyung, i’ll win for you! semi hiatus</t>
  </si>
  <si>
    <t>↝ i stan crackheads ; stan bts and txt ♡</t>
  </si>
  <si>
    <t>⠀₍♡₎  ❝ℳemories are special  ⠀⠀⠀
⠀⠀⠀⠀⠀⠀
moments that tell a story. ❞ ୭̥⋆*｡  • fan account
   ⠀⠀⠀⠀⠀⠀⠀⠀⠀⠀
⠀⠀⠀⠀⠀⠀⠀⠀⠀⠀⠀</t>
  </si>
  <si>
    <t>yoongi likes sweaters twice his size, like his men</t>
  </si>
  <si>
    <t>i made both jeongguk and yoongi laugh on october 19, 2018                                  
(fan account)</t>
  </si>
  <si>
    <t>i might be cute but i’ll roast your ass for lunch</t>
  </si>
  <si>
    <t>☎️_ _xD835__xDE3A__xD835__xDE30__xD835__xDE36__xD835__xDE33_ _xD835__xDE31__xD835__xDE29__xD835__xDE30__xD835__xDE2F__xD835__xDE26_ _xD835__xDE2A__xD835__xDE34_ _xD835__xDE33__xD835__xDE2A__xD835__xDE2F__xD835__xDE28__xD835__xDE2A__xD835__xDE2F__xD835__xDE28_… _xD835__xDE5D__xD835__xDE5A__xD835__xDE61__xD835__xDE61__xD835__xDE64_! _xD835__xDE62__xD835__xDE6E_ _xD835__xDE65__xD835__xDE56__xD835__xDE5C__xD835__xDE5A_ _xD835__xDE5E__xD835__xDE68_ _xD835__xDE64__xD835__xDE63__xD835__xDE61__xD835__xDE6E_ _xD835__xDE5B__xD835__xDE64__xD835__xDE67_ 방탄소년단! _xD835__xDE5D__xD835__xDE56__xD835__xDE6B__xD835__xDE5A_ _xD835__xDE56_ _xD835__xDE63__xD835__xDE5E__xD835__xDE58__xD835__xDE5A_ _xD835__xDE59__xD835__xDE56__xD835__xDE6E_… ♡</t>
  </si>
  <si>
    <t>´*•.¸(*•.¸♥¸.•*´)¸.•*´
♥«´¨`•° weaknesses can show up but it's okay to be you, dont lie to yourself, because no one is perfect .°•´¨`»♥
- lights, bts</t>
  </si>
  <si>
    <t>가끔은 내게 실망해 다시 날 내려 짓밟네 너 이것밖에 안 돼 훨씬 더 잘해야 해 너 훨씬 더 멋져야 해 지느니 죽어야 돼 @bts_twt</t>
  </si>
  <si>
    <t>Hi! This is BTS Weverse!!</t>
  </si>
  <si>
    <t>_xD83C__xDDF2__xD83C__xDDFD_ Eng/Esp • Do not repost my art without permission! icon by: @supremenyoongi</t>
  </si>
  <si>
    <t>“ARMY is surely the only place I can lean on” - JK | Euphoria | Golden closet | Fan Account for BTS</t>
  </si>
  <si>
    <t>I am a loyal @BTS_twt fan account supporting BTS only. Also enjoy the paranormal/the unexplained, history, science and spilling facts.</t>
  </si>
  <si>
    <t>Ilustraciones en EverydayComics/ Descubriendo quién quiero ser en la vida.</t>
  </si>
  <si>
    <t>It’s Chaos. Be Kind.</t>
  </si>
  <si>
    <t>Journalist. News Producer. _xD83D__xDCBB__xD83D__xDCFA__xD83D__xDCFB_ @aaja National Board Member. Past: @KPBSnews @nbcbayarea @KPIXtv @AAJASanDiego Secretary/Treasurer. _xD83C__xDF74__xD83C__xDF5C__xD83C__xDF78_ https://t.co/O2iuSg5xOp</t>
  </si>
  <si>
    <t>Author of novel "Fourth Down in Texas." Former longtime sports writer and columnist for The Dallas Morning News, now working in sports comms for Frisco ISD.</t>
  </si>
  <si>
    <t>Your Only Source For Professional Dog Ratings Instagram and Facebook ➪ WeRateDogs partnerships@weratedogs.com ⠀⠀⠀⠀⠀⠀⠀⠀⠀⠀⠀⠀</t>
  </si>
  <si>
    <t>Staff Photojournalist at The Dallas Morning News // @dallasnews // Story idea? Email me: ryan.michalesko@dallasnews.com</t>
  </si>
  <si>
    <t>| Proud Canuck _xD83C__xDDE8__xD83C__xDDE6_ ABn _xD83C__xDDE8__xD83C__xDDE6_ YEGger | Poli, Music, Food | GSDs | IT... Agile... blah^3... somebody say requirements? |</t>
  </si>
  <si>
    <t>hago apologias pero no apologies</t>
  </si>
  <si>
    <t>Fun_xD83D__xDE48__xD83D__xDE0B_</t>
  </si>
  <si>
    <t>♡  _xD83C__xDF80_ ⋆ william’s pet dog ⋆ _xD83C__xDF80_  ♡</t>
  </si>
  <si>
    <t>“Like a swallow, like a crane, so I twitter...” (Isaiah 38:14) Writer of novels &amp; theological essays. Wife to Jai. Owner of Caesar. Author of The Girl Empress.</t>
  </si>
  <si>
    <t>Random girl'. Horror fan. Awarded an honorary degree in Gender Studies by Random Dudes on the Internet. Doesn’t even have Sega. She’s such a troglodyte.</t>
  </si>
  <si>
    <t>Follower of Jesus. I want more of Him and less of me. Passionate about loving the least of these and bringing the Kingdom of God.</t>
  </si>
  <si>
    <t>Former Christian Homeschooler turned cynic #bisexual #pansexual #exchristian #exfundamentalist #exposechristianhomeschooling she/her</t>
  </si>
  <si>
    <t>Post-liberal Anglo-Catholic mystic and fannish feminist who's probably far too enamored of Nietzsche and Wittgenstein. INTP.</t>
  </si>
  <si>
    <t>Religion, politics, and dad jokes. Stirrer of pots. Cohost of @sinnergistspod. Opinions mine.</t>
  </si>
  <si>
    <t>NIHIL OBSTAT: I have concluded that the materials presented in this work are free of doctrinal or moral errors. -Me</t>
  </si>
  <si>
    <t>News &amp; nerd stuff. | Writer. Editor. Astrophile. Digital producer/Photojournalist for @myfox8. RTs are not endorsements. He/Him</t>
  </si>
  <si>
    <t>PR for @LasVegasMarket, @DesignOnHPMKT. @unccharlotte alumnus. Sportsball enthusiast. Married to the wonderful @sarahabritt</t>
  </si>
  <si>
    <t>focus on the good _xD83C__xDF1E_</t>
  </si>
  <si>
    <t>Cute-Quirky-Wholesome-Good
A great place to get your daily AWWW</t>
  </si>
  <si>
    <t>I’ve photographed wild lions in Kenya, street dogs in Peru, and stray cats in Jerusalem but I’d still like to photograph penguins in the South Pole.</t>
  </si>
  <si>
    <t>Spent 24 yrs in the capital markets, Toronto/London.  Then 12 years as Professor, Finance in the UK and China.  Now work developing PE markets in China.</t>
  </si>
  <si>
    <t>Aspiring Mr. Rogers. // Lover of the humanities. // Obsessed with my rescue corgi, Gwen. (follow her on insta @ gwencorgi) //</t>
  </si>
  <si>
    <t>Out here trying to get better every day.</t>
  </si>
  <si>
    <t>I'm just a little corgi</t>
  </si>
  <si>
    <t>Follow ONLY if U share interests. Frmr trombonist &amp; soprano. #JohnWilsonOrch_xD83D__xDC53__xD83D__xDE0D__xD83C__xDFBC_ #1930sTo60sCouture #BoycottAlabamaRepublicansRepubliCrats #DumptRump</t>
  </si>
  <si>
    <t>The 3 and the 9 is like distant lovers. 
Spike Lee pre game trash talk.</t>
  </si>
  <si>
    <t>EL ALIEN EL HAMSTER ESPACIAL Y EL BURRITO by spencher shay</t>
  </si>
  <si>
    <t>cool 2 b kind |@robbyxpattz</t>
  </si>
  <si>
    <t>My ancestors were seamen.</t>
  </si>
  <si>
    <t>I like to ride my bike around Portland. Anti-racist, intersectional feminist. She/her/hers.</t>
  </si>
  <si>
    <t>bikey</t>
  </si>
  <si>
    <t>tweeting about rivers/water, bikes/transportation &amp; corgis</t>
  </si>
  <si>
    <t>Giver. Seeker. Builder. Geek. Dreamer. Scribbler. Kindness Advocate. _xD83E__xDDE1_ Work in progress.</t>
  </si>
  <si>
    <t>Data, energy, sustainability.</t>
  </si>
  <si>
    <t>Chiefs Fan! Patrick Mahomes greatest of all time.</t>
  </si>
  <si>
    <t>Keeping you plugged into pop culture _xD83C__xDFA5__xD83D__xDCFA_ _xD83C__xDFA4__xD83D__xDCDA_ _xD83C__xDFAD_ | Subscribe to our podcasts: #GameOfThrones: https://t.co/1uMrCTVFe2 &amp; #BestOfShows: https://t.co/lLLSJst9mW</t>
  </si>
  <si>
    <t>BSN, RN, CNOR. Surgical nurse. Film Fanatic. Defender of #SansaStark</t>
  </si>
  <si>
    <t>it's important to adopt from animal shelters</t>
  </si>
  <si>
    <t>that’s not funny</t>
  </si>
  <si>
    <t>#DogMommy #WatercolorArtist #JewelryMaker  On Instagram, too! https://t.co/qOaqNe0YGd</t>
  </si>
  <si>
    <t>Everything Corgi, tweet with the hashtag #AllAboutCorgis to get a retweet. I retweet every 30 mins.
My owner is @orliph (He coded me.)</t>
  </si>
  <si>
    <t>Nope. Stepping one beyond your show.</t>
  </si>
  <si>
    <t>I'm Air Force brat love life and country salute Troops!</t>
  </si>
  <si>
    <t>“Arguing with a trumper is like playing chess with a pigeon. They knock over the pieces, shit on the board, then strut around like they won.” #Resist</t>
  </si>
  <si>
    <t>writer. editor. author of #AWiderUniverse. lover of old movies and Dairy Queen blizzards. always need more #spoons #VoteBlue</t>
  </si>
  <si>
    <t>Eater of the unborn. Flexible enough to kick you in the face. Slutdop Sam. Still would totally rather face a bear then meet you at Starbucks. She/her.</t>
  </si>
  <si>
    <t>Cis Male, white, and panace. 32. Openly Diagnosed with Bipolar. CSA survivor and living with chronic pain. Happy to say my parents hate me.</t>
  </si>
  <si>
    <t>Music teacher. Spokesperson for Joplin chapter of #MomsDemandAction. If you’re here to talk about that I’d love to have the conversation.</t>
  </si>
  <si>
    <t>Hi ims Bridgette. Ims doggo. I am orange and these alph.~~~I am Zoey, Hi. I am younger but alpha. I have black back and get scared over everything.</t>
  </si>
  <si>
    <t>A bot dedicated to having #fun #fun #fun! Tweet me and I will respond! Follow for fun things and facts! #Coolio! #Radical!</t>
  </si>
  <si>
    <t>Hugger of dogs, Player of games, supporter of team #BlackLivesMatter #Bronsexual #Obama and #FuckTrump</t>
  </si>
  <si>
    <t>You have to be at least 21 to ride this ride</t>
  </si>
  <si>
    <t>My SFW: @esuercvoltimand _xD83C__xDF1F_Wanna support me?_xD83C__xDF1F_[https://t.co/hoQwysgva5]_xD83C__xDF1F_[https://t.co/MmbWZ49zD8]_xD83C__xDF1F_ This is where I post my Undertail/NSFW drawings.</t>
  </si>
  <si>
    <t>*nervously sweats and smiles*</t>
  </si>
  <si>
    <t>Full-time photographer. corgi lover.</t>
  </si>
  <si>
    <t>John Barleycorn Awards honors the innovative distillers, writers, marketers, designers who cultivate the fertile traditions of the spirits industry.</t>
  </si>
  <si>
    <t>NOW OPEN! Meticulously crafted, small-batch spirits @ The Jersey City Distillery | JC &amp; Hudson County’s 1st distillery | See website for hours | 21+ to follow</t>
  </si>
  <si>
    <t>nem sei oh</t>
  </si>
  <si>
    <t>I like trucks and Amber _xD83E__xDD37_</t>
  </si>
  <si>
    <t>Digital publishing pal + #eprdctn &amp; #a11y _xD83D__xDC69__xD83C__xDFFE_‍_xD83D__xDCBB_ Adjunct professor @EmersonCollege _xD83C__xDF4E_ co-author of THE DIGITAL PRESS*, forthcoming _xD83D__xDCDD_ corgi fan _xD83D__xDC3E_ she/her _xD83D__xDC9C_</t>
  </si>
  <si>
    <t>sweeping the nation</t>
  </si>
  <si>
    <t>Created a movement #LucysLaw by exposing the UK pet shop puppy trade on national TV #Whistleblower _xD83D__xDC3E_ #Puppydealers #Dogs4Us #BritainsPuppyDealersExposed #BAFTA</t>
  </si>
  <si>
    <t>Forever guiding others to a treasure I cannot possess.</t>
  </si>
  <si>
    <t>What's good.</t>
  </si>
  <si>
    <t>私は猫です////
@EcoshimaCS
_xD83C__xDDE8__xD83C__xDDE6__xD83C__xDDF5__xD83C__xDDED_</t>
  </si>
  <si>
    <t>University of the Philippines • licensed Agriculturist • exotic pet enthusiast • body piercing artist : Instagram @ piercings.ravana</t>
  </si>
  <si>
    <t>glutes that can fight an army, has a bad habit of overtraining calves...</t>
  </si>
  <si>
    <t>i may study classical music but honey let me tell you, my music taste is SHIT :)</t>
  </si>
  <si>
    <t>minding my own damn business</t>
  </si>
  <si>
    <t>_xD83D__xDC9A_ | “Y quién puede saber lo que es reír y vivir bien, si antes no sabe lo que es batallar y vencer?”_xD83C__xDF08_ | IndependienteΨ.</t>
  </si>
  <si>
    <t>Once I wrote a story called "It's a Police Worm" and to be honest things have only got stupider since then. She/her. Pen name. _xD83C__xDFF3_️‍_xD83C__xDF08_</t>
  </si>
  <si>
    <t>#1 NYT Bestselling Author of more than 15 novels. Traveler. Whimsical Slytherin. Rep'd by @hroot. It's pronounced RHY like WHY. ELI like HE LIES. _xD83C__xDF08_</t>
  </si>
  <si>
    <t>I'm a guy that really doesn't care what you do or who you are but i just want you to be yourself. I also want to find someone to love... oh yea and I'm a nerd.</t>
  </si>
  <si>
    <t>meu perfil é chato</t>
  </si>
  <si>
    <t>Low-key puckish | Hurricane thunderclap | #WritingCommunity | Your third-person limited omniscient narrator | She/Her _xD83C__xDFF3_️‍_xD83C__xDF08_</t>
  </si>
  <si>
    <t>Writing a more magical world for the misfits. Freelance copywriter. Feminist. D&amp;D nerd. Tattoo collector. Expat. Bi. Enby. They/her.</t>
  </si>
  <si>
    <t>Soccer • Corgs • Timbers • Thorns • #RCTID #RipCity ☕️⚽️_xD83C__xDFC0__xD83C__xDF32__xD83C__xDF39_</t>
  </si>
  <si>
    <t>_xD835__xDE52__xD835__xDE4A__xD835__xDE43__xD835__xDE48_ | TheTHESIS | _xD835__xDCDA__xD835__xDCEE__xD835__xDCF5__xD835__xDCF5__xD835__xDD02_'_xD835__xDCFC_ _xD835__xDCDE__xD835__xDCF5__xD835__xDD02__xD835__xDCF6__xD835__xDCF9__xD835__xDCF2__xD835__xDCEA__xD835__xDCF7_ | KBOO | Vortex Mag | Portland Mercury |  #TeamClutch _xD83C__xDF19_ فهيم #InshaAllah   _xD83D__xDC51_: @riindia</t>
  </si>
  <si>
    <t>#YOON: u mind if i jus....borrow your hand</t>
  </si>
  <si>
    <t>Vil gredin qui dessine ¦Roi Corbeau¦Célibataire¦ J'aime le thé sans sucre ¦ God bless le tacos 3 viandes full volailles curry ¦ pp by @WifyTheWolf</t>
  </si>
  <si>
    <t>LoL Player. Cosplayeuse à temps partiel. Mes namours dans mon cœur❤️RWBY Fan. Let me be your Bumblebee _xD83D__xDC1D_❤️_xD83D__xDD1E_ White Rose ❄️❤️</t>
  </si>
  <si>
    <t>Étudiante sans avenir fixe • encyclopédie ambulante • vive les débats • meme king • team thé • bouffe &amp; sport• célib • insta : mel_vcd
#prayforsudan</t>
  </si>
  <si>
    <t>21 // Barmaid //</t>
  </si>
  <si>
    <t>Official @ClashRoyale Discord Moderator | Game enthusiast and overall proper human, kinda.</t>
  </si>
  <si>
    <t>Art Director in games. Part-time dragon. Art in Media tab. _xD83C__xDFA8_ https://t.co/rGQkZbIIUv • ✉️ commission@magnusink.ca • _xD83D__xDECD_️ https://t.co/BZxp32ivq0</t>
  </si>
  <si>
    <t>Chill Sheith/Voltron side acc for rt &amp; art _xD83D__xDDA4_❤ also shitposts and fun || Occasional nsfw _xD83D__xDD1E_ warning ||</t>
  </si>
  <si>
    <t>Proto-Typical TEA Party Democrat_xD83D__xDE0E_Banned by 4029tv for rewriting headlines.</t>
  </si>
  <si>
    <t>VP of Intelligence @Stratfor, former special agent, police officer and New York Times best-selling author.</t>
  </si>
  <si>
    <t>Expatriate Montrealer, reluctant Habs fan.</t>
  </si>
  <si>
    <t>Previously: producer @HockeyPrimetime/contributing editor @HabsEOTP. Currently: yeller about sports. I love road trips, ballparks, fashion, and the Oxford comma</t>
  </si>
  <si>
    <t>is your duty, to please that booty...</t>
  </si>
  <si>
    <t>Wizzard, RPGer, streamer, crafter, sewer, she/her. Writer for @Nerdburgercraig &amp; others. Living with ADHD &amp; chronic pain. Bi _xD83D__xDC96__xD83D__xDC9C__xD83D__xDC99_ header by @polish_ogre</t>
  </si>
  <si>
    <t>restaurant editor @foodandwine.com || my favorite meat is hot dog || she/her maria.yagoda@foodandwine.com</t>
  </si>
  <si>
    <t>Yakima, WA</t>
  </si>
  <si>
    <t>Worldwide!</t>
  </si>
  <si>
    <t>Coventry, RI</t>
  </si>
  <si>
    <t>San Mateo, CA</t>
  </si>
  <si>
    <t>Not Looking.</t>
  </si>
  <si>
    <t>nisah // bts rv loona</t>
  </si>
  <si>
    <t>｡･:* abby sudi selma imy *:･</t>
  </si>
  <si>
    <t>✈</t>
  </si>
  <si>
    <t>Palawan_xD83C__xDF34_</t>
  </si>
  <si>
    <t>Where the good vibes are_xD83D__xDC93_✌_xD83C__xDFFD_</t>
  </si>
  <si>
    <t>Rochester, New York</t>
  </si>
  <si>
    <t>TX</t>
  </si>
  <si>
    <t>Texas, USA</t>
  </si>
  <si>
    <t xml:space="preserve">Simple Plan </t>
  </si>
  <si>
    <t>beyond the sea</t>
  </si>
  <si>
    <t>PSU</t>
  </si>
  <si>
    <t>Brooklyn, NY</t>
  </si>
  <si>
    <t>Edinburgh, Scotland</t>
  </si>
  <si>
    <t>borderline hell</t>
  </si>
  <si>
    <t xml:space="preserve">Bristol, CT </t>
  </si>
  <si>
    <t>New York, USA</t>
  </si>
  <si>
    <t>Ogun, Nigeria</t>
  </si>
  <si>
    <t>California, USA</t>
  </si>
  <si>
    <t>Cincinnati, OH</t>
  </si>
  <si>
    <t>愛知県</t>
  </si>
  <si>
    <t>86/151</t>
  </si>
  <si>
    <t>Covent Garden, London</t>
  </si>
  <si>
    <t>Profile pic: Paul Elam, MRA</t>
  </si>
  <si>
    <t>Tasmania, Australia</t>
  </si>
  <si>
    <t>Earth 2</t>
  </si>
  <si>
    <t xml:space="preserve">Wherever,Whenever xx </t>
  </si>
  <si>
    <t>Los Angeles</t>
  </si>
  <si>
    <t xml:space="preserve">Wakin up, eat some Pop Tarts </t>
  </si>
  <si>
    <t>Bakersfield, CA</t>
  </si>
  <si>
    <t>Riverside, California, USA</t>
  </si>
  <si>
    <t>Oxnard, CA</t>
  </si>
  <si>
    <t>Arizona, USA</t>
  </si>
  <si>
    <t>Los Angeles, CA</t>
  </si>
  <si>
    <t>uʍop ǝpᴉsd∩</t>
  </si>
  <si>
    <t>Nigeria</t>
  </si>
  <si>
    <t>Washington, DC</t>
  </si>
  <si>
    <t>Earth</t>
  </si>
  <si>
    <t>Costa Rica</t>
  </si>
  <si>
    <t>Lincoln, NE</t>
  </si>
  <si>
    <t xml:space="preserve">Mars </t>
  </si>
  <si>
    <t>point place, wi</t>
  </si>
  <si>
    <t>INDIA</t>
  </si>
  <si>
    <t>Toscana - Please, No Dm _xD83D__xDEAB_</t>
  </si>
  <si>
    <t>knights basement</t>
  </si>
  <si>
    <t>Uninteresting location</t>
  </si>
  <si>
    <t>Leeds, England</t>
  </si>
  <si>
    <t>Midwest</t>
  </si>
  <si>
    <t>New Hampshire, USA</t>
  </si>
  <si>
    <t>Nirvana</t>
  </si>
  <si>
    <t>World of Videogames</t>
  </si>
  <si>
    <t>Space[key]</t>
  </si>
  <si>
    <t>Still searching</t>
  </si>
  <si>
    <t>Dundee</t>
  </si>
  <si>
    <t>Meerbusch, Deutschland</t>
  </si>
  <si>
    <t>Phoenix, AZ</t>
  </si>
  <si>
    <t>_xD83C__xDDF5__xD83C__xDDED_</t>
  </si>
  <si>
    <t>Las Vegas, NV</t>
  </si>
  <si>
    <t>岩手県</t>
  </si>
  <si>
    <t>San Francisco (ex-Sydney)</t>
  </si>
  <si>
    <t>Boulder, CO</t>
  </si>
  <si>
    <t>place where u dont belong.</t>
  </si>
  <si>
    <t>Tallahassee, FL</t>
  </si>
  <si>
    <t>Rural England</t>
  </si>
  <si>
    <t>Suffolk</t>
  </si>
  <si>
    <t>DoofenshmirtzEvilIncorporated</t>
  </si>
  <si>
    <t>Massachusetts, USA</t>
  </si>
  <si>
    <t>Galar Region</t>
  </si>
  <si>
    <t>Savannah, GA</t>
  </si>
  <si>
    <t xml:space="preserve">Bacoor </t>
  </si>
  <si>
    <t>Chicago, IL</t>
  </si>
  <si>
    <t>North Carolina, USA</t>
  </si>
  <si>
    <t>Everywhere</t>
  </si>
  <si>
    <t>Reno, NV</t>
  </si>
  <si>
    <t>Isekai</t>
  </si>
  <si>
    <t>SPACE PLACE WHAT'S IN SPACE</t>
  </si>
  <si>
    <t>Florida, USA</t>
  </si>
  <si>
    <t>Columbus, OH</t>
  </si>
  <si>
    <t>California</t>
  </si>
  <si>
    <t>Portland</t>
  </si>
  <si>
    <t>Paris</t>
  </si>
  <si>
    <t>Currently escaping the city</t>
  </si>
  <si>
    <t>eli &amp; obf</t>
  </si>
  <si>
    <t>ncr x bicol</t>
  </si>
  <si>
    <t>Maryland, USA</t>
  </si>
  <si>
    <t>skz, got7, atz, txt, nct ♡</t>
  </si>
  <si>
    <t>ArasSivad.com</t>
  </si>
  <si>
    <t>Portland, OR</t>
  </si>
  <si>
    <t>Ohio, USA</t>
  </si>
  <si>
    <t>New Westminster, British Colum</t>
  </si>
  <si>
    <t>worldwide</t>
  </si>
  <si>
    <t>Newcastle upon Tyne, UK</t>
  </si>
  <si>
    <t>Florida</t>
  </si>
  <si>
    <t>England</t>
  </si>
  <si>
    <t>iPhone: 37.885483,-122.259750</t>
  </si>
  <si>
    <t>Newcastle Upon Tyne, England</t>
  </si>
  <si>
    <t>birmingham</t>
  </si>
  <si>
    <t>cbbc channel</t>
  </si>
  <si>
    <t>Salford, England</t>
  </si>
  <si>
    <t>Berkeley, CA</t>
  </si>
  <si>
    <t>Edgyland</t>
  </si>
  <si>
    <t xml:space="preserve">California </t>
  </si>
  <si>
    <t>PA</t>
  </si>
  <si>
    <t>Iceland</t>
  </si>
  <si>
    <t>Weslaco, Tx</t>
  </si>
  <si>
    <t>belcity</t>
  </si>
  <si>
    <t>The 6th dimension</t>
  </si>
  <si>
    <t>Westchester, Ny</t>
  </si>
  <si>
    <t>Ventura County, CA</t>
  </si>
  <si>
    <t>twat•jungoo™️•tunak</t>
  </si>
  <si>
    <t>Pawnee Parks and Recreation</t>
  </si>
  <si>
    <t>away from you ✨ she/her</t>
  </si>
  <si>
    <t>Suburbia, NY</t>
  </si>
  <si>
    <t>♡_xD83C__xDDEC__xD83C__xDDE7__xD83C__xDDEA__xD83C__xDDE6__xD83C__xDDE9__xD83C__xDDEA__xD83C__xDDEF__xD83C__xDDF5__xD83C__xDDF8__xD83C__xDDEA__xD83E__xDD1F_♡</t>
  </si>
  <si>
    <t>She / Her - They / Them</t>
  </si>
  <si>
    <t>Chicago</t>
  </si>
  <si>
    <t>Minneapolis, MN</t>
  </si>
  <si>
    <t>The Solar System</t>
  </si>
  <si>
    <t>London &amp; South</t>
  </si>
  <si>
    <t>London, England</t>
  </si>
  <si>
    <t>England, United Kingdom</t>
  </si>
  <si>
    <t>USA</t>
  </si>
  <si>
    <t>Westminster, London</t>
  </si>
  <si>
    <t>Mission Viejo, CA</t>
  </si>
  <si>
    <t>Oklahoma, USA</t>
  </si>
  <si>
    <t>Yorkshire and The Humber, Engl</t>
  </si>
  <si>
    <t>York</t>
  </si>
  <si>
    <t>Caithness, Scotland</t>
  </si>
  <si>
    <t>Reading, England</t>
  </si>
  <si>
    <t>XXIV</t>
  </si>
  <si>
    <t>we love it in aaaaaaames</t>
  </si>
  <si>
    <t>Niagara Wine Region , Ontario</t>
  </si>
  <si>
    <t>Ottawa/Gatineau Region, Canada</t>
  </si>
  <si>
    <t>Jawgeous@gmail.com - Business Email</t>
  </si>
  <si>
    <t>Gent, België</t>
  </si>
  <si>
    <t>texas</t>
  </si>
  <si>
    <t>Liverpool</t>
  </si>
  <si>
    <t>Liverpool/London</t>
  </si>
  <si>
    <t>Birmingham, England</t>
  </si>
  <si>
    <t>Land that time forgot c1970s</t>
  </si>
  <si>
    <t xml:space="preserve">Gallia via Insulae Fortunatae </t>
  </si>
  <si>
    <t xml:space="preserve">Ottawa </t>
  </si>
  <si>
    <t>Yorkshire</t>
  </si>
  <si>
    <t>North West, England</t>
  </si>
  <si>
    <t>Berkshire</t>
  </si>
  <si>
    <t xml:space="preserve">Love good humour &amp; banter </t>
  </si>
  <si>
    <t>Des Moines, IA</t>
  </si>
  <si>
    <t>Mun: Tiffany. |18+|</t>
  </si>
  <si>
    <t>✎: sᴀᴍsᴀʀᴀ</t>
  </si>
  <si>
    <t>Northern California</t>
  </si>
  <si>
    <t>Carlisle</t>
  </si>
  <si>
    <t>Inarajan</t>
  </si>
  <si>
    <t>El Paso, TX</t>
  </si>
  <si>
    <t>factsylvania</t>
  </si>
  <si>
    <t>St Louis, MO</t>
  </si>
  <si>
    <t>Dog House</t>
  </si>
  <si>
    <t>Zurich</t>
  </si>
  <si>
    <t>C:\Programs\UTAU\voice</t>
  </si>
  <si>
    <t>ایرانم</t>
  </si>
  <si>
    <t>Big Boo's Mansion</t>
  </si>
  <si>
    <t>Whatever is below hell</t>
  </si>
  <si>
    <t>NOT running from the police</t>
  </si>
  <si>
    <t>Adelaide</t>
  </si>
  <si>
    <t xml:space="preserve">Central Dogma </t>
  </si>
  <si>
    <t>Tucson, AZ</t>
  </si>
  <si>
    <t>Edmonton, Alberta, Canada</t>
  </si>
  <si>
    <t>SP Brasil</t>
  </si>
  <si>
    <t>SP, RJ e BSB - Brasil</t>
  </si>
  <si>
    <t>Brasil</t>
  </si>
  <si>
    <t>Em hiatus</t>
  </si>
  <si>
    <t>everywhere</t>
  </si>
  <si>
    <t>Guanajuato, México</t>
  </si>
  <si>
    <t>Long Island, NY</t>
  </si>
  <si>
    <t>America</t>
  </si>
  <si>
    <t>Upstate NY</t>
  </si>
  <si>
    <t>それはシュウ酸、アタイはショウ酸</t>
  </si>
  <si>
    <t>Franklin Park, NJ</t>
  </si>
  <si>
    <t>North Carolina</t>
  </si>
  <si>
    <t>Tennessee, USA</t>
  </si>
  <si>
    <t>California, Arizona, USA</t>
  </si>
  <si>
    <t>UK</t>
  </si>
  <si>
    <t>bear, delaware</t>
  </si>
  <si>
    <t>Ostrich Queens || GC CMH</t>
  </si>
  <si>
    <t>cdgc™ || _xD83C__xDDEA__xD83C__xDDE8_ || she/her</t>
  </si>
  <si>
    <t>_xD83C__xDDF5__xD83C__xDDF7_|she/her</t>
  </si>
  <si>
    <t>She/her, 15, a formless blob</t>
  </si>
  <si>
    <t>she/her _xD83C__xDF2B_️ portugal</t>
  </si>
  <si>
    <t>yum!</t>
  </si>
  <si>
    <t>:’)</t>
  </si>
  <si>
    <t>ES, Itaimbé</t>
  </si>
  <si>
    <t>Hyrule / Hawky ♡</t>
  </si>
  <si>
    <t>DM for credit/removal</t>
  </si>
  <si>
    <t>chicago | london</t>
  </si>
  <si>
    <t>Noongar Whadjuk (Perth, WA)</t>
  </si>
  <si>
    <t>Gold Coast, Australia</t>
  </si>
  <si>
    <t>Michigan, USA</t>
  </si>
  <si>
    <t>South East, England</t>
  </si>
  <si>
    <t>A seaside town</t>
  </si>
  <si>
    <t>Planet Earth</t>
  </si>
  <si>
    <t>Oregon</t>
  </si>
  <si>
    <t>New Jersey, USA</t>
  </si>
  <si>
    <t>In The Bed Watching Dbz</t>
  </si>
  <si>
    <t>Missouri</t>
  </si>
  <si>
    <t>Trying to steal your dog</t>
  </si>
  <si>
    <t>West Covina, CA</t>
  </si>
  <si>
    <t>Heartsign's 옹성우.</t>
  </si>
  <si>
    <t>Pallet Town</t>
  </si>
  <si>
    <t>United States of Réels bails</t>
  </si>
  <si>
    <t>astéroïde B 612</t>
  </si>
  <si>
    <t>MN</t>
  </si>
  <si>
    <t>下町 東京</t>
  </si>
  <si>
    <t>Edmonton, AB _xD83C__xDDE8__xD83C__xDDE6_</t>
  </si>
  <si>
    <t>Yee-haw town _xD83E__xDD20__xD83E__xDD19_</t>
  </si>
  <si>
    <t>SWIMGANG</t>
  </si>
  <si>
    <t>Arras / Lille _xD83D__xDCCC_</t>
  </si>
  <si>
    <t>Dallas, TX</t>
  </si>
  <si>
    <t>Seattle, WA</t>
  </si>
  <si>
    <t>flori-duh</t>
  </si>
  <si>
    <t>Pan American Union</t>
  </si>
  <si>
    <t>Atlanta</t>
  </si>
  <si>
    <t>Montana, USA</t>
  </si>
  <si>
    <t>Edmonton, Alberta</t>
  </si>
  <si>
    <t>Canada</t>
  </si>
  <si>
    <t>São Luís, Maranhão</t>
  </si>
  <si>
    <t>Baltimore, MD</t>
  </si>
  <si>
    <t>recife, brasil</t>
  </si>
  <si>
    <t>New York, NY</t>
  </si>
  <si>
    <t>Virginia</t>
  </si>
  <si>
    <t>nz _xD83C__xDDF3__xD83C__xDDFF_</t>
  </si>
  <si>
    <t>Second Star to the Right</t>
  </si>
  <si>
    <t>Buenos Aires, Argentina</t>
  </si>
  <si>
    <t>copycat + f</t>
  </si>
  <si>
    <t>So Cal</t>
  </si>
  <si>
    <t>Northern Ireland</t>
  </si>
  <si>
    <t>Auburn, WA</t>
  </si>
  <si>
    <t>https://snackduchess.tumblr.com/</t>
  </si>
  <si>
    <t>Gryffindor Common Room</t>
  </si>
  <si>
    <t>Calabasas</t>
  </si>
  <si>
    <t>Kansas City, MO</t>
  </si>
  <si>
    <t>DeviantArt</t>
  </si>
  <si>
    <t>The South</t>
  </si>
  <si>
    <t>Chicago Burbs</t>
  </si>
  <si>
    <t>Aspen</t>
  </si>
  <si>
    <t>Salvador</t>
  </si>
  <si>
    <t>Boston, MA</t>
  </si>
  <si>
    <t>somewhere over the rainbow</t>
  </si>
  <si>
    <t>uplb</t>
  </si>
  <si>
    <t>Flagstaff, AZ/Laughlin, NV</t>
  </si>
  <si>
    <t>Blue Dot, USA, Planet Earth</t>
  </si>
  <si>
    <t>partly _xD83D__xDD1E_</t>
  </si>
  <si>
    <t>ÜT: -6.28625,106.785509</t>
  </si>
  <si>
    <t>Magic Computer Land</t>
  </si>
  <si>
    <t>Minnesota</t>
  </si>
  <si>
    <t xml:space="preserve">Hogwarts </t>
  </si>
  <si>
    <t>Deemoの書斎</t>
  </si>
  <si>
    <t>USA - Washington, DC</t>
  </si>
  <si>
    <t>San Diego, CA</t>
  </si>
  <si>
    <t>germany</t>
  </si>
  <si>
    <t>Virginia, USA</t>
  </si>
  <si>
    <t>Stroud, UK</t>
  </si>
  <si>
    <t>Seattle, Washington</t>
  </si>
  <si>
    <t>chicken hut</t>
  </si>
  <si>
    <t>Chicago Il- Naples FL</t>
  </si>
  <si>
    <t>Terra (Earth)</t>
  </si>
  <si>
    <t>Chobham, Surrey</t>
  </si>
  <si>
    <t>London / Los Angeles</t>
  </si>
  <si>
    <t>Toronto, Ontario</t>
  </si>
  <si>
    <t>Finland</t>
  </si>
  <si>
    <t xml:space="preserve"> (he/him)</t>
  </si>
  <si>
    <t>Bulacan, Philippines</t>
  </si>
  <si>
    <t>Newcastle upon Tyne</t>
  </si>
  <si>
    <t>In my own bubble (ur wlcm tho)</t>
  </si>
  <si>
    <t>thinking about fictional babes</t>
  </si>
  <si>
    <t>岩手 宮古市</t>
  </si>
  <si>
    <t>Bombay</t>
  </si>
  <si>
    <t>Hertfordshire, UK</t>
  </si>
  <si>
    <t>he/him/they/them</t>
  </si>
  <si>
    <t>brighton</t>
  </si>
  <si>
    <t>under baekhyun's laptop</t>
  </si>
  <si>
    <t>Boise, Idaho</t>
  </si>
  <si>
    <t>btob day6 sf9 atz t13 bp txt</t>
  </si>
  <si>
    <t>Day6, MX, SVT, EXO, Mamamoo</t>
  </si>
  <si>
    <t>Menomonie, WI</t>
  </si>
  <si>
    <t>Texas</t>
  </si>
  <si>
    <t>Stockholm, _xD83C__xDDF8__xD83C__xDDEA_</t>
  </si>
  <si>
    <t>VA</t>
  </si>
  <si>
    <t>Mexico</t>
  </si>
  <si>
    <t>Madrid, Españita</t>
  </si>
  <si>
    <t>AwayFromHome(me);</t>
  </si>
  <si>
    <t>Història UAB l M-L</t>
  </si>
  <si>
    <t>mulgore</t>
  </si>
  <si>
    <t>en tu tl</t>
  </si>
  <si>
    <t>hell</t>
  </si>
  <si>
    <t>Cádiz, España</t>
  </si>
  <si>
    <t>The Internet</t>
  </si>
  <si>
    <t>Pasadena, CA</t>
  </si>
  <si>
    <t>Iowa</t>
  </si>
  <si>
    <t>Culpeper, VA</t>
  </si>
  <si>
    <t>crazy goose ranch</t>
  </si>
  <si>
    <t>I'm in your head, Werder</t>
  </si>
  <si>
    <t>VA/DC</t>
  </si>
  <si>
    <t>Ashburn, VA</t>
  </si>
  <si>
    <t>DC | Frederick, MD</t>
  </si>
  <si>
    <t>いつかどこか誰かそれは王国の鍵</t>
  </si>
  <si>
    <t>Morgantown, WV</t>
  </si>
  <si>
    <t>Cleveleys, Lancashire</t>
  </si>
  <si>
    <t>Tampa, Florida</t>
  </si>
  <si>
    <t>Tampa Bay</t>
  </si>
  <si>
    <t>190501 JIHOPE ♡</t>
  </si>
  <si>
    <t>OT7 _xD83D__xDC9C_</t>
  </si>
  <si>
    <t>150228//♡=most rted/liked</t>
  </si>
  <si>
    <t>dia minal lyssa amb kc una ♡</t>
  </si>
  <si>
    <t>Cupertino, CA</t>
  </si>
  <si>
    <t>Seokjin's</t>
  </si>
  <si>
    <t>#blacklivesmatter | fan acc</t>
  </si>
  <si>
    <t>Backup@hertatav || EDITING _xD83D__xDC8C_</t>
  </si>
  <si>
    <t>Cambridge UK</t>
  </si>
  <si>
    <t>- bubblyyoon lick acc</t>
  </si>
  <si>
    <t>bangtan headquarters</t>
  </si>
  <si>
    <t>can/mx_xD83C__xDFF3_️‍_xD83C__xDF08_</t>
  </si>
  <si>
    <t xml:space="preserve">♡ kar ♡ j e n k g t </t>
  </si>
  <si>
    <t>ARMY 5기</t>
  </si>
  <si>
    <t>taegikook</t>
  </si>
  <si>
    <t>don’t repost edits :D</t>
  </si>
  <si>
    <t>misses BTS Wembley d1</t>
  </si>
  <si>
    <t>backup - @busanbaeguk</t>
  </si>
  <si>
    <t>부산부부_xD83D__xDD15_</t>
  </si>
  <si>
    <t>bighit ♡</t>
  </si>
  <si>
    <t>sbz ccgc</t>
  </si>
  <si>
    <t xml:space="preserve">_xD83D__xDEAB_ repost/embed </t>
  </si>
  <si>
    <t xml:space="preserve">hell </t>
  </si>
  <si>
    <t>xyla,sweta,riq,xime❤️</t>
  </si>
  <si>
    <t>종일 비가 왔음 좋겠어 그럼 사람들이 날 쳐다보질 않아</t>
  </si>
  <si>
    <t>JK ♡</t>
  </si>
  <si>
    <t>「 DM YOUR DOGS 」</t>
  </si>
  <si>
    <t>Dallas, Texas</t>
  </si>
  <si>
    <t>YEG... and left of centre</t>
  </si>
  <si>
    <t>Sevilla, España</t>
  </si>
  <si>
    <t>20 | 18+</t>
  </si>
  <si>
    <t>Dayton, OH</t>
  </si>
  <si>
    <t>Southern New Jersey, USA</t>
  </si>
  <si>
    <t>Bloomington, IN</t>
  </si>
  <si>
    <t>Corpus Christi, TX</t>
  </si>
  <si>
    <t>Greensboro, NC</t>
  </si>
  <si>
    <t>Greensboro, North Carolina</t>
  </si>
  <si>
    <t>www.cutespooh.com</t>
  </si>
  <si>
    <t>Shanghai</t>
  </si>
  <si>
    <t>PeoplesRepublicOfOhio</t>
  </si>
  <si>
    <t xml:space="preserve">z norte </t>
  </si>
  <si>
    <t>LI/WA</t>
  </si>
  <si>
    <t>Mississippi, USA</t>
  </si>
  <si>
    <t>portland oregon</t>
  </si>
  <si>
    <t>Baltimore, MD / Houston, TX</t>
  </si>
  <si>
    <t>Orlando, FL</t>
  </si>
  <si>
    <t>Guadalajara, Jalisco</t>
  </si>
  <si>
    <t>Wilds of Ohio</t>
  </si>
  <si>
    <t>Colorado, USA</t>
  </si>
  <si>
    <t>Mesa AZ</t>
  </si>
  <si>
    <t>Oakland, CA</t>
  </si>
  <si>
    <t>Jersey City, NJ</t>
  </si>
  <si>
    <t>Blockanda</t>
  </si>
  <si>
    <t>Somewhere trying to prosper</t>
  </si>
  <si>
    <t>DLS-CSB</t>
  </si>
  <si>
    <t>Alma, MI</t>
  </si>
  <si>
    <t>Taunton</t>
  </si>
  <si>
    <t>Bristol, England</t>
  </si>
  <si>
    <t>Nashville/Edinburgh</t>
  </si>
  <si>
    <t>Maringá, Brasil</t>
  </si>
  <si>
    <t>Vancouver, British Columbia</t>
  </si>
  <si>
    <t>Eugene, OR</t>
  </si>
  <si>
    <t xml:space="preserve">jacki tye syd steph jolie </t>
  </si>
  <si>
    <t xml:space="preserve">BadLuck's Castle </t>
  </si>
  <si>
    <t>Mon PC</t>
  </si>
  <si>
    <t xml:space="preserve">Nottinghamshire // UK </t>
  </si>
  <si>
    <t>Hoboken, NJ</t>
  </si>
  <si>
    <t>icon by hggkrri</t>
  </si>
  <si>
    <t>Jonesboro, AR</t>
  </si>
  <si>
    <t>Austin, TX</t>
  </si>
  <si>
    <t>Mississauga, Ontario</t>
  </si>
  <si>
    <t xml:space="preserve">Montreal </t>
  </si>
  <si>
    <t>Oslo, Noruega</t>
  </si>
  <si>
    <t>Winnipeg, Manitoba</t>
  </si>
  <si>
    <t>New York</t>
  </si>
  <si>
    <t>https://t.co/Yz3cAJoTs2</t>
  </si>
  <si>
    <t>https://t.co/5H83MbUhIw</t>
  </si>
  <si>
    <t>https://t.co/pmGU2HCWXb</t>
  </si>
  <si>
    <t>https://t.co/Nuc4Jnfk1l</t>
  </si>
  <si>
    <t>https://t.co/7xiDDpSKCu</t>
  </si>
  <si>
    <t>https://t.co/nuBuflYjUL</t>
  </si>
  <si>
    <t>https://t.co/zJFZ6cL92b</t>
  </si>
  <si>
    <t>https://t.co/EtrAFxlxFD</t>
  </si>
  <si>
    <t>https://t.co/SMer5xxk51</t>
  </si>
  <si>
    <t>https://t.co/VMui5lRCcg</t>
  </si>
  <si>
    <t>https://t.co/jqGKZzZXoe</t>
  </si>
  <si>
    <t>https://t.co/xgPqqvuLXa</t>
  </si>
  <si>
    <t>https://t.co/JJfo3nNZq7</t>
  </si>
  <si>
    <t>http://t.co/NQ1O172DI0</t>
  </si>
  <si>
    <t>https://t.co/z60joFl7VX</t>
  </si>
  <si>
    <t>https://t.co/hfFB2qMNtD</t>
  </si>
  <si>
    <t>https://t.co/F7PekRtODH</t>
  </si>
  <si>
    <t>https://t.co/E6pEiyihea</t>
  </si>
  <si>
    <t>https://t.co/BE56WaZjwi</t>
  </si>
  <si>
    <t>https://t.co/5rdN8pgXgp</t>
  </si>
  <si>
    <t>https://t.co/LOblBfq9rm</t>
  </si>
  <si>
    <t>https://t.co/OQR3Kbbcdw</t>
  </si>
  <si>
    <t>https://t.co/jzEF1IzfKG</t>
  </si>
  <si>
    <t>https://t.co/yMOS4Nuhex</t>
  </si>
  <si>
    <t>https://t.co/nkZ10CjeBc</t>
  </si>
  <si>
    <t>https://t.co/E6J6CmckOb</t>
  </si>
  <si>
    <t>https://t.co/7IDoW8iFLm</t>
  </si>
  <si>
    <t>https://t.co/ymSiYaPLDC</t>
  </si>
  <si>
    <t>https://t.co/uJCrHKakh6</t>
  </si>
  <si>
    <t>https://t.co/t2bavSELde</t>
  </si>
  <si>
    <t>https://t.co/J7lK22k29o</t>
  </si>
  <si>
    <t>https://t.co/twxHxOtlG0</t>
  </si>
  <si>
    <t>https://t.co/2g3kpTUNCk</t>
  </si>
  <si>
    <t>http://t.co/9XvFhPCPim</t>
  </si>
  <si>
    <t>https://t.co/fz3bB2Qk7Q</t>
  </si>
  <si>
    <t>https://t.co/0hH7zflUtL</t>
  </si>
  <si>
    <t>http://t.co/Suxm8eQ7b2</t>
  </si>
  <si>
    <t>https://t.co/77UrNijcEF</t>
  </si>
  <si>
    <t>https://t.co/jNtUwPwjjI</t>
  </si>
  <si>
    <t>https://t.co/MJQj0jqN0h</t>
  </si>
  <si>
    <t>https://t.co/qJEyufU2hw</t>
  </si>
  <si>
    <t>https://t.co/dl7TJhWu8j</t>
  </si>
  <si>
    <t>https://t.co/MmXRibtiGH</t>
  </si>
  <si>
    <t>https://t.co/k4WHfRVDO6</t>
  </si>
  <si>
    <t>http://t.co/ZfbDdDkxF2</t>
  </si>
  <si>
    <t>https://t.co/AFpeUp7yVa</t>
  </si>
  <si>
    <t>https://t.co/iQqeNg44DL</t>
  </si>
  <si>
    <t>https://t.co/gpVybCR4c6</t>
  </si>
  <si>
    <t>https://t.co/UngqsDsctK</t>
  </si>
  <si>
    <t>https://t.co/6TaXDc9r6D</t>
  </si>
  <si>
    <t>http://t.co/LkUtqHwkqh</t>
  </si>
  <si>
    <t>https://t.co/z89Vjh3qxv</t>
  </si>
  <si>
    <t>https://t.co/L3W7BGWH9y</t>
  </si>
  <si>
    <t>https://t.co/evSmuCLQSh</t>
  </si>
  <si>
    <t>https://t.co/6OX0tLSDm0</t>
  </si>
  <si>
    <t>https://t.co/OhH4gw4EQa</t>
  </si>
  <si>
    <t>https://t.co/5TAF6ijWwt</t>
  </si>
  <si>
    <t>https://t.co/kaciDxxieo</t>
  </si>
  <si>
    <t>https://t.co/B1lvHC6u0b</t>
  </si>
  <si>
    <t>https://t.co/XhAmrdvgoK</t>
  </si>
  <si>
    <t>https://t.co/Dc3EStehcm</t>
  </si>
  <si>
    <t>http://t.co/01m4X7Egwc</t>
  </si>
  <si>
    <t>http://t.co/e1T6wvaR2g</t>
  </si>
  <si>
    <t>http://t.co/g0fG1tXstF</t>
  </si>
  <si>
    <t>https://t.co/4IBdTixfus</t>
  </si>
  <si>
    <t>https://t.co/SY2wn8O6vt</t>
  </si>
  <si>
    <t>https://t.co/gA2RxoJERA</t>
  </si>
  <si>
    <t>https://t.co/vwdwql8fIl</t>
  </si>
  <si>
    <t>https://t.co/xAqLz5mTDA</t>
  </si>
  <si>
    <t>https://t.co/LH0VZ0as35</t>
  </si>
  <si>
    <t>https://t.co/Fgpdp5FxpM</t>
  </si>
  <si>
    <t>https://t.co/1x4c0CtH57</t>
  </si>
  <si>
    <t>https://t.co/tj6hTheHYD</t>
  </si>
  <si>
    <t>https://t.co/OsU64aiM3J</t>
  </si>
  <si>
    <t>https://t.co/Sl07dxNw9j</t>
  </si>
  <si>
    <t>http://t.co/hnN8w0LE2k</t>
  </si>
  <si>
    <t>https://t.co/6q5rgsvpju</t>
  </si>
  <si>
    <t>https://t.co/0tffvhyQAo</t>
  </si>
  <si>
    <t>https://t.co/iNd48BQsxP</t>
  </si>
  <si>
    <t>https://t.co/NSEC0abuDj</t>
  </si>
  <si>
    <t>https://t.co/ytKylHfU38</t>
  </si>
  <si>
    <t>https://t.co/7MDsRaMAxQ</t>
  </si>
  <si>
    <t>https://t.co/InsE10Si8z</t>
  </si>
  <si>
    <t>https://t.co/X4LmWvgnk2</t>
  </si>
  <si>
    <t>https://t.co/4gzycSfW4Y</t>
  </si>
  <si>
    <t>https://t.co/xUVhuEv0LD</t>
  </si>
  <si>
    <t>https://t.co/e2nq0P5mw7</t>
  </si>
  <si>
    <t>https://t.co/obK22gO3Uz</t>
  </si>
  <si>
    <t>https://t.co/t9GQVl0nVs</t>
  </si>
  <si>
    <t>https://t.co/gp5B2YVXIO</t>
  </si>
  <si>
    <t>https://t.co/SfLyRjys6v</t>
  </si>
  <si>
    <t>https://t.co/U395CUTPsD</t>
  </si>
  <si>
    <t>https://t.co/nNdW7pDM7x</t>
  </si>
  <si>
    <t>https://t.co/8oZxejcN2d</t>
  </si>
  <si>
    <t>https://t.co/MKm3jJiJP8</t>
  </si>
  <si>
    <t>https://t.co/YmVmcNigWE</t>
  </si>
  <si>
    <t>https://t.co/qdRq5F3DdS</t>
  </si>
  <si>
    <t>https://t.co/fzgg4sFL4j</t>
  </si>
  <si>
    <t>https://t.co/zZ3Qy0NAbf</t>
  </si>
  <si>
    <t>https://t.co/HteiybZo66</t>
  </si>
  <si>
    <t>https://t.co/6J5evvTYdQ</t>
  </si>
  <si>
    <t>https://t.co/oo0oOb1gFw</t>
  </si>
  <si>
    <t>https://t.co/nLsV13U58V</t>
  </si>
  <si>
    <t>https://t.co/i4um5EJNkz</t>
  </si>
  <si>
    <t>http://t.co/iPedKNPjre</t>
  </si>
  <si>
    <t>https://t.co/cGVzm3ibnn</t>
  </si>
  <si>
    <t>https://t.co/srfVhmskLp</t>
  </si>
  <si>
    <t>https://t.co/IxQVUYWaMj</t>
  </si>
  <si>
    <t>https://t.co/2jSExtY6Tx</t>
  </si>
  <si>
    <t>https://t.co/GXOruibhbM</t>
  </si>
  <si>
    <t>http://t.co/KW682uIU3s</t>
  </si>
  <si>
    <t>https://t.co/VetxD6AYAi</t>
  </si>
  <si>
    <t>https://t.co/9weHZXteyf</t>
  </si>
  <si>
    <t>https://t.co/RLI5TRiOEn</t>
  </si>
  <si>
    <t>https://t.co/VBPhqDptOA</t>
  </si>
  <si>
    <t>https://t.co/fUewIh5Zhi</t>
  </si>
  <si>
    <t>https://t.co/WgKud1jOEw</t>
  </si>
  <si>
    <t>https://t.co/SGmJJI7gzo</t>
  </si>
  <si>
    <t>https://t.co/KPBDaTkZsF</t>
  </si>
  <si>
    <t>https://t.co/67MD8gf64M</t>
  </si>
  <si>
    <t>https://t.co/Fn9bJpxYcC</t>
  </si>
  <si>
    <t>https://t.co/1ZfZpwUQ0i</t>
  </si>
  <si>
    <t>https://t.co/FiW1b2nykv</t>
  </si>
  <si>
    <t>https://t.co/DWXgpjcrvK</t>
  </si>
  <si>
    <t>https://t.co/S2BUtRlyVb</t>
  </si>
  <si>
    <t>https://t.co/dJw7BF2gOP</t>
  </si>
  <si>
    <t>https://t.co/ArqnDGS4Rz</t>
  </si>
  <si>
    <t>https://t.co/OlE8s9h6ji</t>
  </si>
  <si>
    <t>https://t.co/jsLbEatgh0</t>
  </si>
  <si>
    <t>https://t.co/eXFvRny0Zx</t>
  </si>
  <si>
    <t>https://t.co/2vUDwVPjyZ</t>
  </si>
  <si>
    <t>https://t.co/K7YLTUsaMC</t>
  </si>
  <si>
    <t>https://t.co/fQDaMxQBUU</t>
  </si>
  <si>
    <t>https://t.co/UEboftRJAm</t>
  </si>
  <si>
    <t>https://t.co/JuvJT6Q6Rs</t>
  </si>
  <si>
    <t>https://t.co/hL6TQp5bLi</t>
  </si>
  <si>
    <t>https://t.co/Id3bg2EMuB</t>
  </si>
  <si>
    <t>https://t.co/Ij2C9ptO16</t>
  </si>
  <si>
    <t>https://t.co/uxIMyAlvrJ</t>
  </si>
  <si>
    <t>https://t.co/A7taFljxXz</t>
  </si>
  <si>
    <t>https://t.co/j3wm1Fi5nh</t>
  </si>
  <si>
    <t>https://t.co/ZRe0AKVgff</t>
  </si>
  <si>
    <t>https://t.co/uMW8aQnJ8C</t>
  </si>
  <si>
    <t>https://t.co/uUaLao3VlQ</t>
  </si>
  <si>
    <t>https://t.co/XCm8zkHcfT</t>
  </si>
  <si>
    <t>https://t.co/KBtMQ6W8Sn</t>
  </si>
  <si>
    <t>https://t.co/RrOcD8Sb6e</t>
  </si>
  <si>
    <t>https://t.co/yAkxzqexgY</t>
  </si>
  <si>
    <t>https://t.co/EkebyANCjc</t>
  </si>
  <si>
    <t>https://t.co/tQ1iBgMxEk</t>
  </si>
  <si>
    <t>https://t.co/ceNnzfugPr</t>
  </si>
  <si>
    <t>https://t.co/bAHrZHBvgh</t>
  </si>
  <si>
    <t>https://t.co/f4PlDXPTKd</t>
  </si>
  <si>
    <t>https://t.co/cBm40Iv1jH</t>
  </si>
  <si>
    <t>https://t.co/3l2k165St5</t>
  </si>
  <si>
    <t>https://t.co/EvSOFKLfU1</t>
  </si>
  <si>
    <t>https://t.co/OgHp9PQy81</t>
  </si>
  <si>
    <t>https://t.co/LYTDZRdvhx</t>
  </si>
  <si>
    <t>https://t.co/vegt59lV4V</t>
  </si>
  <si>
    <t>https://t.co/nqbW2EvNrt</t>
  </si>
  <si>
    <t>https://t.co/7rlGnNuK36</t>
  </si>
  <si>
    <t>https://t.co/bGoaCxyE6n</t>
  </si>
  <si>
    <t>https://t.co/Q4TI6isNXU</t>
  </si>
  <si>
    <t>https://t.co/EjR7y0ftIm</t>
  </si>
  <si>
    <t>https://t.co/9Yvm5YTNg5</t>
  </si>
  <si>
    <t>https://t.co/R2GEkJ0i2y</t>
  </si>
  <si>
    <t>http://t.co/lJZ5abVs0W</t>
  </si>
  <si>
    <t>https://t.co/Mr6HEn4aJD</t>
  </si>
  <si>
    <t>https://t.co/KcvNyRvcZJ</t>
  </si>
  <si>
    <t>https://t.co/FQKrEdJIAW</t>
  </si>
  <si>
    <t>https://t.co/dT3bbJx1YT</t>
  </si>
  <si>
    <t>https://t.co/fgIr3MgsNd</t>
  </si>
  <si>
    <t>https://t.co/5YbKS83ZVK</t>
  </si>
  <si>
    <t>http://t.co/3TKpLPFwsN</t>
  </si>
  <si>
    <t>https://t.co/DeKDbqDU75</t>
  </si>
  <si>
    <t>https://t.co/jZvGpRQasx</t>
  </si>
  <si>
    <t>https://t.co/MHEny3Mzxg</t>
  </si>
  <si>
    <t>https://t.co/SCWCg4mENc</t>
  </si>
  <si>
    <t>http://t.co/MVIb1k1VKh</t>
  </si>
  <si>
    <t>https://t.co/zJC4d3HHDO</t>
  </si>
  <si>
    <t>https://t.co/NtHGGf2BSM</t>
  </si>
  <si>
    <t>https://t.co/OV7FoA3WN2</t>
  </si>
  <si>
    <t>https://t.co/r9nXRTmJOe</t>
  </si>
  <si>
    <t>https://t.co/A9CqRbLf3X</t>
  </si>
  <si>
    <t>https://t.co/XXYNxnuDTy</t>
  </si>
  <si>
    <t>https://t.co/yCFjatEuX4</t>
  </si>
  <si>
    <t>https://t.co/IxTfCjMSrC</t>
  </si>
  <si>
    <t>https://t.co/anqvybAMSx</t>
  </si>
  <si>
    <t>https://t.co/b2PpgdM4av</t>
  </si>
  <si>
    <t>https://t.co/30VSmQKWZ4</t>
  </si>
  <si>
    <t>https://t.co/XneNlzaHUC</t>
  </si>
  <si>
    <t>http://t.co/G3uRFCfHsG</t>
  </si>
  <si>
    <t>http://t.co/Z6K6NDiUX1</t>
  </si>
  <si>
    <t>http://t.co/iVNHnX0Zp2</t>
  </si>
  <si>
    <t>http://t.co/Z2A4m7UeSv</t>
  </si>
  <si>
    <t>https://t.co/MSIaHI8orZ</t>
  </si>
  <si>
    <t>https://t.co/DWtLUfdwLA</t>
  </si>
  <si>
    <t>https://t.co/2g4mE6x2na</t>
  </si>
  <si>
    <t>https://t.co/TXGi5ZC1II</t>
  </si>
  <si>
    <t>https://t.co/Ft5DysHlTd</t>
  </si>
  <si>
    <t>https://t.co/Z0gD1kTIIN</t>
  </si>
  <si>
    <t>https://t.co/A4ueOp6Fuu</t>
  </si>
  <si>
    <t>https://t.co/mbeVR5F9ci</t>
  </si>
  <si>
    <t>https://t.co/pmGN9a6r01</t>
  </si>
  <si>
    <t>https://t.co/qYYPIJikiN</t>
  </si>
  <si>
    <t>https://t.co/h3sr6aXnnE</t>
  </si>
  <si>
    <t>https://t.co/30xEMY83BE</t>
  </si>
  <si>
    <t>https://t.co/ZUniz1hwH0</t>
  </si>
  <si>
    <t>https://t.co/wegTFpbsSn</t>
  </si>
  <si>
    <t>https://t.co/gYevrJSvuU</t>
  </si>
  <si>
    <t>https://t.co/KTMn3nREDI</t>
  </si>
  <si>
    <t>https://t.co/wip7f8I6vN</t>
  </si>
  <si>
    <t>https://t.co/QIrlyRqAiB</t>
  </si>
  <si>
    <t>https://t.co/z3OVOJ7t3F</t>
  </si>
  <si>
    <t>https://t.co/ySH1AfagTV</t>
  </si>
  <si>
    <t>https://t.co/jtDXXMTvnl</t>
  </si>
  <si>
    <t>https://t.co/vuxf0X174X</t>
  </si>
  <si>
    <t>https://t.co/3kmrbYHqqa</t>
  </si>
  <si>
    <t>https://t.co/SApjh0eykv</t>
  </si>
  <si>
    <t>https://t.co/iJVzGBYoEy</t>
  </si>
  <si>
    <t>http://t.co/58b5DgabxN</t>
  </si>
  <si>
    <t>https://t.co/0GEA996nyy</t>
  </si>
  <si>
    <t>https://t.co/SVgdS0Epyl</t>
  </si>
  <si>
    <t>https://t.co/kf3OnZJKqS</t>
  </si>
  <si>
    <t>https://t.co/O5z72jktLp</t>
  </si>
  <si>
    <t>https://t.co/RyL0ljpr8V</t>
  </si>
  <si>
    <t>https://t.co/oKIj4BrLr0</t>
  </si>
  <si>
    <t>https://t.co/6RPzaaplbF</t>
  </si>
  <si>
    <t>https://t.co/8n0WPuoBzN</t>
  </si>
  <si>
    <t>https://t.co/NNq4MOejNF</t>
  </si>
  <si>
    <t>https://t.co/A5NpmE2u3L</t>
  </si>
  <si>
    <t>https://t.co/NNq4MNWIW7</t>
  </si>
  <si>
    <t>https://t.co/QN2d5T2WyI</t>
  </si>
  <si>
    <t>https://t.co/PLYoa938UM</t>
  </si>
  <si>
    <t>https://t.co/BP579N8Xkk</t>
  </si>
  <si>
    <t>https://t.co/paiLYK77Qm</t>
  </si>
  <si>
    <t>https://t.co/3a6PgfnMjv</t>
  </si>
  <si>
    <t>https://t.co/xeXxy88EiC</t>
  </si>
  <si>
    <t>https://t.co/jtlmBkcR4r</t>
  </si>
  <si>
    <t>https://t.co/ZgGbDOVlh5</t>
  </si>
  <si>
    <t>https://t.co/P6IhRBuOtY</t>
  </si>
  <si>
    <t>https://t.co/ybL0kMdn5W</t>
  </si>
  <si>
    <t>https://t.co/I3Bksg96kt</t>
  </si>
  <si>
    <t>https://t.co/9heRbMeFGc</t>
  </si>
  <si>
    <t>https://t.co/awpgD0kYFY</t>
  </si>
  <si>
    <t>https://t.co/luqsn5IIss</t>
  </si>
  <si>
    <t>https://t.co/nYZ4U7LXgL</t>
  </si>
  <si>
    <t>https://t.co/WeYHl5mmeW</t>
  </si>
  <si>
    <t>https://t.co/EEc6xRLDMy</t>
  </si>
  <si>
    <t>https://t.co/6I6OrmLg0C</t>
  </si>
  <si>
    <t>https://t.co/oBYlwm0Tjt</t>
  </si>
  <si>
    <t>https://t.co/vF2SzHBsGO</t>
  </si>
  <si>
    <t>https://t.co/N7sNNHSfPq</t>
  </si>
  <si>
    <t>https://t.co/pQSxtCvsTg</t>
  </si>
  <si>
    <t>https://t.co/7bcBo0ZRqY</t>
  </si>
  <si>
    <t>https://t.co/QASoi8zEX2</t>
  </si>
  <si>
    <t>https://t.co/7COQYYRo0j</t>
  </si>
  <si>
    <t>https://t.co/7WihaUyCO0</t>
  </si>
  <si>
    <t>http://t.co/Xfa6aqhih7</t>
  </si>
  <si>
    <t>https://t.co/Z3bnSQ4CAq</t>
  </si>
  <si>
    <t>https://t.co/QLtqPXo0Vn</t>
  </si>
  <si>
    <t>https://t.co/k4PuFSR7oB</t>
  </si>
  <si>
    <t>https://t.co/hKzEEGqKHy</t>
  </si>
  <si>
    <t>https://t.co/qTxtm1F7Ht</t>
  </si>
  <si>
    <t>https://t.co/VMXxZ7MNix</t>
  </si>
  <si>
    <t>https://t.co/2i2I2TcKwk</t>
  </si>
  <si>
    <t>http://t.co/0KCcYJ3KqM</t>
  </si>
  <si>
    <t>https://t.co/9Wp6ym9ExA</t>
  </si>
  <si>
    <t>https://t.co/GyYr7LEw5L</t>
  </si>
  <si>
    <t>https://t.co/MmbWZ49zD8</t>
  </si>
  <si>
    <t>https://t.co/7l9Y8TTnXY</t>
  </si>
  <si>
    <t>https://t.co/Pe63FXm71s</t>
  </si>
  <si>
    <t>https://t.co/pXgAr5AoZv</t>
  </si>
  <si>
    <t>https://t.co/qj5kfeoMxM</t>
  </si>
  <si>
    <t>https://t.co/SwCDjpZ2RE</t>
  </si>
  <si>
    <t>https://t.co/LWeyaJIzpb</t>
  </si>
  <si>
    <t>https://t.co/UcaoHYfZIB</t>
  </si>
  <si>
    <t>https://t.co/5E5bkmV8yP</t>
  </si>
  <si>
    <t>https://t.co/KnDQJioGet</t>
  </si>
  <si>
    <t>https://t.co/5CtNeMfAty</t>
  </si>
  <si>
    <t>https://t.co/5tR3xJ1n9A</t>
  </si>
  <si>
    <t>https://t.co/afAVakgEYJ</t>
  </si>
  <si>
    <t>https://t.co/YSQnndhffV</t>
  </si>
  <si>
    <t>https://t.co/p6bXJuDp9T</t>
  </si>
  <si>
    <t>https://t.co/XvWe6Ircg5</t>
  </si>
  <si>
    <t>https://t.co/eWe4r9ZYRC</t>
  </si>
  <si>
    <t>https://t.co/CmmmMewli4</t>
  </si>
  <si>
    <t>https://t.co/apgzROm9Zy</t>
  </si>
  <si>
    <t>https://t.co/Zx6Mq9UDBQ</t>
  </si>
  <si>
    <t>https://t.co/677lhaUUt1</t>
  </si>
  <si>
    <t>https://t.co/UQxiOBTP6p</t>
  </si>
  <si>
    <t>https://t.co/Qmmkd8Mm4i</t>
  </si>
  <si>
    <t>https://t.co/hOaftTcWPu</t>
  </si>
  <si>
    <t>https://t.co/Juy3ZtogUE</t>
  </si>
  <si>
    <t>https://t.co/VRfvAsAFaT</t>
  </si>
  <si>
    <t>https://t.co/lnfHpB8Fff</t>
  </si>
  <si>
    <t>https://pbs.twimg.com/profile_banners/3863566394/1539164099</t>
  </si>
  <si>
    <t>https://pbs.twimg.com/profile_banners/95023423/1550087102</t>
  </si>
  <si>
    <t>https://pbs.twimg.com/profile_banners/2888727371/1562732223</t>
  </si>
  <si>
    <t>https://pbs.twimg.com/profile_banners/1643761759/1558849819</t>
  </si>
  <si>
    <t>https://pbs.twimg.com/profile_banners/946878693887971328/1561529684</t>
  </si>
  <si>
    <t>https://pbs.twimg.com/profile_banners/1132252649171013633/1562323236</t>
  </si>
  <si>
    <t>https://pbs.twimg.com/profile_banners/968984625765933056/1562407500</t>
  </si>
  <si>
    <t>https://pbs.twimg.com/profile_banners/391131695/1484459075</t>
  </si>
  <si>
    <t>https://pbs.twimg.com/profile_banners/1020669027713077249/1561470385</t>
  </si>
  <si>
    <t>https://pbs.twimg.com/profile_banners/49790589/1559377598</t>
  </si>
  <si>
    <t>https://pbs.twimg.com/profile_banners/1684048452/1541356884</t>
  </si>
  <si>
    <t>https://pbs.twimg.com/profile_banners/2321830766/1561507919</t>
  </si>
  <si>
    <t>https://pbs.twimg.com/profile_banners/866472162/1554691424</t>
  </si>
  <si>
    <t>https://pbs.twimg.com/profile_banners/1457877312/1554931149</t>
  </si>
  <si>
    <t>https://pbs.twimg.com/profile_banners/9499992/1484436471</t>
  </si>
  <si>
    <t>https://pbs.twimg.com/profile_banners/36481867/1526580012</t>
  </si>
  <si>
    <t>https://pbs.twimg.com/profile_banners/3296137653/1491206324</t>
  </si>
  <si>
    <t>https://pbs.twimg.com/profile_banners/39355482/1459050267</t>
  </si>
  <si>
    <t>https://pbs.twimg.com/profile_banners/328940629/1355382864</t>
  </si>
  <si>
    <t>https://pbs.twimg.com/profile_banners/3585101712/1518240861</t>
  </si>
  <si>
    <t>https://pbs.twimg.com/profile_banners/2767900452/1562392934</t>
  </si>
  <si>
    <t>https://pbs.twimg.com/profile_banners/1021436648/1532035865</t>
  </si>
  <si>
    <t>https://pbs.twimg.com/profile_banners/888014804/1551613269</t>
  </si>
  <si>
    <t>https://pbs.twimg.com/profile_banners/715936945336004608/1483886227</t>
  </si>
  <si>
    <t>https://pbs.twimg.com/profile_banners/579973369/1549320601</t>
  </si>
  <si>
    <t>https://pbs.twimg.com/profile_banners/880641912708907008/1557248325</t>
  </si>
  <si>
    <t>https://pbs.twimg.com/profile_banners/16908923/1411129474</t>
  </si>
  <si>
    <t>https://pbs.twimg.com/profile_banners/924921739/1532346805</t>
  </si>
  <si>
    <t>https://pbs.twimg.com/profile_banners/36551855/1532125401</t>
  </si>
  <si>
    <t>https://pbs.twimg.com/profile_banners/18927441/1542384580</t>
  </si>
  <si>
    <t>https://pbs.twimg.com/profile_banners/336939419/1560447003</t>
  </si>
  <si>
    <t>https://pbs.twimg.com/profile_banners/1108107835567538176/1554157949</t>
  </si>
  <si>
    <t>https://pbs.twimg.com/profile_banners/1071601665126645760/1546402414</t>
  </si>
  <si>
    <t>https://pbs.twimg.com/profile_banners/2340999996/1466998979</t>
  </si>
  <si>
    <t>https://pbs.twimg.com/profile_banners/627182423/1546428547</t>
  </si>
  <si>
    <t>https://pbs.twimg.com/profile_banners/104806729/1457621438</t>
  </si>
  <si>
    <t>https://pbs.twimg.com/profile_banners/2671966110/1560455194</t>
  </si>
  <si>
    <t>https://pbs.twimg.com/profile_banners/3367002249/1437151953</t>
  </si>
  <si>
    <t>https://pbs.twimg.com/profile_banners/2911520575/1535630243</t>
  </si>
  <si>
    <t>https://pbs.twimg.com/profile_banners/1027480583889276930/1560736579</t>
  </si>
  <si>
    <t>https://pbs.twimg.com/profile_banners/1081286317399592960/1546635823</t>
  </si>
  <si>
    <t>https://pbs.twimg.com/profile_banners/1701291174/1548991390</t>
  </si>
  <si>
    <t>https://pbs.twimg.com/profile_banners/20958585/1492227998</t>
  </si>
  <si>
    <t>https://pbs.twimg.com/profile_banners/907996283784368128/1561912859</t>
  </si>
  <si>
    <t>https://pbs.twimg.com/profile_banners/23283838/1538309598</t>
  </si>
  <si>
    <t>https://pbs.twimg.com/profile_banners/871126093201162240/1496529694</t>
  </si>
  <si>
    <t>https://pbs.twimg.com/profile_banners/91396712/1527289854</t>
  </si>
  <si>
    <t>https://pbs.twimg.com/profile_banners/3288015793/1562631846</t>
  </si>
  <si>
    <t>https://pbs.twimg.com/profile_banners/3259315818/1562568015</t>
  </si>
  <si>
    <t>https://pbs.twimg.com/profile_banners/1004773858350518272/1559330246</t>
  </si>
  <si>
    <t>https://pbs.twimg.com/profile_banners/165185690/1530756357</t>
  </si>
  <si>
    <t>https://pbs.twimg.com/profile_banners/342735854/1562530281</t>
  </si>
  <si>
    <t>https://pbs.twimg.com/profile_banners/763514119005712384/1531435471</t>
  </si>
  <si>
    <t>https://pbs.twimg.com/profile_banners/842610247575486464/1536547270</t>
  </si>
  <si>
    <t>https://pbs.twimg.com/profile_banners/444845741/1556484846</t>
  </si>
  <si>
    <t>https://pbs.twimg.com/profile_banners/121414948/1489111415</t>
  </si>
  <si>
    <t>https://pbs.twimg.com/profile_banners/94142193/1373380641</t>
  </si>
  <si>
    <t>https://pbs.twimg.com/profile_banners/16559475/1562559922</t>
  </si>
  <si>
    <t>https://pbs.twimg.com/profile_banners/180505807/1462974771</t>
  </si>
  <si>
    <t>https://pbs.twimg.com/profile_banners/883035882/1407455600</t>
  </si>
  <si>
    <t>https://pbs.twimg.com/profile_banners/904937537667465216/1552095265</t>
  </si>
  <si>
    <t>https://pbs.twimg.com/profile_banners/999447711052070912/1557638414</t>
  </si>
  <si>
    <t>https://pbs.twimg.com/profile_banners/131725574/1562655959</t>
  </si>
  <si>
    <t>https://pbs.twimg.com/profile_banners/717111947/1562696869</t>
  </si>
  <si>
    <t>https://pbs.twimg.com/profile_banners/1132226248061489152/1558780244</t>
  </si>
  <si>
    <t>https://pbs.twimg.com/profile_banners/581550318/1469396719</t>
  </si>
  <si>
    <t>https://pbs.twimg.com/profile_banners/705691403242831872/1522593423</t>
  </si>
  <si>
    <t>https://pbs.twimg.com/profile_banners/901591216747274240/1503839937</t>
  </si>
  <si>
    <t>https://pbs.twimg.com/profile_banners/901084357473042432/1562835643</t>
  </si>
  <si>
    <t>https://pbs.twimg.com/profile_banners/1095245936123498496/1560998551</t>
  </si>
  <si>
    <t>https://pbs.twimg.com/profile_banners/433660440/1496630275</t>
  </si>
  <si>
    <t>https://pbs.twimg.com/profile_banners/389944926/1526246329</t>
  </si>
  <si>
    <t>https://pbs.twimg.com/profile_banners/4659838874/1537840062</t>
  </si>
  <si>
    <t>https://pbs.twimg.com/profile_banners/713162735316389890/1545428568</t>
  </si>
  <si>
    <t>https://pbs.twimg.com/profile_banners/700672835925094401/1547386803</t>
  </si>
  <si>
    <t>https://pbs.twimg.com/profile_banners/2303415786/1561524724</t>
  </si>
  <si>
    <t>https://pbs.twimg.com/profile_banners/58188646/1553844490</t>
  </si>
  <si>
    <t>https://pbs.twimg.com/profile_banners/3092194948/1441244330</t>
  </si>
  <si>
    <t>https://pbs.twimg.com/profile_banners/1138538862106566656/1560285946</t>
  </si>
  <si>
    <t>https://pbs.twimg.com/profile_banners/916008609343041536/1516309005</t>
  </si>
  <si>
    <t>https://pbs.twimg.com/profile_banners/49035646/1512196958</t>
  </si>
  <si>
    <t>https://pbs.twimg.com/profile_banners/25261154/1543597249</t>
  </si>
  <si>
    <t>https://pbs.twimg.com/profile_banners/1412128777/1558639510</t>
  </si>
  <si>
    <t>https://pbs.twimg.com/profile_banners/743089556/1562447553</t>
  </si>
  <si>
    <t>https://pbs.twimg.com/profile_banners/52186512/1492364008</t>
  </si>
  <si>
    <t>https://pbs.twimg.com/profile_banners/997497344/1354989551</t>
  </si>
  <si>
    <t>https://pbs.twimg.com/profile_banners/1041552126424621056/1543848683</t>
  </si>
  <si>
    <t>https://pbs.twimg.com/profile_banners/3882110242/1523741041</t>
  </si>
  <si>
    <t>https://pbs.twimg.com/profile_banners/1534170498/1471512599</t>
  </si>
  <si>
    <t>https://pbs.twimg.com/profile_banners/932713477/1490380215</t>
  </si>
  <si>
    <t>https://pbs.twimg.com/profile_banners/2256862022/1550086993</t>
  </si>
  <si>
    <t>https://pbs.twimg.com/profile_banners/2829461701/1414379398</t>
  </si>
  <si>
    <t>https://pbs.twimg.com/profile_banners/88439135/1558127912</t>
  </si>
  <si>
    <t>https://pbs.twimg.com/profile_banners/293992209/1520897128</t>
  </si>
  <si>
    <t>https://pbs.twimg.com/profile_banners/1009725786709020673/1529572709</t>
  </si>
  <si>
    <t>https://pbs.twimg.com/profile_banners/3412873257/1560982854</t>
  </si>
  <si>
    <t>https://pbs.twimg.com/profile_banners/1124524304828334080/1556944322</t>
  </si>
  <si>
    <t>https://pbs.twimg.com/profile_banners/710643135886594049/1458328716</t>
  </si>
  <si>
    <t>https://pbs.twimg.com/profile_banners/17052170/1552867782</t>
  </si>
  <si>
    <t>https://pbs.twimg.com/profile_banners/95146408/1505826862</t>
  </si>
  <si>
    <t>https://pbs.twimg.com/profile_banners/3029820397/1561863162</t>
  </si>
  <si>
    <t>https://pbs.twimg.com/profile_banners/4728782174/1558946537</t>
  </si>
  <si>
    <t>https://pbs.twimg.com/profile_banners/4696988773/1471176401</t>
  </si>
  <si>
    <t>https://pbs.twimg.com/profile_banners/258256637/1472650808</t>
  </si>
  <si>
    <t>https://pbs.twimg.com/profile_banners/2296247338/1562811624</t>
  </si>
  <si>
    <t>https://pbs.twimg.com/profile_banners/186736799/1356090782</t>
  </si>
  <si>
    <t>https://pbs.twimg.com/profile_banners/389468789/1533142077</t>
  </si>
  <si>
    <t>https://pbs.twimg.com/profile_banners/233643386/1511595148</t>
  </si>
  <si>
    <t>https://pbs.twimg.com/profile_banners/1093334761404170240/1562668995</t>
  </si>
  <si>
    <t>https://pbs.twimg.com/profile_banners/1317601231/1464061332</t>
  </si>
  <si>
    <t>https://pbs.twimg.com/profile_banners/2776371373/1410868721</t>
  </si>
  <si>
    <t>https://pbs.twimg.com/profile_banners/25668786/1557426041</t>
  </si>
  <si>
    <t>https://pbs.twimg.com/profile_banners/169191149/1546642724</t>
  </si>
  <si>
    <t>https://pbs.twimg.com/profile_banners/1131260124188876805/1558549641</t>
  </si>
  <si>
    <t>https://pbs.twimg.com/profile_banners/847092974747959296/1547358326</t>
  </si>
  <si>
    <t>https://pbs.twimg.com/profile_banners/1069317258026131456/1546832068</t>
  </si>
  <si>
    <t>https://pbs.twimg.com/profile_banners/96879107/1551291519</t>
  </si>
  <si>
    <t>https://pbs.twimg.com/profile_banners/1012438196729376768/1545206015</t>
  </si>
  <si>
    <t>https://pbs.twimg.com/profile_banners/2848944079/1412864003</t>
  </si>
  <si>
    <t>https://pbs.twimg.com/profile_banners/1135809062023573509/1562468941</t>
  </si>
  <si>
    <t>https://pbs.twimg.com/profile_banners/181952045/1423138068</t>
  </si>
  <si>
    <t>https://pbs.twimg.com/profile_banners/27493404/1508778524</t>
  </si>
  <si>
    <t>https://pbs.twimg.com/profile_banners/1939793286/1537491702</t>
  </si>
  <si>
    <t>https://pbs.twimg.com/profile_banners/338296977/1497793914</t>
  </si>
  <si>
    <t>https://pbs.twimg.com/profile_banners/778695073043058688/1536508922</t>
  </si>
  <si>
    <t>https://pbs.twimg.com/profile_banners/1320866126/1558633786</t>
  </si>
  <si>
    <t>https://pbs.twimg.com/profile_banners/72710466/1483728933</t>
  </si>
  <si>
    <t>https://pbs.twimg.com/profile_banners/1096548623784001537/1562240317</t>
  </si>
  <si>
    <t>https://pbs.twimg.com/profile_banners/17889156/1352506752</t>
  </si>
  <si>
    <t>https://pbs.twimg.com/profile_banners/2950298236/1545806309</t>
  </si>
  <si>
    <t>https://pbs.twimg.com/profile_banners/15014849/1519117079</t>
  </si>
  <si>
    <t>https://pbs.twimg.com/profile_banners/19360717/1485111841</t>
  </si>
  <si>
    <t>https://pbs.twimg.com/profile_banners/1337271/1398194350</t>
  </si>
  <si>
    <t>https://pbs.twimg.com/profile_banners/95300044/1398366691</t>
  </si>
  <si>
    <t>https://pbs.twimg.com/profile_banners/771073759004463104/1554317883</t>
  </si>
  <si>
    <t>https://pbs.twimg.com/profile_banners/323587863/1545148285</t>
  </si>
  <si>
    <t>https://pbs.twimg.com/profile_banners/571522938/1562249713</t>
  </si>
  <si>
    <t>https://pbs.twimg.com/profile_banners/545675702/1561961442</t>
  </si>
  <si>
    <t>https://pbs.twimg.com/profile_banners/2836421/1562086301</t>
  </si>
  <si>
    <t>https://pbs.twimg.com/profile_banners/1449423386/1559738759</t>
  </si>
  <si>
    <t>https://pbs.twimg.com/profile_banners/767100463871176704/1471803199</t>
  </si>
  <si>
    <t>https://pbs.twimg.com/profile_banners/997312444769779712/1562491263</t>
  </si>
  <si>
    <t>https://pbs.twimg.com/profile_banners/1115625625052516352/1555548725</t>
  </si>
  <si>
    <t>https://pbs.twimg.com/profile_banners/1081780599373717505/1546753204</t>
  </si>
  <si>
    <t>https://pbs.twimg.com/profile_banners/703665527676207105/1520919212</t>
  </si>
  <si>
    <t>https://pbs.twimg.com/profile_banners/3430643594/1463233532</t>
  </si>
  <si>
    <t>https://pbs.twimg.com/profile_banners/1111307878974009345/1559475318</t>
  </si>
  <si>
    <t>https://pbs.twimg.com/profile_banners/26306441/1542609492</t>
  </si>
  <si>
    <t>https://pbs.twimg.com/profile_banners/1098830613702942720/1550823142</t>
  </si>
  <si>
    <t>https://pbs.twimg.com/profile_banners/247376153/1353183489</t>
  </si>
  <si>
    <t>https://pbs.twimg.com/profile_banners/1021674758142873600/1549301834</t>
  </si>
  <si>
    <t>https://pbs.twimg.com/profile_banners/269737082/1430401272</t>
  </si>
  <si>
    <t>https://pbs.twimg.com/profile_banners/387465855/1519400558</t>
  </si>
  <si>
    <t>https://pbs.twimg.com/profile_banners/818583320464343040/1493971931</t>
  </si>
  <si>
    <t>https://pbs.twimg.com/profile_banners/20015311/1553371785</t>
  </si>
  <si>
    <t>https://pbs.twimg.com/profile_banners/222818657/1505759397</t>
  </si>
  <si>
    <t>https://pbs.twimg.com/profile_banners/2226065811/1539453844</t>
  </si>
  <si>
    <t>https://pbs.twimg.com/profile_banners/398243102/1560372801</t>
  </si>
  <si>
    <t>https://pbs.twimg.com/profile_banners/3384429759/1452531347</t>
  </si>
  <si>
    <t>https://pbs.twimg.com/profile_banners/1003869415/1547042324</t>
  </si>
  <si>
    <t>https://pbs.twimg.com/profile_banners/637232164/1437482569</t>
  </si>
  <si>
    <t>https://pbs.twimg.com/profile_banners/941134962421506049/1558139913</t>
  </si>
  <si>
    <t>https://pbs.twimg.com/profile_banners/870414513035767808/1552419782</t>
  </si>
  <si>
    <t>https://pbs.twimg.com/profile_banners/2378324323/1562709262</t>
  </si>
  <si>
    <t>https://pbs.twimg.com/profile_banners/791065461672685569/1547507757</t>
  </si>
  <si>
    <t>https://pbs.twimg.com/profile_banners/1048749596464144384/1559164845</t>
  </si>
  <si>
    <t>https://pbs.twimg.com/profile_banners/1936518110/1470593757</t>
  </si>
  <si>
    <t>https://pbs.twimg.com/profile_banners/1199197458/1390107985</t>
  </si>
  <si>
    <t>https://pbs.twimg.com/profile_banners/31242087/1546760813</t>
  </si>
  <si>
    <t>https://pbs.twimg.com/profile_banners/1044647459581038594/1562197583</t>
  </si>
  <si>
    <t>https://pbs.twimg.com/profile_banners/895060658508660736/1528428157</t>
  </si>
  <si>
    <t>https://pbs.twimg.com/profile_banners/1679431969/1560234971</t>
  </si>
  <si>
    <t>https://pbs.twimg.com/profile_banners/1099227708/1562379583</t>
  </si>
  <si>
    <t>https://pbs.twimg.com/profile_banners/480302954/1408908344</t>
  </si>
  <si>
    <t>https://pbs.twimg.com/profile_banners/1090427966/1434400116</t>
  </si>
  <si>
    <t>https://pbs.twimg.com/profile_banners/1014506564328321024/1562200670</t>
  </si>
  <si>
    <t>https://pbs.twimg.com/profile_banners/776537023/1469481634</t>
  </si>
  <si>
    <t>https://pbs.twimg.com/profile_banners/11913152/1428835378</t>
  </si>
  <si>
    <t>https://pbs.twimg.com/profile_banners/337811015/1561427772</t>
  </si>
  <si>
    <t>https://pbs.twimg.com/profile_banners/260137838/1560549529</t>
  </si>
  <si>
    <t>https://pbs.twimg.com/profile_banners/261278695/1555779086</t>
  </si>
  <si>
    <t>https://pbs.twimg.com/profile_banners/727591102165946368/1558689156</t>
  </si>
  <si>
    <t>https://pbs.twimg.com/profile_banners/604017230/1561837932</t>
  </si>
  <si>
    <t>https://pbs.twimg.com/profile_banners/972658819577806848/1520735375</t>
  </si>
  <si>
    <t>https://pbs.twimg.com/profile_banners/3018737579/1561345580</t>
  </si>
  <si>
    <t>https://pbs.twimg.com/profile_banners/1068718951/1470761612</t>
  </si>
  <si>
    <t>https://pbs.twimg.com/profile_banners/2195552131/1555093449</t>
  </si>
  <si>
    <t>https://pbs.twimg.com/profile_banners/757285872404275200/1562810362</t>
  </si>
  <si>
    <t>https://pbs.twimg.com/profile_banners/1739523030/1547180510</t>
  </si>
  <si>
    <t>https://pbs.twimg.com/profile_banners/861833239/1481475979</t>
  </si>
  <si>
    <t>https://pbs.twimg.com/profile_banners/801131453878824960/1547134363</t>
  </si>
  <si>
    <t>https://pbs.twimg.com/profile_banners/39481772/1416084295</t>
  </si>
  <si>
    <t>https://pbs.twimg.com/profile_banners/123276216/1559588999</t>
  </si>
  <si>
    <t>https://pbs.twimg.com/profile_banners/1055843950311940096/1540568971</t>
  </si>
  <si>
    <t>https://pbs.twimg.com/profile_banners/1142506242130231298/1562272360</t>
  </si>
  <si>
    <t>https://pbs.twimg.com/profile_banners/20640337/1558789178</t>
  </si>
  <si>
    <t>https://pbs.twimg.com/profile_banners/1575848928/1559904032</t>
  </si>
  <si>
    <t>https://pbs.twimg.com/profile_banners/883806937535709185/1554159870</t>
  </si>
  <si>
    <t>https://pbs.twimg.com/profile_banners/1071934217062359040/1562022557</t>
  </si>
  <si>
    <t>https://pbs.twimg.com/profile_banners/839567047/1439096528</t>
  </si>
  <si>
    <t>https://pbs.twimg.com/profile_banners/20013967/1547321965</t>
  </si>
  <si>
    <t>https://pbs.twimg.com/profile_banners/95721440/1560009873</t>
  </si>
  <si>
    <t>https://pbs.twimg.com/profile_banners/796430633660624896/1558511740</t>
  </si>
  <si>
    <t>https://pbs.twimg.com/profile_banners/452485752/1534958202</t>
  </si>
  <si>
    <t>https://pbs.twimg.com/profile_banners/1120616072229588995/1557939355</t>
  </si>
  <si>
    <t>https://pbs.twimg.com/profile_banners/19775979/1550353289</t>
  </si>
  <si>
    <t>https://pbs.twimg.com/profile_banners/43304622/1536429483</t>
  </si>
  <si>
    <t>https://pbs.twimg.com/profile_banners/720253615613550592/1480701766</t>
  </si>
  <si>
    <t>https://pbs.twimg.com/profile_banners/20378522/1556030174</t>
  </si>
  <si>
    <t>https://pbs.twimg.com/profile_banners/3357221067/1542820502</t>
  </si>
  <si>
    <t>https://pbs.twimg.com/profile_banners/802110805672161280/1562687457</t>
  </si>
  <si>
    <t>https://pbs.twimg.com/profile_banners/1663709322/1562553749</t>
  </si>
  <si>
    <t>https://pbs.twimg.com/profile_banners/385116910/1562642086</t>
  </si>
  <si>
    <t>https://pbs.twimg.com/profile_banners/21864479/1443965237</t>
  </si>
  <si>
    <t>https://pbs.twimg.com/profile_banners/3374385220/1458107216</t>
  </si>
  <si>
    <t>https://pbs.twimg.com/profile_banners/881419574851366912/1561551383</t>
  </si>
  <si>
    <t>https://pbs.twimg.com/profile_banners/875164557462974467/1547807511</t>
  </si>
  <si>
    <t>https://pbs.twimg.com/profile_banners/521606630/1473762363</t>
  </si>
  <si>
    <t>https://pbs.twimg.com/profile_banners/211925970/1555984261</t>
  </si>
  <si>
    <t>https://pbs.twimg.com/profile_banners/305962817/1552280190</t>
  </si>
  <si>
    <t>https://pbs.twimg.com/profile_banners/244958885/1513246983</t>
  </si>
  <si>
    <t>https://pbs.twimg.com/profile_banners/296800440/1559444429</t>
  </si>
  <si>
    <t>https://pbs.twimg.com/profile_banners/778841755/1486441285</t>
  </si>
  <si>
    <t>https://pbs.twimg.com/profile_banners/3383049221/1522272103</t>
  </si>
  <si>
    <t>https://pbs.twimg.com/profile_banners/1634769132/1542372096</t>
  </si>
  <si>
    <t>https://pbs.twimg.com/profile_banners/745710091689656320/1521412120</t>
  </si>
  <si>
    <t>https://pbs.twimg.com/profile_banners/576423523/1499024331</t>
  </si>
  <si>
    <t>https://pbs.twimg.com/profile_banners/390085328/1512087132</t>
  </si>
  <si>
    <t>https://pbs.twimg.com/profile_banners/209252115/1543915670</t>
  </si>
  <si>
    <t>https://pbs.twimg.com/profile_banners/885741228/1495974359</t>
  </si>
  <si>
    <t>https://pbs.twimg.com/profile_banners/1230946130/1552232586</t>
  </si>
  <si>
    <t>https://pbs.twimg.com/profile_banners/2967915124/1560687695</t>
  </si>
  <si>
    <t>https://pbs.twimg.com/profile_banners/756843235658625024/1495286664</t>
  </si>
  <si>
    <t>https://pbs.twimg.com/profile_banners/925829448485822464/1530604017</t>
  </si>
  <si>
    <t>https://pbs.twimg.com/profile_banners/1062459324977569793/1559063574</t>
  </si>
  <si>
    <t>https://pbs.twimg.com/profile_banners/3332508814/1560598461</t>
  </si>
  <si>
    <t>https://pbs.twimg.com/profile_banners/2483197832/1399526257</t>
  </si>
  <si>
    <t>https://pbs.twimg.com/profile_banners/1020741877073510401/1561810647</t>
  </si>
  <si>
    <t>https://pbs.twimg.com/profile_banners/1065400575762812930/1559428033</t>
  </si>
  <si>
    <t>https://pbs.twimg.com/profile_banners/1083404783569063936/1559703655</t>
  </si>
  <si>
    <t>https://pbs.twimg.com/profile_banners/3308238607/1561754565</t>
  </si>
  <si>
    <t>https://pbs.twimg.com/profile_banners/16352803/1556332204</t>
  </si>
  <si>
    <t>https://pbs.twimg.com/profile_banners/59865677/1549201166</t>
  </si>
  <si>
    <t>https://pbs.twimg.com/profile_banners/75209443/1559699153</t>
  </si>
  <si>
    <t>https://pbs.twimg.com/profile_banners/836726336106311681/1562078306</t>
  </si>
  <si>
    <t>https://pbs.twimg.com/profile_banners/14631115/1562492192</t>
  </si>
  <si>
    <t>https://pbs.twimg.com/profile_banners/2303298634/1531223989</t>
  </si>
  <si>
    <t>https://pbs.twimg.com/profile_banners/991478905243451392/1555315953</t>
  </si>
  <si>
    <t>https://pbs.twimg.com/profile_banners/586288840/1453869068</t>
  </si>
  <si>
    <t>https://pbs.twimg.com/profile_banners/902329231983513600/1551196037</t>
  </si>
  <si>
    <t>https://pbs.twimg.com/profile_banners/2754184303/1559785866</t>
  </si>
  <si>
    <t>https://pbs.twimg.com/profile_banners/54567981/1470629942</t>
  </si>
  <si>
    <t>https://pbs.twimg.com/profile_banners/167807176/1414762079</t>
  </si>
  <si>
    <t>https://pbs.twimg.com/profile_banners/2873878679/1562187557</t>
  </si>
  <si>
    <t>https://pbs.twimg.com/profile_banners/758202385659559936/1561417641</t>
  </si>
  <si>
    <t>https://pbs.twimg.com/profile_banners/718981462142357504/1552920390</t>
  </si>
  <si>
    <t>https://pbs.twimg.com/profile_banners/3759568577/1505155925</t>
  </si>
  <si>
    <t>https://pbs.twimg.com/profile_banners/8194092/1562197329</t>
  </si>
  <si>
    <t>https://pbs.twimg.com/profile_banners/395754486/1421907456</t>
  </si>
  <si>
    <t>https://pbs.twimg.com/profile_banners/437157175/1435637257</t>
  </si>
  <si>
    <t>https://pbs.twimg.com/profile_banners/207137131/1472834309</t>
  </si>
  <si>
    <t>https://pbs.twimg.com/profile_banners/1021529464776216576/1544301730</t>
  </si>
  <si>
    <t>https://pbs.twimg.com/profile_banners/465142888/1515164039</t>
  </si>
  <si>
    <t>https://pbs.twimg.com/profile_banners/66846096/1421026998</t>
  </si>
  <si>
    <t>https://pbs.twimg.com/profile_banners/21216260/1396482683</t>
  </si>
  <si>
    <t>https://pbs.twimg.com/profile_banners/139612813/1558245576</t>
  </si>
  <si>
    <t>https://pbs.twimg.com/profile_banners/42653406/1559309211</t>
  </si>
  <si>
    <t>https://pbs.twimg.com/profile_banners/606014873/1374468441</t>
  </si>
  <si>
    <t>https://pbs.twimg.com/profile_banners/3323524393/1561832617</t>
  </si>
  <si>
    <t>https://pbs.twimg.com/profile_banners/623073915/1514918659</t>
  </si>
  <si>
    <t>https://pbs.twimg.com/profile_banners/2914950879/1518223513</t>
  </si>
  <si>
    <t>https://pbs.twimg.com/profile_banners/22637974/1493661451</t>
  </si>
  <si>
    <t>https://pbs.twimg.com/profile_banners/1101233250/1550331123</t>
  </si>
  <si>
    <t>https://pbs.twimg.com/profile_banners/1142054228010999808/1561774779</t>
  </si>
  <si>
    <t>https://pbs.twimg.com/profile_banners/744300030/1557707127</t>
  </si>
  <si>
    <t>https://pbs.twimg.com/profile_banners/379392612/1556253624</t>
  </si>
  <si>
    <t>https://pbs.twimg.com/profile_banners/960975251332100102/1544559289</t>
  </si>
  <si>
    <t>https://pbs.twimg.com/profile_banners/2992035265/1558933069</t>
  </si>
  <si>
    <t>https://pbs.twimg.com/profile_banners/2809423744/1543130032</t>
  </si>
  <si>
    <t>https://pbs.twimg.com/profile_banners/944588864307453953/1522552145</t>
  </si>
  <si>
    <t>https://pbs.twimg.com/profile_banners/1078385491228217344/1557416656</t>
  </si>
  <si>
    <t>https://pbs.twimg.com/profile_banners/79173926/1497453682</t>
  </si>
  <si>
    <t>https://pbs.twimg.com/profile_banners/1029855312881360901/1560342770</t>
  </si>
  <si>
    <t>https://pbs.twimg.com/profile_banners/415789631/1447965727</t>
  </si>
  <si>
    <t>https://pbs.twimg.com/profile_banners/4116799251/1560304888</t>
  </si>
  <si>
    <t>https://pbs.twimg.com/profile_banners/2400828166/1562453406</t>
  </si>
  <si>
    <t>https://pbs.twimg.com/profile_banners/1120110711663996928/1561780244</t>
  </si>
  <si>
    <t>https://pbs.twimg.com/profile_banners/884488773819670528/1562601142</t>
  </si>
  <si>
    <t>https://pbs.twimg.com/profile_banners/1053364531450339328/1561862103</t>
  </si>
  <si>
    <t>https://pbs.twimg.com/profile_banners/876150482372354048/1562421976</t>
  </si>
  <si>
    <t>https://pbs.twimg.com/profile_banners/1069009573888040960/1562643871</t>
  </si>
  <si>
    <t>https://pbs.twimg.com/profile_banners/2466608293/1538232584</t>
  </si>
  <si>
    <t>https://pbs.twimg.com/profile_banners/3302879566/1561845880</t>
  </si>
  <si>
    <t>https://pbs.twimg.com/profile_banners/769564195931185153/1558223336</t>
  </si>
  <si>
    <t>https://pbs.twimg.com/profile_banners/746055972/1549729036</t>
  </si>
  <si>
    <t>https://pbs.twimg.com/profile_banners/84018435/1474960966</t>
  </si>
  <si>
    <t>https://pbs.twimg.com/profile_banners/2314815715/1540179811</t>
  </si>
  <si>
    <t>https://pbs.twimg.com/profile_banners/543457481/1497226406</t>
  </si>
  <si>
    <t>https://pbs.twimg.com/profile_banners/1148013282109865985/1562692062</t>
  </si>
  <si>
    <t>https://pbs.twimg.com/profile_banners/88999590/1561424854</t>
  </si>
  <si>
    <t>https://pbs.twimg.com/profile_banners/922187325173633024/1508780207</t>
  </si>
  <si>
    <t>https://pbs.twimg.com/profile_banners/2277007998/1546114785</t>
  </si>
  <si>
    <t>https://pbs.twimg.com/profile_banners/781121813690449920/1510933236</t>
  </si>
  <si>
    <t>https://pbs.twimg.com/profile_banners/3732028280/1559966737</t>
  </si>
  <si>
    <t>https://pbs.twimg.com/profile_banners/3542848273/1562796804</t>
  </si>
  <si>
    <t>https://pbs.twimg.com/profile_banners/865249117706092544/1510263329</t>
  </si>
  <si>
    <t>https://pbs.twimg.com/profile_banners/8395322/1549343033</t>
  </si>
  <si>
    <t>https://pbs.twimg.com/profile_banners/48920306/1388992450</t>
  </si>
  <si>
    <t>https://pbs.twimg.com/profile_banners/874576369/1558590680</t>
  </si>
  <si>
    <t>https://pbs.twimg.com/profile_banners/2404274648/1546914417</t>
  </si>
  <si>
    <t>https://pbs.twimg.com/profile_banners/1135453542565720064/1562730668</t>
  </si>
  <si>
    <t>https://pbs.twimg.com/profile_banners/4601075116/1506699866</t>
  </si>
  <si>
    <t>https://pbs.twimg.com/profile_banners/3008746500/1549745966</t>
  </si>
  <si>
    <t>https://pbs.twimg.com/profile_banners/1114236562777280513/1555296188</t>
  </si>
  <si>
    <t>https://pbs.twimg.com/profile_banners/1010702749011361792/1529806065</t>
  </si>
  <si>
    <t>https://pbs.twimg.com/profile_banners/3089218490/1545220005</t>
  </si>
  <si>
    <t>https://pbs.twimg.com/profile_banners/2453979398/1556036334</t>
  </si>
  <si>
    <t>https://pbs.twimg.com/profile_banners/1273428631/1561998555</t>
  </si>
  <si>
    <t>https://pbs.twimg.com/profile_banners/2157134023/1550763399</t>
  </si>
  <si>
    <t>https://pbs.twimg.com/profile_banners/887981953827393537/1557697570</t>
  </si>
  <si>
    <t>https://pbs.twimg.com/profile_banners/362397852/1373077449</t>
  </si>
  <si>
    <t>https://pbs.twimg.com/profile_banners/78479458/1552096047</t>
  </si>
  <si>
    <t>https://pbs.twimg.com/profile_banners/1105303378555559936/1560820269</t>
  </si>
  <si>
    <t>https://pbs.twimg.com/profile_banners/1059327333532749824/1551771546</t>
  </si>
  <si>
    <t>https://pbs.twimg.com/profile_banners/796915762799775744/1562812439</t>
  </si>
  <si>
    <t>https://pbs.twimg.com/profile_banners/171105823/1560121090</t>
  </si>
  <si>
    <t>https://pbs.twimg.com/profile_banners/1596055411/1550168817</t>
  </si>
  <si>
    <t>https://pbs.twimg.com/profile_banners/14870524/1562473670</t>
  </si>
  <si>
    <t>https://pbs.twimg.com/profile_banners/804902379959132160/1480747750</t>
  </si>
  <si>
    <t>https://pbs.twimg.com/profile_banners/1085012791906295808/1562044430</t>
  </si>
  <si>
    <t>https://pbs.twimg.com/profile_banners/266785700/1550270066</t>
  </si>
  <si>
    <t>https://pbs.twimg.com/profile_banners/354685287/1505883093</t>
  </si>
  <si>
    <t>https://pbs.twimg.com/profile_banners/756276686/1552846903</t>
  </si>
  <si>
    <t>https://pbs.twimg.com/profile_banners/4152292945/1553797799</t>
  </si>
  <si>
    <t>https://pbs.twimg.com/profile_banners/987813532853981184/1548973015</t>
  </si>
  <si>
    <t>https://pbs.twimg.com/profile_banners/1969127310/1532583783</t>
  </si>
  <si>
    <t>https://pbs.twimg.com/profile_banners/603162710/1531404388</t>
  </si>
  <si>
    <t>https://pbs.twimg.com/profile_banners/4591097607/1514587617</t>
  </si>
  <si>
    <t>https://pbs.twimg.com/profile_banners/2834629029/1558978378</t>
  </si>
  <si>
    <t>https://pbs.twimg.com/profile_banners/778545151/1554141082</t>
  </si>
  <si>
    <t>https://pbs.twimg.com/profile_banners/1945794482/1559229391</t>
  </si>
  <si>
    <t>https://pbs.twimg.com/profile_banners/935916475763888129/1539564173</t>
  </si>
  <si>
    <t>https://pbs.twimg.com/profile_banners/705648306974695425/1561457494</t>
  </si>
  <si>
    <t>https://pbs.twimg.com/profile_banners/308560452/1562792994</t>
  </si>
  <si>
    <t>https://pbs.twimg.com/profile_banners/256288466/1534980291</t>
  </si>
  <si>
    <t>https://pbs.twimg.com/profile_banners/750490411370680320/1545545544</t>
  </si>
  <si>
    <t>https://pbs.twimg.com/profile_banners/24503876/1562380988</t>
  </si>
  <si>
    <t>https://pbs.twimg.com/profile_banners/187666987/1441385735</t>
  </si>
  <si>
    <t>https://pbs.twimg.com/profile_banners/31488070/1500696614</t>
  </si>
  <si>
    <t>https://pbs.twimg.com/profile_banners/32733087/1465921364</t>
  </si>
  <si>
    <t>https://pbs.twimg.com/profile_banners/4602718162/1561925205</t>
  </si>
  <si>
    <t>https://pbs.twimg.com/profile_banners/253693423/1499539171</t>
  </si>
  <si>
    <t>https://pbs.twimg.com/profile_banners/14229461/1561663388</t>
  </si>
  <si>
    <t>https://pbs.twimg.com/profile_banners/340396617/1559242588</t>
  </si>
  <si>
    <t>https://pbs.twimg.com/profile_banners/28949127/1555371483</t>
  </si>
  <si>
    <t>https://pbs.twimg.com/profile_banners/34702148/1541091321</t>
  </si>
  <si>
    <t>https://pbs.twimg.com/profile_banners/34708999/1524850023</t>
  </si>
  <si>
    <t>https://pbs.twimg.com/profile_banners/21728396/1535490108</t>
  </si>
  <si>
    <t>https://pbs.twimg.com/profile_banners/37570916/1556925330</t>
  </si>
  <si>
    <t>https://pbs.twimg.com/profile_banners/565097390/1526435624</t>
  </si>
  <si>
    <t>https://pbs.twimg.com/profile_banners/844250816227803136/1562366763</t>
  </si>
  <si>
    <t>https://pbs.twimg.com/profile_banners/1100857123532083201/1561002292</t>
  </si>
  <si>
    <t>https://pbs.twimg.com/profile_banners/791864466/1544469593</t>
  </si>
  <si>
    <t>https://pbs.twimg.com/profile_banners/2942555520/1547181708</t>
  </si>
  <si>
    <t>https://pbs.twimg.com/profile_banners/1544647818/1562288162</t>
  </si>
  <si>
    <t>https://pbs.twimg.com/profile_banners/67905984/1558624974</t>
  </si>
  <si>
    <t>https://pbs.twimg.com/profile_banners/877264398141861889/1549401749</t>
  </si>
  <si>
    <t>https://pbs.twimg.com/profile_banners/1105594394235723777/1554422200</t>
  </si>
  <si>
    <t>https://pbs.twimg.com/profile_banners/59257792/1497655037</t>
  </si>
  <si>
    <t>https://pbs.twimg.com/profile_banners/31633148/1562640604</t>
  </si>
  <si>
    <t>https://pbs.twimg.com/profile_banners/2173012884/1478264469</t>
  </si>
  <si>
    <t>https://pbs.twimg.com/profile_banners/752635177663205376/1476837732</t>
  </si>
  <si>
    <t>https://pbs.twimg.com/profile_banners/227388952/1545270408</t>
  </si>
  <si>
    <t>https://pbs.twimg.com/profile_banners/36505486/1478911659</t>
  </si>
  <si>
    <t>https://pbs.twimg.com/profile_banners/4561924577/1560652911</t>
  </si>
  <si>
    <t>https://pbs.twimg.com/profile_banners/842498500151705601/1561682817</t>
  </si>
  <si>
    <t>https://pbs.twimg.com/profile_banners/914138892835549185/1541166647</t>
  </si>
  <si>
    <t>https://pbs.twimg.com/profile_banners/902525013193924612/1542186348</t>
  </si>
  <si>
    <t>https://pbs.twimg.com/profile_banners/802313659418480641/1553068597</t>
  </si>
  <si>
    <t>https://pbs.twimg.com/profile_banners/1101718321395752960/1562816334</t>
  </si>
  <si>
    <t>https://pbs.twimg.com/profile_banners/287926626/1561861120</t>
  </si>
  <si>
    <t>https://pbs.twimg.com/profile_banners/105183361/1560810179</t>
  </si>
  <si>
    <t>https://pbs.twimg.com/profile_banners/411081439/1534132876</t>
  </si>
  <si>
    <t>https://pbs.twimg.com/profile_banners/28751029/1561076939</t>
  </si>
  <si>
    <t>https://pbs.twimg.com/profile_banners/1144795687273394176/1561776201</t>
  </si>
  <si>
    <t>https://pbs.twimg.com/profile_banners/809826343/1491229135</t>
  </si>
  <si>
    <t>https://pbs.twimg.com/profile_banners/3160125715/1562092543</t>
  </si>
  <si>
    <t>https://pbs.twimg.com/profile_banners/278830514/1560498054</t>
  </si>
  <si>
    <t>https://pbs.twimg.com/profile_banners/312243356/1517984813</t>
  </si>
  <si>
    <t>https://pbs.twimg.com/profile_banners/550308145/1528710553</t>
  </si>
  <si>
    <t>https://pbs.twimg.com/profile_banners/854637263564701696/1492596699</t>
  </si>
  <si>
    <t>https://pbs.twimg.com/profile_banners/29442592/1431297615</t>
  </si>
  <si>
    <t>https://pbs.twimg.com/profile_banners/4888164516/1543571270</t>
  </si>
  <si>
    <t>https://pbs.twimg.com/profile_banners/1088162497725648908/1548349509</t>
  </si>
  <si>
    <t>https://pbs.twimg.com/profile_banners/35008327/1555014911</t>
  </si>
  <si>
    <t>https://pbs.twimg.com/profile_banners/385664864/1531802950</t>
  </si>
  <si>
    <t>https://pbs.twimg.com/profile_banners/2547845623/1401967493</t>
  </si>
  <si>
    <t>https://pbs.twimg.com/profile_banners/2192788932/1553698109</t>
  </si>
  <si>
    <t>https://pbs.twimg.com/profile_banners/2462142223/1517969295</t>
  </si>
  <si>
    <t>https://pbs.twimg.com/profile_banners/20346496/1455852380</t>
  </si>
  <si>
    <t>https://pbs.twimg.com/profile_banners/398866336/1359282639</t>
  </si>
  <si>
    <t>https://pbs.twimg.com/profile_banners/1230778824/1376544142</t>
  </si>
  <si>
    <t>https://pbs.twimg.com/profile_banners/19911184/1537883761</t>
  </si>
  <si>
    <t>https://pbs.twimg.com/profile_banners/16968946/1403464385</t>
  </si>
  <si>
    <t>https://pbs.twimg.com/profile_banners/20793816/1561439432</t>
  </si>
  <si>
    <t>https://pbs.twimg.com/profile_banners/1124179345856012288/1557180301</t>
  </si>
  <si>
    <t>https://pbs.twimg.com/profile_banners/921934105155129344/1555297363</t>
  </si>
  <si>
    <t>https://pbs.twimg.com/profile_banners/898495392735784960/1562825130</t>
  </si>
  <si>
    <t>https://pbs.twimg.com/profile_banners/2810603445/1559717993</t>
  </si>
  <si>
    <t>https://pbs.twimg.com/profile_banners/52793608/1500668242</t>
  </si>
  <si>
    <t>https://pbs.twimg.com/profile_banners/1115172871700193280/1554713343</t>
  </si>
  <si>
    <t>https://pbs.twimg.com/profile_banners/78540461/1562228175</t>
  </si>
  <si>
    <t>https://pbs.twimg.com/profile_banners/1045195702752571392/1557367202</t>
  </si>
  <si>
    <t>https://pbs.twimg.com/profile_banners/862483279/1542816175</t>
  </si>
  <si>
    <t>https://pbs.twimg.com/profile_banners/24021368/1533521586</t>
  </si>
  <si>
    <t>https://pbs.twimg.com/profile_banners/4222466140/1508707026</t>
  </si>
  <si>
    <t>https://pbs.twimg.com/profile_banners/2394777590/1558354513</t>
  </si>
  <si>
    <t>https://pbs.twimg.com/profile_banners/475840105/1557770341</t>
  </si>
  <si>
    <t>https://pbs.twimg.com/profile_banners/155334013/1432487333</t>
  </si>
  <si>
    <t>https://pbs.twimg.com/profile_banners/139604545/1555834239</t>
  </si>
  <si>
    <t>https://pbs.twimg.com/profile_banners/18330729/1502797149</t>
  </si>
  <si>
    <t>https://pbs.twimg.com/profile_banners/473224816/1558000231</t>
  </si>
  <si>
    <t>https://pbs.twimg.com/profile_banners/1077905935/1455971550</t>
  </si>
  <si>
    <t>https://pbs.twimg.com/profile_banners/28607924/1548540479</t>
  </si>
  <si>
    <t>https://pbs.twimg.com/profile_banners/43328711/1370255954</t>
  </si>
  <si>
    <t>https://pbs.twimg.com/profile_banners/2894704435/1438504601</t>
  </si>
  <si>
    <t>https://pbs.twimg.com/profile_banners/1085790027077115904/1550804918</t>
  </si>
  <si>
    <t>https://pbs.twimg.com/profile_banners/2882067129/1478029362</t>
  </si>
  <si>
    <t>https://pbs.twimg.com/profile_banners/1299487663/1562814844</t>
  </si>
  <si>
    <t>https://pbs.twimg.com/profile_banners/89732109/1513862117</t>
  </si>
  <si>
    <t>https://pbs.twimg.com/profile_banners/16115936/1561572182</t>
  </si>
  <si>
    <t>https://pbs.twimg.com/profile_banners/486992503/1529838497</t>
  </si>
  <si>
    <t>https://pbs.twimg.com/profile_banners/1136689602364825605/1562659088</t>
  </si>
  <si>
    <t>https://pbs.twimg.com/profile_banners/19462368/1407765647</t>
  </si>
  <si>
    <t>https://pbs.twimg.com/profile_banners/2955528774/1540489486</t>
  </si>
  <si>
    <t>https://pbs.twimg.com/profile_banners/1071466718512394240/1562086444</t>
  </si>
  <si>
    <t>https://pbs.twimg.com/profile_banners/1134089326751432704/1562774285</t>
  </si>
  <si>
    <t>https://pbs.twimg.com/profile_banners/3086922295/1554517844</t>
  </si>
  <si>
    <t>https://pbs.twimg.com/profile_banners/127110363/1546994255</t>
  </si>
  <si>
    <t>https://pbs.twimg.com/profile_banners/1427089352/1562684866</t>
  </si>
  <si>
    <t>https://pbs.twimg.com/profile_banners/958102297044750336/1530880176</t>
  </si>
  <si>
    <t>https://pbs.twimg.com/profile_banners/535521504/1456792875</t>
  </si>
  <si>
    <t>https://pbs.twimg.com/profile_banners/250348446/1553920930</t>
  </si>
  <si>
    <t>https://pbs.twimg.com/profile_banners/761566970487664641/1553844627</t>
  </si>
  <si>
    <t>https://pbs.twimg.com/profile_banners/781301990/1557079115</t>
  </si>
  <si>
    <t>https://pbs.twimg.com/profile_banners/340825421/1560977989</t>
  </si>
  <si>
    <t>https://pbs.twimg.com/profile_banners/879400848337641472/1562312945</t>
  </si>
  <si>
    <t>https://pbs.twimg.com/profile_banners/140291849/1402823057</t>
  </si>
  <si>
    <t>https://pbs.twimg.com/profile_banners/1651029558/1500040646</t>
  </si>
  <si>
    <t>https://pbs.twimg.com/profile_banners/13615722/1455479554</t>
  </si>
  <si>
    <t>https://pbs.twimg.com/profile_banners/2365008417/1562183131</t>
  </si>
  <si>
    <t>https://pbs.twimg.com/profile_banners/147946450/1532361363</t>
  </si>
  <si>
    <t>https://pbs.twimg.com/profile_banners/305869300/1530407486</t>
  </si>
  <si>
    <t>https://pbs.twimg.com/profile_banners/1321107038/1435863904</t>
  </si>
  <si>
    <t>https://pbs.twimg.com/profile_banners/81478236/1476755698</t>
  </si>
  <si>
    <t>https://pbs.twimg.com/profile_banners/628274038/1506683894</t>
  </si>
  <si>
    <t>https://pbs.twimg.com/profile_banners/30640324/1465574876</t>
  </si>
  <si>
    <t>https://pbs.twimg.com/profile_banners/292642064/1524663049</t>
  </si>
  <si>
    <t>https://pbs.twimg.com/profile_banners/151133717/1554861653</t>
  </si>
  <si>
    <t>https://pbs.twimg.com/profile_banners/8799952/1555715247</t>
  </si>
  <si>
    <t>https://pbs.twimg.com/profile_banners/790970629885272064/1499826341</t>
  </si>
  <si>
    <t>https://pbs.twimg.com/profile_banners/1055265440673529856/1540430111</t>
  </si>
  <si>
    <t>https://pbs.twimg.com/profile_banners/415630137/1397016191</t>
  </si>
  <si>
    <t>https://pbs.twimg.com/profile_banners/588727964/1559057940</t>
  </si>
  <si>
    <t>https://pbs.twimg.com/profile_banners/121461116/1560703593</t>
  </si>
  <si>
    <t>https://pbs.twimg.com/profile_banners/70697619/1503973953</t>
  </si>
  <si>
    <t>https://pbs.twimg.com/profile_banners/328572345/1561677212</t>
  </si>
  <si>
    <t>https://pbs.twimg.com/profile_banners/1071930191914496000/1562710042</t>
  </si>
  <si>
    <t>https://pbs.twimg.com/profile_banners/859106074141401088/1555062804</t>
  </si>
  <si>
    <t>https://pbs.twimg.com/profile_banners/3064724045/1559406379</t>
  </si>
  <si>
    <t>https://pbs.twimg.com/profile_banners/1852114830/1562609025</t>
  </si>
  <si>
    <t>https://pbs.twimg.com/profile_banners/74594552/1555355973</t>
  </si>
  <si>
    <t>https://pbs.twimg.com/profile_banners/845259716569841665/1551025827</t>
  </si>
  <si>
    <t>https://pbs.twimg.com/profile_banners/521102381/1562236107</t>
  </si>
  <si>
    <t>https://pbs.twimg.com/profile_banners/2617158685/1562854172</t>
  </si>
  <si>
    <t>https://pbs.twimg.com/profile_banners/554510636/1541070129</t>
  </si>
  <si>
    <t>https://pbs.twimg.com/profile_banners/335141638/1554217394</t>
  </si>
  <si>
    <t>https://pbs.twimg.com/profile_banners/994175025941921792/1561270907</t>
  </si>
  <si>
    <t>https://pbs.twimg.com/profile_banners/938071343324639233/1558447113</t>
  </si>
  <si>
    <t>https://pbs.twimg.com/profile_banners/1113816265728991232/1555779564</t>
  </si>
  <si>
    <t>https://pbs.twimg.com/profile_banners/1068938539642048512/1562805225</t>
  </si>
  <si>
    <t>https://pbs.twimg.com/profile_banners/769018565970259968/1562731547</t>
  </si>
  <si>
    <t>https://pbs.twimg.com/profile_banners/1921202382/1561479427</t>
  </si>
  <si>
    <t>https://pbs.twimg.com/profile_banners/959224129579761664/1562504275</t>
  </si>
  <si>
    <t>https://pbs.twimg.com/profile_banners/787983300425949184/1562863205</t>
  </si>
  <si>
    <t>https://pbs.twimg.com/profile_banners/892812838389112832/1562853181</t>
  </si>
  <si>
    <t>https://pbs.twimg.com/profile_banners/968874498358431749/1562851686</t>
  </si>
  <si>
    <t>https://pbs.twimg.com/profile_banners/915196609591263232/1531825592</t>
  </si>
  <si>
    <t>https://pbs.twimg.com/profile_banners/2718480414/1562619665</t>
  </si>
  <si>
    <t>https://pbs.twimg.com/profile_banners/837576728755089408/1562673328</t>
  </si>
  <si>
    <t>https://pbs.twimg.com/profile_banners/701275086289031168/1562817124</t>
  </si>
  <si>
    <t>https://pbs.twimg.com/profile_banners/968933129900777474/1562702606</t>
  </si>
  <si>
    <t>https://pbs.twimg.com/profile_banners/869925061821698048/1560711337</t>
  </si>
  <si>
    <t>https://pbs.twimg.com/profile_banners/1000147087345029120/1562708374</t>
  </si>
  <si>
    <t>https://pbs.twimg.com/profile_banners/997168781892964352/1562736811</t>
  </si>
  <si>
    <t>https://pbs.twimg.com/profile_banners/1016276261319000064/1560665245</t>
  </si>
  <si>
    <t>https://pbs.twimg.com/profile_banners/830157861942607874/1546603773</t>
  </si>
  <si>
    <t>https://pbs.twimg.com/profile_banners/1146014356032745472/1562066345</t>
  </si>
  <si>
    <t>https://pbs.twimg.com/profile_banners/3231232033/1556830592</t>
  </si>
  <si>
    <t>https://pbs.twimg.com/profile_banners/772793518540455941/1562268638</t>
  </si>
  <si>
    <t>https://pbs.twimg.com/profile_banners/872347656944857088/1561045907</t>
  </si>
  <si>
    <t>https://pbs.twimg.com/profile_banners/101596858/1471271190</t>
  </si>
  <si>
    <t>https://pbs.twimg.com/profile_banners/14412165/1488050166</t>
  </si>
  <si>
    <t>https://pbs.twimg.com/profile_banners/778086/1442451317</t>
  </si>
  <si>
    <t>https://pbs.twimg.com/profile_banners/69711010/1407695333</t>
  </si>
  <si>
    <t>https://pbs.twimg.com/profile_banners/4196983835/1562002967</t>
  </si>
  <si>
    <t>https://pbs.twimg.com/profile_banners/335413129/1542946478</t>
  </si>
  <si>
    <t>https://pbs.twimg.com/profile_banners/272112035/1432696168</t>
  </si>
  <si>
    <t>https://pbs.twimg.com/profile_banners/2768511125/1533308672</t>
  </si>
  <si>
    <t>https://pbs.twimg.com/profile_banners/1036201415394250753/1562210601</t>
  </si>
  <si>
    <t>https://pbs.twimg.com/profile_banners/1848915907/1522347910</t>
  </si>
  <si>
    <t>https://pbs.twimg.com/profile_banners/926124006/1461977387</t>
  </si>
  <si>
    <t>https://pbs.twimg.com/profile_banners/1119022020208074753/1562624888</t>
  </si>
  <si>
    <t>https://pbs.twimg.com/profile_banners/254274052/1394290948</t>
  </si>
  <si>
    <t>https://pbs.twimg.com/profile_banners/297049615/1559693523</t>
  </si>
  <si>
    <t>https://pbs.twimg.com/profile_banners/702697553414873088/1507421020</t>
  </si>
  <si>
    <t>https://pbs.twimg.com/profile_banners/1548399990/1539031464</t>
  </si>
  <si>
    <t>https://pbs.twimg.com/profile_banners/35675209/1558123074</t>
  </si>
  <si>
    <t>https://pbs.twimg.com/profile_banners/741663375537491968/1560952396</t>
  </si>
  <si>
    <t>https://pbs.twimg.com/profile_banners/338522499/1398288983</t>
  </si>
  <si>
    <t>https://pbs.twimg.com/profile_banners/1077150651187027968/1545805774</t>
  </si>
  <si>
    <t>https://pbs.twimg.com/profile_banners/227167801/1551045612</t>
  </si>
  <si>
    <t>https://pbs.twimg.com/profile_banners/1084985568424087552/1557706288</t>
  </si>
  <si>
    <t>https://pbs.twimg.com/profile_banners/945129285572055040/1524104990</t>
  </si>
  <si>
    <t>https://pbs.twimg.com/profile_banners/717077127003119616/1562166763</t>
  </si>
  <si>
    <t>https://pbs.twimg.com/profile_banners/1081196989/1498577455</t>
  </si>
  <si>
    <t>https://pbs.twimg.com/profile_banners/481721701/1562459770</t>
  </si>
  <si>
    <t>https://pbs.twimg.com/profile_banners/44457337/1548026157</t>
  </si>
  <si>
    <t>https://pbs.twimg.com/profile_banners/1460549084/1562476487</t>
  </si>
  <si>
    <t>https://pbs.twimg.com/profile_banners/12846392/1353789057</t>
  </si>
  <si>
    <t>https://pbs.twimg.com/profile_banners/14765390/1545511060</t>
  </si>
  <si>
    <t>https://pbs.twimg.com/profile_banners/28429455/1557151543</t>
  </si>
  <si>
    <t>https://pbs.twimg.com/profile_banners/15952509/1457808368</t>
  </si>
  <si>
    <t>https://pbs.twimg.com/profile_banners/1139300432671641611/1561456434</t>
  </si>
  <si>
    <t>https://pbs.twimg.com/profile_banners/16312576/1562774553</t>
  </si>
  <si>
    <t>https://pbs.twimg.com/profile_banners/290903167/1532810606</t>
  </si>
  <si>
    <t>https://pbs.twimg.com/profile_banners/546593019/1552011690</t>
  </si>
  <si>
    <t>https://pbs.twimg.com/profile_banners/2957691948/1523542936</t>
  </si>
  <si>
    <t>https://pbs.twimg.com/profile_banners/1608823532/1398268087</t>
  </si>
  <si>
    <t>https://pbs.twimg.com/profile_banners/845444025092067329/1490405143</t>
  </si>
  <si>
    <t>https://pbs.twimg.com/profile_banners/900543899516710913/1555526055</t>
  </si>
  <si>
    <t>https://pbs.twimg.com/profile_banners/379209090/1552234439</t>
  </si>
  <si>
    <t>https://pbs.twimg.com/profile_banners/2852075027/1496266062</t>
  </si>
  <si>
    <t>https://pbs.twimg.com/profile_banners/538450035/1561750057</t>
  </si>
  <si>
    <t>https://pbs.twimg.com/profile_banners/1049797315492499457/1560785833</t>
  </si>
  <si>
    <t>https://pbs.twimg.com/profile_banners/3049806133/1562435220</t>
  </si>
  <si>
    <t>https://pbs.twimg.com/profile_banners/925567395606831104/1509509184</t>
  </si>
  <si>
    <t>https://pbs.twimg.com/profile_banners/290345538/1498942978</t>
  </si>
  <si>
    <t>https://pbs.twimg.com/profile_banners/17632447/1559327124</t>
  </si>
  <si>
    <t>https://pbs.twimg.com/profile_banners/1107711756250611712/1554270572</t>
  </si>
  <si>
    <t>https://pbs.twimg.com/profile_banners/1072714469825019904/1544593039</t>
  </si>
  <si>
    <t>https://pbs.twimg.com/profile_banners/150075971/1562466357</t>
  </si>
  <si>
    <t>https://pbs.twimg.com/profile_banners/1091053380687065088/1562101269</t>
  </si>
  <si>
    <t>https://pbs.twimg.com/profile_banners/3108710489/1509409643</t>
  </si>
  <si>
    <t>https://pbs.twimg.com/profile_banners/109349908/1539278713</t>
  </si>
  <si>
    <t>https://pbs.twimg.com/profile_banners/3194860063/1501602222</t>
  </si>
  <si>
    <t>https://pbs.twimg.com/profile_banners/259576769/1493316355</t>
  </si>
  <si>
    <t>https://pbs.twimg.com/profile_banners/14293438/1520900587</t>
  </si>
  <si>
    <t>https://pbs.twimg.com/profile_banners/1164512772/1534922972</t>
  </si>
  <si>
    <t>https://pbs.twimg.com/profile_banners/1141543571629268992/1561001193</t>
  </si>
  <si>
    <t>https://pbs.twimg.com/profile_banners/1110606886880063489/1553626995</t>
  </si>
  <si>
    <t>https://pbs.twimg.com/profile_banners/32891053/1539346810</t>
  </si>
  <si>
    <t>https://pbs.twimg.com/profile_banners/4743280993/1531230161</t>
  </si>
  <si>
    <t>https://pbs.twimg.com/profile_banners/912109609816674304/1522031747</t>
  </si>
  <si>
    <t>https://pbs.twimg.com/profile_banners/434882442/1520129161</t>
  </si>
  <si>
    <t>https://pbs.twimg.com/profile_banners/151905312/1552864322</t>
  </si>
  <si>
    <t>https://pbs.twimg.com/profile_banners/268045879/1549237061</t>
  </si>
  <si>
    <t>https://pbs.twimg.com/profile_banners/1127033476253806592/1557722782</t>
  </si>
  <si>
    <t>https://pbs.twimg.com/profile_banners/15624805/1483175296</t>
  </si>
  <si>
    <t>https://pbs.twimg.com/profile_banners/2827995179/1502144344</t>
  </si>
  <si>
    <t>https://pbs.twimg.com/profile_banners/888267237269815296/1559257654</t>
  </si>
  <si>
    <t>https://pbs.twimg.com/profile_banners/63337034/1561178073</t>
  </si>
  <si>
    <t>https://pbs.twimg.com/profile_banners/280705905/1515714871</t>
  </si>
  <si>
    <t>https://pbs.twimg.com/profile_banners/249321664/1468610853</t>
  </si>
  <si>
    <t>https://pbs.twimg.com/profile_banners/42458463/1561999778</t>
  </si>
  <si>
    <t>https://pbs.twimg.com/profile_banners/1078102041770291201/1562764751</t>
  </si>
  <si>
    <t>https://pbs.twimg.com/profile_banners/754104912078893057/1562799461</t>
  </si>
  <si>
    <t>https://pbs.twimg.com/profile_banners/733334825797570561/1559045980</t>
  </si>
  <si>
    <t>https://pbs.twimg.com/profile_banners/925116287436689409/1559762983</t>
  </si>
  <si>
    <t>https://pbs.twimg.com/profile_banners/774226987606876161/1558222720</t>
  </si>
  <si>
    <t>https://pbs.twimg.com/profile_banners/968940247/1558091722</t>
  </si>
  <si>
    <t>https://pbs.twimg.com/profile_banners/769645608009216001/1550289657</t>
  </si>
  <si>
    <t>https://pbs.twimg.com/profile_banners/20822671/1539439005</t>
  </si>
  <si>
    <t>https://pbs.twimg.com/profile_banners/878225184284606464/1548746259</t>
  </si>
  <si>
    <t>https://pbs.twimg.com/profile_banners/4710328656/1546128622</t>
  </si>
  <si>
    <t>https://pbs.twimg.com/profile_banners/193845078/1541679493</t>
  </si>
  <si>
    <t>https://pbs.twimg.com/profile_banners/70560285/1363150482</t>
  </si>
  <si>
    <t>https://pbs.twimg.com/profile_banners/2661312082/1560914044</t>
  </si>
  <si>
    <t>https://pbs.twimg.com/profile_banners/86985744/1550776246</t>
  </si>
  <si>
    <t>https://pbs.twimg.com/profile_banners/377075543/1529459040</t>
  </si>
  <si>
    <t>http://abs.twimg.com/images/themes/theme1/bg.png</t>
  </si>
  <si>
    <t>http://abs.twimg.com/images/themes/theme16/bg.gif</t>
  </si>
  <si>
    <t>http://abs.twimg.com/images/themes/theme18/bg.gif</t>
  </si>
  <si>
    <t>http://abs.twimg.com/images/themes/theme6/bg.gif</t>
  </si>
  <si>
    <t>http://abs.twimg.com/images/themes/theme4/bg.gif</t>
  </si>
  <si>
    <t>http://abs.twimg.com/images/themes/theme9/bg.gif</t>
  </si>
  <si>
    <t>http://abs.twimg.com/images/themes/theme14/bg.gif</t>
  </si>
  <si>
    <t>http://abs.twimg.com/images/themes/theme13/bg.gif</t>
  </si>
  <si>
    <t>http://abs.twimg.com/images/themes/theme7/bg.gif</t>
  </si>
  <si>
    <t>http://abs.twimg.com/images/themes/theme8/bg.gif</t>
  </si>
  <si>
    <t>http://abs.twimg.com/images/themes/theme15/bg.png</t>
  </si>
  <si>
    <t>http://abs.twimg.com/images/themes/theme19/bg.gif</t>
  </si>
  <si>
    <t>http://abs.twimg.com/images/themes/theme2/bg.gif</t>
  </si>
  <si>
    <t>http://abs.twimg.com/images/themes/theme5/bg.gif</t>
  </si>
  <si>
    <t>http://abs.twimg.com/images/themes/theme11/bg.gif</t>
  </si>
  <si>
    <t>http://abs.twimg.com/images/themes/theme10/bg.gif</t>
  </si>
  <si>
    <t>http://abs.twimg.com/images/themes/theme3/bg.gif</t>
  </si>
  <si>
    <t>http://abs.twimg.com/images/themes/theme17/bg.gif</t>
  </si>
  <si>
    <t>http://abs.twimg.com/images/themes/theme12/bg.gif</t>
  </si>
  <si>
    <t>http://abs.twimg.com/images/themes/theme20/bg.png</t>
  </si>
  <si>
    <t>http://pbs.twimg.com/profile_images/1147445388976283649/7JzQszLd_normal.jpg</t>
  </si>
  <si>
    <t>http://pbs.twimg.com/profile_images/1125927280969015297/q4FbusdY_normal.jpg</t>
  </si>
  <si>
    <t>http://pbs.twimg.com/profile_images/1005243587649392640/Lfv26J1v_normal.jpg</t>
  </si>
  <si>
    <t>http://pbs.twimg.com/profile_images/1148032350405550080/6YDN6Sfv_normal.jpg</t>
  </si>
  <si>
    <t>http://pbs.twimg.com/profile_images/891882114894966784/MK5hybPT_normal.jpg</t>
  </si>
  <si>
    <t>http://pbs.twimg.com/profile_images/1835513481/okoge20110406_normal.jpg</t>
  </si>
  <si>
    <t>http://pbs.twimg.com/profile_images/682012880582000641/5mC6fgWc_normal.jpg</t>
  </si>
  <si>
    <t>http://pbs.twimg.com/profile_images/1144850048540299264/oJqe68V9_normal.jpg</t>
  </si>
  <si>
    <t>http://pbs.twimg.com/profile_images/1081295133398700033/6ONSuaQo_normal.jpg</t>
  </si>
  <si>
    <t>http://pbs.twimg.com/profile_images/853091777980489728/Ok8Y8Bsh_normal.jpg</t>
  </si>
  <si>
    <t>http://pbs.twimg.com/profile_images/1145371661291741189/2nW4PO92_normal.jpg</t>
  </si>
  <si>
    <t>http://pbs.twimg.com/profile_images/1050449240642605056/_ZEJnoOq_normal.jpg</t>
  </si>
  <si>
    <t>http://pbs.twimg.com/profile_images/1113101197299220480/g4LmwCtK_normal.png</t>
  </si>
  <si>
    <t>http://pbs.twimg.com/profile_images/995804418778873856/Yze7s5N1_normal.jpg</t>
  </si>
  <si>
    <t>http://pbs.twimg.com/profile_images/1147542127687000066/Csk3aT-I_normal.jpg</t>
  </si>
  <si>
    <t>http://pbs.twimg.com/profile_images/1080249599258963969/_LClowSG_normal.jpg</t>
  </si>
  <si>
    <t>http://pbs.twimg.com/profile_images/1126625068564402176/VV114FWs_normal.png</t>
  </si>
  <si>
    <t>http://pbs.twimg.com/profile_images/1139219065053093889/YxtUtNHV_normal.jpg</t>
  </si>
  <si>
    <t>http://pbs.twimg.com/profile_images/1141536123677634561/jSaxYHFy_normal.jpg</t>
  </si>
  <si>
    <t>http://pbs.twimg.com/profile_images/1102214612965978112/EZk-QC8G_normal.jpg</t>
  </si>
  <si>
    <t>http://pbs.twimg.com/profile_images/1136522747683778560/ybELhsms_normal.jpg</t>
  </si>
  <si>
    <t>http://pbs.twimg.com/profile_images/1145888968820613120/6YhSTaIM_normal.jpg</t>
  </si>
  <si>
    <t>http://pbs.twimg.com/profile_images/1141115178647523330/bbxaDhFP_normal.jpg</t>
  </si>
  <si>
    <t>http://pbs.twimg.com/profile_images/1003608329841709056/M9GcD3aA_normal.jpg</t>
  </si>
  <si>
    <t>http://pbs.twimg.com/profile_images/971873851532632064/-y7WNkfd_normal.jpg</t>
  </si>
  <si>
    <t>http://pbs.twimg.com/profile_images/1015341741807824897/iaTMBChP_normal.jpg</t>
  </si>
  <si>
    <t>http://pbs.twimg.com/profile_images/497436502478311425/qXMTbs9W_normal.jpeg</t>
  </si>
  <si>
    <t>http://pbs.twimg.com/profile_images/886330882482552832/iMjSSLvd_normal.jpg</t>
  </si>
  <si>
    <t>http://pbs.twimg.com/profile_images/964805038685089792/02JjQ9Lk_normal.jpg</t>
  </si>
  <si>
    <t>http://pbs.twimg.com/profile_images/749196418091331585/Flxqy3p6_normal.jpg</t>
  </si>
  <si>
    <t>http://pbs.twimg.com/profile_images/1084618673569128449/wpO9F8OM_normal.jpg</t>
  </si>
  <si>
    <t>http://pbs.twimg.com/profile_images/1145480796678942720/Xeayizxs_normal.jpg</t>
  </si>
  <si>
    <t>http://pbs.twimg.com/profile_images/1148855746219560960/7zSwDeWa_normal.png</t>
  </si>
  <si>
    <t>http://pbs.twimg.com/profile_images/1126539080018296832/6aol-NUN_normal.jpg</t>
  </si>
  <si>
    <t>http://pbs.twimg.com/profile_images/1139816168795992065/_yyi3yCo_normal.jpg</t>
  </si>
  <si>
    <t>http://pbs.twimg.com/profile_images/1149174249757614080/LIFiVHcm_normal.jpg</t>
  </si>
  <si>
    <t>http://pbs.twimg.com/profile_images/1103056143322996736/yFwE2PJv_normal.png</t>
  </si>
  <si>
    <t>http://pbs.twimg.com/profile_images/1127446949794336768/RBMZ0zEF_normal.png</t>
  </si>
  <si>
    <t>http://pbs.twimg.com/profile_images/838525018078244864/B66AH4el_normal.jpg</t>
  </si>
  <si>
    <t>http://pbs.twimg.com/profile_images/1039688223264407552/f0tc9-2U_normal.jpg</t>
  </si>
  <si>
    <t>http://pbs.twimg.com/profile_images/1137040109340102656/qZ5UolPg_normal.jpg</t>
  </si>
  <si>
    <t>http://pbs.twimg.com/profile_images/378800000702441262/d11beedf309b1c69eac5843267d9ef34_normal.jpeg</t>
  </si>
  <si>
    <t>http://pbs.twimg.com/profile_images/1145703865385246721/0X8Tvrg9_normal.jpg</t>
  </si>
  <si>
    <t>http://pbs.twimg.com/profile_images/988382060443250689/DijesdNB_normal.jpg</t>
  </si>
  <si>
    <t>http://pbs.twimg.com/profile_images/1136252822482296832/WtISbrxJ_normal.jpg</t>
  </si>
  <si>
    <t>http://pbs.twimg.com/profile_images/1081787451423641600/aIacpn0a_normal.jpg</t>
  </si>
  <si>
    <t>http://pbs.twimg.com/profile_images/1025232086481825792/Bwivvd4B_normal.jpg</t>
  </si>
  <si>
    <t>http://pbs.twimg.com/profile_images/739502646759960576/SMQg4M5M_normal.jpg</t>
  </si>
  <si>
    <t>http://pbs.twimg.com/profile_images/771081772/apdt_new_normal.jpg</t>
  </si>
  <si>
    <t>http://pbs.twimg.com/profile_images/321677847/twitterProfilePhoto_normal.jpg</t>
  </si>
  <si>
    <t>http://pbs.twimg.com/profile_images/860405600013963264/NmCYoAOg_normal.jpg</t>
  </si>
  <si>
    <t>http://pbs.twimg.com/profile_images/642744174744313857/VaPUCm3l_normal.jpg</t>
  </si>
  <si>
    <t>http://pbs.twimg.com/profile_images/1009561579539652609/CIeKNvrz_normal.jpg</t>
  </si>
  <si>
    <t>http://pbs.twimg.com/profile_images/852972490871713796/YgKHTFdD_normal.jpg</t>
  </si>
  <si>
    <t>http://pbs.twimg.com/profile_images/1146001856767897600/yPejfKKM_normal.jpg</t>
  </si>
  <si>
    <t>http://pbs.twimg.com/profile_images/891243918851018752/f12c4qmx_normal.jpg</t>
  </si>
  <si>
    <t>http://pbs.twimg.com/profile_images/709260325082820608/fKscOiDr_normal.jpg</t>
  </si>
  <si>
    <t>http://pbs.twimg.com/profile_images/623483618166444033/s7CmVz5U_normal.jpg</t>
  </si>
  <si>
    <t>http://pbs.twimg.com/profile_images/1046821071272308737/Lykkx8Bt_normal.jpg</t>
  </si>
  <si>
    <t>http://pbs.twimg.com/profile_images/1148375648613937152/OkSzhUFy_normal.jpg</t>
  </si>
  <si>
    <t>http://pbs.twimg.com/profile_images/1149043185743622144/LCoNcUsa_normal.jpg</t>
  </si>
  <si>
    <t>http://pbs.twimg.com/profile_images/1037391493999210497/EVXmOtlV_normal.jpg</t>
  </si>
  <si>
    <t>http://pbs.twimg.com/profile_images/1133845651949625344/bMiZLe2Y_normal.jpg</t>
  </si>
  <si>
    <t>http://pbs.twimg.com/profile_images/1081819129605021697/fcPwLA2i_normal.jpg</t>
  </si>
  <si>
    <t>http://pbs.twimg.com/profile_images/1130825425637249024/QDTpWyfW_normal.png</t>
  </si>
  <si>
    <t>http://pbs.twimg.com/profile_images/1146578832419409920/06DFRbwP_normal.jpg</t>
  </si>
  <si>
    <t>http://pbs.twimg.com/profile_images/842241802207821826/vmN8zeuj_normal.jpg</t>
  </si>
  <si>
    <t>http://pbs.twimg.com/profile_images/1109201476398792706/k067MQUc_normal.jpg</t>
  </si>
  <si>
    <t>http://pbs.twimg.com/profile_images/1149135974204616709/Sc8LBcn0_normal.jpg</t>
  </si>
  <si>
    <t>http://pbs.twimg.com/profile_images/1133772415572619264/pKbbIA14_normal.jpg</t>
  </si>
  <si>
    <t>http://pbs.twimg.com/profile_images/1009258012723286016/-ji-Xcwz_normal.jpg</t>
  </si>
  <si>
    <t>http://pbs.twimg.com/profile_images/1134598091993169922/MRIUMXJN_normal.jpg</t>
  </si>
  <si>
    <t>http://pbs.twimg.com/profile_images/1144340205450801152/Y7YEXCmK_normal.png</t>
  </si>
  <si>
    <t>http://pbs.twimg.com/profile_images/1136430480960569346/9E6_j_Mc_normal.png</t>
  </si>
  <si>
    <t>http://pbs.twimg.com/profile_images/1060066875831345153/yrf0HohR_normal.jpg</t>
  </si>
  <si>
    <t>http://pbs.twimg.com/profile_images/1041530504908951552/iJ2q9_-J_normal.jpg</t>
  </si>
  <si>
    <t>http://pbs.twimg.com/profile_images/1126265262200762376/E5QiuPN8_normal.jpg</t>
  </si>
  <si>
    <t>http://pbs.twimg.com/profile_images/1024009600008445952/rhaFSE5X_normal.jpg</t>
  </si>
  <si>
    <t>http://pbs.twimg.com/profile_images/888116829914144768/4OT75Nv6_normal.jpg</t>
  </si>
  <si>
    <t>http://pbs.twimg.com/profile_images/1132657294079078402/XJiEoL9J_normal.jpg</t>
  </si>
  <si>
    <t>http://pbs.twimg.com/profile_images/1107251076380704768/VOnFw-oy_normal.jpg</t>
  </si>
  <si>
    <t>http://pbs.twimg.com/profile_images/1138510670146805763/ojTO0Hvn_normal.jpg</t>
  </si>
  <si>
    <t>http://pbs.twimg.com/profile_images/797927579244199941/4iy8MmG9_normal.jpg</t>
  </si>
  <si>
    <t>http://pbs.twimg.com/profile_images/652359999658852352/ODwUWZxs_normal.jpg</t>
  </si>
  <si>
    <t>http://pbs.twimg.com/profile_images/1123297465111851012/lAcSwAEg_normal.jpg</t>
  </si>
  <si>
    <t>http://pbs.twimg.com/profile_images/1084774995354628096/jmWseAYH_normal.jpg</t>
  </si>
  <si>
    <t>http://pbs.twimg.com/profile_images/1062059446984151046/xdzjCyQc_normal.jpg</t>
  </si>
  <si>
    <t>http://pbs.twimg.com/profile_images/1077738954084868096/9L74FsBS_normal.jpg</t>
  </si>
  <si>
    <t>http://pbs.twimg.com/profile_images/1104770099427397640/vFbwtWZO_normal.jpg</t>
  </si>
  <si>
    <t>http://pbs.twimg.com/profile_images/1148184064580640769/CfruZsjQ_normal.png</t>
  </si>
  <si>
    <t>http://pbs.twimg.com/profile_images/1018065287709626368/EvaUD6Nd_normal.jpg</t>
  </si>
  <si>
    <t>http://pbs.twimg.com/profile_images/1014054777368530944/g7AC2qGo_normal.jpg</t>
  </si>
  <si>
    <t>http://pbs.twimg.com/profile_images/1147583028002209794/XLsShM3n_normal.png</t>
  </si>
  <si>
    <t>http://pbs.twimg.com/profile_images/2459036828/image_normal.jpg</t>
  </si>
  <si>
    <t>http://pbs.twimg.com/profile_images/1105285098881060864/0jPXlqHk_normal.jpg</t>
  </si>
  <si>
    <t>http://pbs.twimg.com/profile_images/1140215646015254528/dhOqa-cO_normal.jpg</t>
  </si>
  <si>
    <t>http://pbs.twimg.com/profile_images/1146539349141598210/2Y9ijKRe_normal.jpg</t>
  </si>
  <si>
    <t>http://pbs.twimg.com/profile_images/1143326485366956032/K8lPmkJM_normal.jpg</t>
  </si>
  <si>
    <t>http://pbs.twimg.com/profile_images/987113765740015616/Xd_ZHELf_normal.jpg</t>
  </si>
  <si>
    <t>http://pbs.twimg.com/profile_images/378800000836981162/b683f7509ec792c3e481ead332940cdc_normal.jpeg</t>
  </si>
  <si>
    <t>http://pbs.twimg.com/profile_images/1144859418317557762/P4YjOgme_normal.jpg</t>
  </si>
  <si>
    <t>http://pbs.twimg.com/profile_images/1147223015345799171/Xt6ggsGz_normal.png</t>
  </si>
  <si>
    <t>http://pbs.twimg.com/profile_images/1147202947153051648/Jk1omhd5_normal.jpg</t>
  </si>
  <si>
    <t>http://pbs.twimg.com/profile_images/980951111464087552/TCBl4BK-_normal.jpg</t>
  </si>
  <si>
    <t>http://pbs.twimg.com/profile_images/1149051638180720643/L1U5oXK__normal.jpg</t>
  </si>
  <si>
    <t>http://pbs.twimg.com/profile_images/799369308090441728/g166dmRe_normal.jpg</t>
  </si>
  <si>
    <t>http://pbs.twimg.com/profile_images/1134219526768340992/9W7Bkd-K_normal.jpg</t>
  </si>
  <si>
    <t>http://pbs.twimg.com/profile_images/1146564683249438722/__Krds0h_normal.jpg</t>
  </si>
  <si>
    <t>http://pbs.twimg.com/profile_images/1145415504875675649/y4rAXX90_normal.jpg</t>
  </si>
  <si>
    <t>http://pbs.twimg.com/profile_images/1142779044221505538/jh8E-mjB_normal.png</t>
  </si>
  <si>
    <t>http://pbs.twimg.com/profile_images/666138730504306688/ZPQnW3Go_normal.jpg</t>
  </si>
  <si>
    <t>http://pbs.twimg.com/profile_images/1113914294536683520/WFTRzv8U_normal.jpg</t>
  </si>
  <si>
    <t>http://pbs.twimg.com/profile_images/1060331799895855104/Ma7MhTcS_normal.jpg</t>
  </si>
  <si>
    <t>http://pbs.twimg.com/profile_images/1132409196681551874/_GpV1SBj_normal.jpg</t>
  </si>
  <si>
    <t>http://pbs.twimg.com/profile_images/2300846619/1mono_normal.jpg</t>
  </si>
  <si>
    <t>http://pbs.twimg.com/profile_images/1148012419941380096/Qdt7dzcf_normal.jpg</t>
  </si>
  <si>
    <t>http://pbs.twimg.com/profile_images/1058444729816440832/pQUvQtVl_normal.jpg</t>
  </si>
  <si>
    <t>http://pbs.twimg.com/profile_images/1144044478388428800/HFEhJeTT_normal.jpg</t>
  </si>
  <si>
    <t>http://pbs.twimg.com/profile_images/1149230427518824448/mtdN8m5S_normal.png</t>
  </si>
  <si>
    <t>http://pbs.twimg.com/profile_images/1142717895325245440/vw0ET2Ha_normal.jpg</t>
  </si>
  <si>
    <t>http://pbs.twimg.com/profile_images/1132785812574224384/BwLxWxxo_normal.jpg</t>
  </si>
  <si>
    <t>http://pbs.twimg.com/profile_images/953385204621697030/rLFnMqtM_normal.jpg</t>
  </si>
  <si>
    <t>http://pbs.twimg.com/profile_images/1142071908013412353/wbJMB9gG_normal.png</t>
  </si>
  <si>
    <t>http://pbs.twimg.com/profile_images/1146031336773300224/beb4eS5L_normal.png</t>
  </si>
  <si>
    <t>http://pbs.twimg.com/profile_images/1141786238711750661/SnvupnPG_normal.png</t>
  </si>
  <si>
    <t>http://pbs.twimg.com/profile_images/1095103911390793730/Dzf-6JM6_normal.jpg</t>
  </si>
  <si>
    <t>http://pbs.twimg.com/profile_images/1147638888795709441/vS2V8Vfu_normal.jpg</t>
  </si>
  <si>
    <t>http://pbs.twimg.com/profile_images/1144815427530498050/kJ3R3Bxf_normal.jpg</t>
  </si>
  <si>
    <t>http://pbs.twimg.com/profile_images/1148258988737409024/9F5ZjWQa_normal.jpg</t>
  </si>
  <si>
    <t>http://pbs.twimg.com/profile_images/1145158782906982401/rima-_cD_normal.jpg</t>
  </si>
  <si>
    <t>http://pbs.twimg.com/profile_images/1147506928966426624/5yRAocwG_normal.jpg</t>
  </si>
  <si>
    <t>http://pbs.twimg.com/profile_images/1148437747012710400/iBQEOTH9_normal.jpg</t>
  </si>
  <si>
    <t>http://pbs.twimg.com/profile_images/1148760892336758784/tg-VOmcj_normal.jpg</t>
  </si>
  <si>
    <t>http://pbs.twimg.com/profile_images/1129896432654270464/O4YIeu8o_normal.png</t>
  </si>
  <si>
    <t>http://pbs.twimg.com/profile_images/780668986341990400/WoDM9QUR_normal.jpg</t>
  </si>
  <si>
    <t>http://pbs.twimg.com/profile_images/1060048984008523776/9ZiznxeO_normal.jpg</t>
  </si>
  <si>
    <t>http://pbs.twimg.com/profile_images/1149080758109245440/PdksRs55_normal.jpg</t>
  </si>
  <si>
    <t>http://pbs.twimg.com/profile_images/1148436828883693568/V5bBeE88_normal.jpg</t>
  </si>
  <si>
    <t>http://pbs.twimg.com/profile_images/1149078926850953216/RyxD0hbQ_normal.jpg</t>
  </si>
  <si>
    <t>http://pbs.twimg.com/profile_images/1140973527459385344/v1b4TehA_normal.jpg</t>
  </si>
  <si>
    <t>http://pbs.twimg.com/profile_images/1141050921117339648/9fVh8c53_normal.jpg</t>
  </si>
  <si>
    <t>http://pbs.twimg.com/profile_images/1114236847671140353/TbJkwJjx_normal.jpg</t>
  </si>
  <si>
    <t>http://pbs.twimg.com/profile_images/1128875246042222592/8kE_iv3i_normal.png</t>
  </si>
  <si>
    <t>http://pbs.twimg.com/profile_images/1148738233200717824/a4lfWQvH_normal.jpg</t>
  </si>
  <si>
    <t>http://pbs.twimg.com/profile_images/1146562068969074689/8sOCqeIJ_normal.jpg</t>
  </si>
  <si>
    <t>http://pbs.twimg.com/profile_images/1127588424263852033/id_ciKkV_normal.jpg</t>
  </si>
  <si>
    <t>http://pbs.twimg.com/profile_images/575438579691712512/U76HXw9Z_normal.jpeg</t>
  </si>
  <si>
    <t>http://pbs.twimg.com/profile_images/1139621411935289345/KrPe4KDZ_normal.jpg</t>
  </si>
  <si>
    <t>http://pbs.twimg.com/profile_images/1097512540785934336/DUrowfhD_normal.jpg</t>
  </si>
  <si>
    <t>http://pbs.twimg.com/profile_images/1147723063141818368/4KdUUmCr_normal.png</t>
  </si>
  <si>
    <t>http://pbs.twimg.com/profile_images/804932403575787520/QmbyYNKd_normal.jpg</t>
  </si>
  <si>
    <t>http://pbs.twimg.com/profile_images/1459238581/shuttle_launch_5-2011_037_normal.JPG</t>
  </si>
  <si>
    <t>http://pbs.twimg.com/profile_images/1793769807/408895_10150603501738690_677313689_10879030_139870275_n_normal.jpg</t>
  </si>
  <si>
    <t>http://pbs.twimg.com/profile_images/1144429674816299008/51RTqwHX_normal.png</t>
  </si>
  <si>
    <t>http://pbs.twimg.com/profile_images/1133589143513108481/1XDsT7GY_normal.jpg</t>
  </si>
  <si>
    <t>http://pbs.twimg.com/profile_images/1141859649907580930/k0TtGivh_normal.png</t>
  </si>
  <si>
    <t>http://pbs.twimg.com/profile_images/1145695891032027136/qx6_7HIb_normal.png</t>
  </si>
  <si>
    <t>http://pbs.twimg.com/profile_images/1139272346135482368/wNQq_Dhx_normal.png</t>
  </si>
  <si>
    <t>http://pbs.twimg.com/profile_images/1147472109540691968/l9dkPRvk_normal.jpg</t>
  </si>
  <si>
    <t>http://pbs.twimg.com/profile_images/1074030056505253888/zqYOVc3X_normal.jpg</t>
  </si>
  <si>
    <t>http://pbs.twimg.com/profile_images/1117934799694389249/pth3GhAS_normal.png</t>
  </si>
  <si>
    <t>http://pbs.twimg.com/profile_images/1136769023545204737/Htb4C06j_normal.jpg</t>
  </si>
  <si>
    <t>http://pbs.twimg.com/profile_images/1103218339952771072/8ka25VZ2_normal.jpg</t>
  </si>
  <si>
    <t>http://pbs.twimg.com/profile_images/1136737429493358592/4IcZFWqJ_normal.jpg</t>
  </si>
  <si>
    <t>http://pbs.twimg.com/profile_images/1140432046462046208/dWFFOSYM_normal.jpg</t>
  </si>
  <si>
    <t>http://pbs.twimg.com/profile_images/1105595027676250113/sw4i6lio_normal.jpg</t>
  </si>
  <si>
    <t>http://pbs.twimg.com/profile_images/875853260774658048/K5qzmtWh_normal.jpg</t>
  </si>
  <si>
    <t>http://pbs.twimg.com/profile_images/378800000674268962/06ce58cab26c3a0daf80cf57e5acb29b_normal.jpeg</t>
  </si>
  <si>
    <t>http://pbs.twimg.com/profile_images/1101289860751474688/Greg-t33_normal.jpg</t>
  </si>
  <si>
    <t>http://pbs.twimg.com/profile_images/1144406800210546690/wKoMCekV_normal.jpg</t>
  </si>
  <si>
    <t>http://pbs.twimg.com/profile_images/1054030218170527744/PpePGOwx_normal.jpg</t>
  </si>
  <si>
    <t>http://pbs.twimg.com/profile_images/1145420133034147840/cys3Jdcz_normal.jpg</t>
  </si>
  <si>
    <t>http://pbs.twimg.com/profile_images/1146987310224949249/JwciGGfT_normal.jpg</t>
  </si>
  <si>
    <t>http://pbs.twimg.com/profile_images/951158929970491392/dPEt2fa9_normal.jpg</t>
  </si>
  <si>
    <t>http://pbs.twimg.com/profile_images/1135296074111827973/WY5NKRCs_normal.jpg</t>
  </si>
  <si>
    <t>http://pbs.twimg.com/profile_images/1082432649250115584/DDQ4qr9C_normal.jpg</t>
  </si>
  <si>
    <t>http://pbs.twimg.com/profile_images/1145550402642857984/Y_dTqLLY_normal.jpg</t>
  </si>
  <si>
    <t>http://pbs.twimg.com/profile_images/1026649922731487232/oDXgljSq_normal.jpg</t>
  </si>
  <si>
    <t>http://pbs.twimg.com/profile_images/740300497622466561/MXwP6z5F_normal.jpg</t>
  </si>
  <si>
    <t>http://pbs.twimg.com/profile_images/909133078051852289/J11z3CWc_normal.jpg</t>
  </si>
  <si>
    <t>http://pbs.twimg.com/profile_images/949070360103698432/kXSiPeTk_normal.jpg</t>
  </si>
  <si>
    <t>http://pbs.twimg.com/profile_images/1148407698700025856/1zS26EGU_normal.jpg</t>
  </si>
  <si>
    <t>http://pbs.twimg.com/profile_images/2798844021/584146be4dce53d8d1a21651a7ac814b_normal.png</t>
  </si>
  <si>
    <t>http://pbs.twimg.com/profile_images/1060314841187930113/vpbV2eY7_normal.jpg</t>
  </si>
  <si>
    <t>http://pbs.twimg.com/profile_images/1079008505867239424/OeDiWQIm_normal.jpg</t>
  </si>
  <si>
    <t>http://pbs.twimg.com/profile_images/983670457344946178/ugfHTCVq_normal.jpg</t>
  </si>
  <si>
    <t>http://pbs.twimg.com/profile_images/793375853321326592/zHaxmFpf_normal.jpg</t>
  </si>
  <si>
    <t>http://pbs.twimg.com/profile_images/1120661097038610432/NSj1W40c_normal.jpg</t>
  </si>
  <si>
    <t>http://pbs.twimg.com/profile_images/1149264747612651520/z7sBk7gy_normal.jpg</t>
  </si>
  <si>
    <t>http://pbs.twimg.com/profile_images/1103142828639629312/sfpROz7L_normal.jpg</t>
  </si>
  <si>
    <t>http://pbs.twimg.com/profile_images/1149267542222893056/EkpFSouj_normal.jpg</t>
  </si>
  <si>
    <t>http://pbs.twimg.com/profile_images/1080226220787277824/02N3Pvvu_normal.jpg</t>
  </si>
  <si>
    <t>http://pbs.twimg.com/profile_images/978404453870120960/o8NcHKq1_normal.jpg</t>
  </si>
  <si>
    <t>http://pbs.twimg.com/profile_images/1112166853630136323/HBalgRef_normal.png</t>
  </si>
  <si>
    <t>http://pbs.twimg.com/profile_images/1120625594453176320/i87JIo1w_normal.jpg</t>
  </si>
  <si>
    <t>http://pbs.twimg.com/profile_images/1148930884499836928/cPggpOs1_normal.jpg</t>
  </si>
  <si>
    <t>http://pbs.twimg.com/profile_images/1031758032949178369/JQuHP5WS_normal.jpg</t>
  </si>
  <si>
    <t>http://pbs.twimg.com/profile_images/1365217510/image_normal.jpg</t>
  </si>
  <si>
    <t>http://pbs.twimg.com/profile_images/1054785605723406336/UXUxw54r_normal.jpg</t>
  </si>
  <si>
    <t>http://pbs.twimg.com/profile_images/1115796631016890370/IAlPe695_normal.jpg</t>
  </si>
  <si>
    <t>http://pbs.twimg.com/profile_images/1110943633128202241/6zbh9fin_normal.png</t>
  </si>
  <si>
    <t>http://pbs.twimg.com/profile_images/1055266394395283458/5yvbvxIK_normal.jpg</t>
  </si>
  <si>
    <t>http://pbs.twimg.com/profile_images/939900799328702464/oEr8bcOA_normal.jpg</t>
  </si>
  <si>
    <t>http://pbs.twimg.com/profile_images/542044009774850048/1vQugN4D_normal.jpeg</t>
  </si>
  <si>
    <t>http://pbs.twimg.com/profile_images/900458020563537921/sBUPLHsJ_normal.jpg</t>
  </si>
  <si>
    <t>http://pbs.twimg.com/profile_images/1143976576708763652/2i1YSSfz_normal.jpg</t>
  </si>
  <si>
    <t>http://pbs.twimg.com/profile_images/1148715287727857664/PXHgrFBc_normal.jpg</t>
  </si>
  <si>
    <t>http://pbs.twimg.com/profile_images/1134878933013450752/xAdOMyxi_normal.jpg</t>
  </si>
  <si>
    <t>http://pbs.twimg.com/profile_images/1148255038843674625/aO1htT6N_normal.jpg</t>
  </si>
  <si>
    <t>http://pbs.twimg.com/profile_images/941404148188061696/w25-myxT_normal.jpg</t>
  </si>
  <si>
    <t>http://pbs.twimg.com/profile_images/1147130068944207873/-0A-CuL3_normal.png</t>
  </si>
  <si>
    <t>http://pbs.twimg.com/profile_images/1149344975253123073/La-2nsRq_normal.jpg</t>
  </si>
  <si>
    <t>http://pbs.twimg.com/profile_images/1126154136754499586/-W_CASZZ_normal.jpg</t>
  </si>
  <si>
    <t>http://pbs.twimg.com/profile_images/1113094540863262720/u2uJJEfM_normal.jpg</t>
  </si>
  <si>
    <t>http://pbs.twimg.com/profile_images/1142471063143497728/NjE3vHa__normal.jpg</t>
  </si>
  <si>
    <t>http://pbs.twimg.com/profile_images/1148402210625282048/vyMxxBe3_normal.jpg</t>
  </si>
  <si>
    <t>http://pbs.twimg.com/profile_images/1146422274737594369/UasCZ7AV_normal.jpg</t>
  </si>
  <si>
    <t>http://pbs.twimg.com/profile_images/1149114441172246528/VRtKo9VB_normal.png</t>
  </si>
  <si>
    <t>http://pbs.twimg.com/profile_images/1148726785024000000/P0o7g6p__normal.jpg</t>
  </si>
  <si>
    <t>http://pbs.twimg.com/profile_images/1147860988055756801/zAscCtxm_normal.jpg</t>
  </si>
  <si>
    <t>http://pbs.twimg.com/profile_images/1147565179770560517/oUD0ekqg_normal.jpg</t>
  </si>
  <si>
    <t>http://pbs.twimg.com/profile_images/1149357768693780480/vGc_RibS_normal.jpg</t>
  </si>
  <si>
    <t>http://pbs.twimg.com/profile_images/1149332614181990405/-QV-Qgr5_normal.jpg</t>
  </si>
  <si>
    <t>http://pbs.twimg.com/profile_images/1149309374231392256/2oyPAKa7_normal.jpg</t>
  </si>
  <si>
    <t>http://pbs.twimg.com/profile_images/1146789932746383363/vqR9DH4__normal.jpg</t>
  </si>
  <si>
    <t>http://pbs.twimg.com/profile_images/1148336290166763521/6nvke9Vp_normal.jpg</t>
  </si>
  <si>
    <t>http://pbs.twimg.com/profile_images/1149164432611860480/jsRkcEQb_normal.jpg</t>
  </si>
  <si>
    <t>http://pbs.twimg.com/profile_images/1149341722721378304/Uo_cnSQN_normal.jpg</t>
  </si>
  <si>
    <t>http://pbs.twimg.com/profile_images/1148607204561494018/idp22H-1_normal.jpg</t>
  </si>
  <si>
    <t>http://pbs.twimg.com/profile_images/1148708126847393793/gyh_sB1V_normal.jpg</t>
  </si>
  <si>
    <t>http://pbs.twimg.com/profile_images/1148827507409526784/hDEP2-z-_normal.jpg</t>
  </si>
  <si>
    <t>http://pbs.twimg.com/profile_images/1140138646357495808/eckqc2Sr_normal.jpg</t>
  </si>
  <si>
    <t>http://pbs.twimg.com/profile_images/1133956871960899584/hczMbkbQ_normal.jpg</t>
  </si>
  <si>
    <t>http://pbs.twimg.com/profile_images/1146015434463801346/pecl6tOT_normal.jpg</t>
  </si>
  <si>
    <t>http://pbs.twimg.com/profile_images/1147402458668380166/A9mqagzF_normal.jpg</t>
  </si>
  <si>
    <t>http://pbs.twimg.com/profile_images/1148936687952654337/EC3Lr2s7_normal.jpg</t>
  </si>
  <si>
    <t>http://pbs.twimg.com/profile_images/1141733837719953408/sBqLrQJ1_normal.png</t>
  </si>
  <si>
    <t>http://pbs.twimg.com/profile_images/484584019741245442/MnlIjYTF_normal.jpeg</t>
  </si>
  <si>
    <t>http://pbs.twimg.com/profile_images/1112594177961844736/qQK8NJT-_normal.jpg</t>
  </si>
  <si>
    <t>http://pbs.twimg.com/profile_images/1115041590551224321/HaEuGCVD_normal.png</t>
  </si>
  <si>
    <t>http://pbs.twimg.com/profile_images/1146619899789238274/FQT9dUMg_normal.jpg</t>
  </si>
  <si>
    <t>http://pbs.twimg.com/profile_images/1142114558871519232/AxHWtu-F_normal.jpg</t>
  </si>
  <si>
    <t>http://pbs.twimg.com/profile_images/1124459258723164160/nQ1VK92p_normal.jpg</t>
  </si>
  <si>
    <t>http://pbs.twimg.com/profile_images/1043676577295466496/sUSu9evy_normal.jpg</t>
  </si>
  <si>
    <t>http://pbs.twimg.com/profile_images/1148604765791772673/FJOOXGyZ_normal.jpg</t>
  </si>
  <si>
    <t>http://pbs.twimg.com/profile_images/1054550676573810688/XHVuhlZ-_normal.jpg</t>
  </si>
  <si>
    <t>http://pbs.twimg.com/profile_images/1136058904285274112/bjGZq2k9_normal.jpg</t>
  </si>
  <si>
    <t>http://pbs.twimg.com/profile_images/1123470541141282817/1q2rjxup_normal.jpg</t>
  </si>
  <si>
    <t>http://pbs.twimg.com/profile_images/1135055874471354370/xC8l95Dc_normal.jpg</t>
  </si>
  <si>
    <t>http://pbs.twimg.com/profile_images/861752865483771904/cOAVeQ3w_normal.jpg</t>
  </si>
  <si>
    <t>http://pbs.twimg.com/profile_images/459080253164359680/43FhYC94_normal.jpeg</t>
  </si>
  <si>
    <t>http://pbs.twimg.com/profile_images/1072193469387546626/3Y5yWL1k_normal.jpg</t>
  </si>
  <si>
    <t>http://pbs.twimg.com/profile_images/1137392687437504512/HKRRu9dO_normal.jpg</t>
  </si>
  <si>
    <t>http://pbs.twimg.com/profile_images/945368821388496897/VWr9a2Ai_normal.jpg</t>
  </si>
  <si>
    <t>http://pbs.twimg.com/profile_images/1146436618183741441/eIgDfYCD_normal.jpg</t>
  </si>
  <si>
    <t>http://pbs.twimg.com/profile_images/1059182367091261440/-XqPDczL_normal.jpg</t>
  </si>
  <si>
    <t>http://pbs.twimg.com/profile_images/416381470576365568/sRGFmiO__normal.jpeg</t>
  </si>
  <si>
    <t>http://pbs.twimg.com/profile_images/1063611542967508992/AKb_1MAH_normal.jpg</t>
  </si>
  <si>
    <t>http://pbs.twimg.com/profile_images/708724620048736256/TEh5zSHd_normal.jpg</t>
  </si>
  <si>
    <t>http://pbs.twimg.com/profile_images/1148937441614712832/5bzehp7t_normal.png</t>
  </si>
  <si>
    <t>http://pbs.twimg.com/profile_images/1147211586752471048/iEoidGXU_normal.jpg</t>
  </si>
  <si>
    <t>http://pbs.twimg.com/profile_images/1145761039897808896/DynvhA5S_normal.jpg</t>
  </si>
  <si>
    <t>http://pbs.twimg.com/profile_images/1108544451973185536/ETtVthzV_normal.jpg</t>
  </si>
  <si>
    <t>http://pbs.twimg.com/profile_images/1142592660068323328/IdLX61c7_normal.jpg</t>
  </si>
  <si>
    <t>http://pbs.twimg.com/profile_images/1142494007727153152/APmRTz_M_normal.jpg</t>
  </si>
  <si>
    <t>http://pbs.twimg.com/profile_images/1128716678978838530/QCcYrcsz_normal.jpg</t>
  </si>
  <si>
    <t>http://pbs.twimg.com/profile_images/1106241705496457216/F5zuR7Li_normal.jpg</t>
  </si>
  <si>
    <t>http://pbs.twimg.com/profile_images/925574711378984960/7JJzcT24_normal.jpg</t>
  </si>
  <si>
    <t>http://pbs.twimg.com/profile_images/1044030756216033280/HjgkU03S_normal.jpg</t>
  </si>
  <si>
    <t>http://pbs.twimg.com/profile_images/1072715307784028165/ZpRAjPnz_normal.jpg</t>
  </si>
  <si>
    <t>http://pbs.twimg.com/profile_images/1147691947219275776/TIm2pJw3_normal.jpg</t>
  </si>
  <si>
    <t>http://pbs.twimg.com/profile_images/1093172830705864704/mY2qXprF_normal.jpg</t>
  </si>
  <si>
    <t>http://pbs.twimg.com/profile_images/837317705229185024/5frsmObY_normal.jpg</t>
  </si>
  <si>
    <t>http://pbs.twimg.com/profile_images/1110512410606125056/OZxItlYj_normal.jpg</t>
  </si>
  <si>
    <t>http://pbs.twimg.com/profile_images/1141544174543605766/TZ8W9kci_normal.jpg</t>
  </si>
  <si>
    <t>http://pbs.twimg.com/profile_images/1110614162424647680/sI5YzeMa_normal.jpg</t>
  </si>
  <si>
    <t>http://pbs.twimg.com/profile_images/1034310905863888896/hjqSjMzl_normal.jpg</t>
  </si>
  <si>
    <t>http://pbs.twimg.com/profile_images/1112479034468982785/_0X6LaA5_normal.jpg</t>
  </si>
  <si>
    <t>http://pbs.twimg.com/profile_images/1140833998769446913/YvFgwoY8_normal.jpg</t>
  </si>
  <si>
    <t>http://pbs.twimg.com/profile_images/1149352039383617536/mESimFjd_normal.jpg</t>
  </si>
  <si>
    <t>http://pbs.twimg.com/profile_images/1137454770673848320/3GaMd0kB_normal.jpg</t>
  </si>
  <si>
    <t>http://pbs.twimg.com/profile_images/1052672598704775168/G4ma5Z8C_normal.jpg</t>
  </si>
  <si>
    <t>http://pbs.twimg.com/profile_images/1140654978035408896/A_dFoxVa_normal.jpg</t>
  </si>
  <si>
    <t>http://pbs.twimg.com/profile_images/1148699147123482624/RdP46_Cs_normal.jpg</t>
  </si>
  <si>
    <t>http://pbs.twimg.com/profile_images/1117712641013760000/0V3QlVQA_normal.jpg</t>
  </si>
  <si>
    <t>http://pbs.twimg.com/profile_images/1081848333046550528/sNlYPkcJ_normal.jpg</t>
  </si>
  <si>
    <t>http://pbs.twimg.com/profile_images/923960165887393793/uUixxDZR_normal.jpg</t>
  </si>
  <si>
    <t>http://pbs.twimg.com/profile_images/1009251009716260864/CJMBPwCZ_normal.jpg</t>
  </si>
  <si>
    <t>Open Twitter Page for This Person</t>
  </si>
  <si>
    <t>https://twitter.com/petermaldonad19</t>
  </si>
  <si>
    <t>https://twitter.com/uberfacts</t>
  </si>
  <si>
    <t>https://twitter.com/bgallagher_98</t>
  </si>
  <si>
    <t>https://twitter.com/dopealexxx</t>
  </si>
  <si>
    <t>https://twitter.com/captainnerdism</t>
  </si>
  <si>
    <t>https://twitter.com/cultvope</t>
  </si>
  <si>
    <t>https://twitter.com/jjkseclipse</t>
  </si>
  <si>
    <t>https://twitter.com/iamcharlington</t>
  </si>
  <si>
    <t>https://twitter.com/nigseu</t>
  </si>
  <si>
    <t>https://twitter.com/therealsmcity</t>
  </si>
  <si>
    <t>https://twitter.com/cjsuarezjr</t>
  </si>
  <si>
    <t>https://twitter.com/lilliananai</t>
  </si>
  <si>
    <t>https://twitter.com/jacko_boll</t>
  </si>
  <si>
    <t>https://twitter.com/coltonsmock</t>
  </si>
  <si>
    <t>https://twitter.com/andrewzip</t>
  </si>
  <si>
    <t>https://twitter.com/daniasp</t>
  </si>
  <si>
    <t>https://twitter.com/njsachi</t>
  </si>
  <si>
    <t>https://twitter.com/jayayzle</t>
  </si>
  <si>
    <t>https://twitter.com/silvertigerbb</t>
  </si>
  <si>
    <t>https://twitter.com/emptyorchestra6</t>
  </si>
  <si>
    <t>https://twitter.com/_andreareza</t>
  </si>
  <si>
    <t>https://twitter.com/junnttao</t>
  </si>
  <si>
    <t>https://twitter.com/1800catpuke</t>
  </si>
  <si>
    <t>https://twitter.com/shashi_hazard</t>
  </si>
  <si>
    <t>https://twitter.com/casanovacattree</t>
  </si>
  <si>
    <t>https://twitter.com/court_618</t>
  </si>
  <si>
    <t>https://twitter.com/caelaamarks</t>
  </si>
  <si>
    <t>https://twitter.com/alefandino</t>
  </si>
  <si>
    <t>https://twitter.com/realmarvellomj</t>
  </si>
  <si>
    <t>https://twitter.com/iheartricaaa</t>
  </si>
  <si>
    <t>https://twitter.com/royboy2124</t>
  </si>
  <si>
    <t>https://twitter.com/nickf_ca</t>
  </si>
  <si>
    <t>https://twitter.com/ign</t>
  </si>
  <si>
    <t>https://twitter.com/_devvwaddle</t>
  </si>
  <si>
    <t>https://twitter.com/bellarke001</t>
  </si>
  <si>
    <t>https://twitter.com/emma_obie4</t>
  </si>
  <si>
    <t>https://twitter.com/keekeekitkat</t>
  </si>
  <si>
    <t>https://twitter.com/sayo_coro</t>
  </si>
  <si>
    <t>https://twitter.com/riesakamoto</t>
  </si>
  <si>
    <t>https://twitter.com/_amandrew_</t>
  </si>
  <si>
    <t>https://twitter.com/thefreemodel</t>
  </si>
  <si>
    <t>https://twitter.com/takedownmras</t>
  </si>
  <si>
    <t>https://twitter.com/freak0nline</t>
  </si>
  <si>
    <t>https://twitter.com/colincorgi</t>
  </si>
  <si>
    <t>https://twitter.com/notrealwaffles</t>
  </si>
  <si>
    <t>https://twitter.com/miniorchid</t>
  </si>
  <si>
    <t>https://twitter.com/new2koreand2021</t>
  </si>
  <si>
    <t>https://twitter.com/f1princess</t>
  </si>
  <si>
    <t>https://twitter.com/ladydonna100</t>
  </si>
  <si>
    <t>https://twitter.com/loungefly</t>
  </si>
  <si>
    <t>https://twitter.com/boxlunchgifts</t>
  </si>
  <si>
    <t>https://twitter.com/cappnkenway</t>
  </si>
  <si>
    <t>https://twitter.com/isjxhnny</t>
  </si>
  <si>
    <t>https://twitter.com/burningtaco</t>
  </si>
  <si>
    <t>https://twitter.com/dodger_jess83</t>
  </si>
  <si>
    <t>https://twitter.com/dodgersvida22</t>
  </si>
  <si>
    <t>https://twitter.com/thezorocario</t>
  </si>
  <si>
    <t>https://twitter.com/koisnake</t>
  </si>
  <si>
    <t>https://twitter.com/efren_pedroza</t>
  </si>
  <si>
    <t>https://twitter.com/jorgezunigam</t>
  </si>
  <si>
    <t>https://twitter.com/oworock</t>
  </si>
  <si>
    <t>https://twitter.com/goran_says</t>
  </si>
  <si>
    <t>https://twitter.com/instagram</t>
  </si>
  <si>
    <t>https://twitter.com/janetstangel</t>
  </si>
  <si>
    <t>https://twitter.com/veggiedogmom</t>
  </si>
  <si>
    <t>https://twitter.com/jclsucks</t>
  </si>
  <si>
    <t>https://twitter.com/anamariaayme1</t>
  </si>
  <si>
    <t>https://twitter.com/andresmadr1gal</t>
  </si>
  <si>
    <t>https://twitter.com/wankhairulikhw1</t>
  </si>
  <si>
    <t>https://twitter.com/goddess69ganja</t>
  </si>
  <si>
    <t>https://twitter.com/eg_glitter24</t>
  </si>
  <si>
    <t>https://twitter.com/mounette0208</t>
  </si>
  <si>
    <t>https://twitter.com/boku_no_jr</t>
  </si>
  <si>
    <t>https://twitter.com/pauloveno_</t>
  </si>
  <si>
    <t>https://twitter.com/interactivelads</t>
  </si>
  <si>
    <t>https://twitter.com/ayewans</t>
  </si>
  <si>
    <t>https://twitter.com/arindammr</t>
  </si>
  <si>
    <t>https://twitter.com/theshyguy8</t>
  </si>
  <si>
    <t>https://twitter.com/xtraordnarly</t>
  </si>
  <si>
    <t>https://twitter.com/ninarome0</t>
  </si>
  <si>
    <t>https://twitter.com/castroe07</t>
  </si>
  <si>
    <t>https://twitter.com/cassgizmo</t>
  </si>
  <si>
    <t>https://twitter.com/dmelbm</t>
  </si>
  <si>
    <t>https://twitter.com/myworld2121</t>
  </si>
  <si>
    <t>https://twitter.com/yamperproganda</t>
  </si>
  <si>
    <t>https://twitter.com/ritchan_en</t>
  </si>
  <si>
    <t>https://twitter.com/chaedoc</t>
  </si>
  <si>
    <t>https://twitter.com/skenigsberg</t>
  </si>
  <si>
    <t>https://twitter.com/th3doormatt</t>
  </si>
  <si>
    <t>https://twitter.com/jennasykes13</t>
  </si>
  <si>
    <t>https://twitter.com/rachelwithcats</t>
  </si>
  <si>
    <t>https://twitter.com/strawbecky_81</t>
  </si>
  <si>
    <t>https://twitter.com/synchronicbot</t>
  </si>
  <si>
    <t>https://twitter.com/bluecrash_queen</t>
  </si>
  <si>
    <t>https://twitter.com/totalvideogame</t>
  </si>
  <si>
    <t>https://twitter.com/vwc153gcg42jquu</t>
  </si>
  <si>
    <t>https://twitter.com/fartour1</t>
  </si>
  <si>
    <t>https://twitter.com/nahuelnicrosini</t>
  </si>
  <si>
    <t>https://twitter.com/lynxreviewer</t>
  </si>
  <si>
    <t>https://twitter.com/genphys</t>
  </si>
  <si>
    <t>https://twitter.com/jilsmom</t>
  </si>
  <si>
    <t>https://twitter.com/moraysuth</t>
  </si>
  <si>
    <t>https://twitter.com/hbaf1976</t>
  </si>
  <si>
    <t>https://twitter.com/adogtweets_</t>
  </si>
  <si>
    <t>https://twitter.com/elliemrrt</t>
  </si>
  <si>
    <t>https://twitter.com/skyedrixvg</t>
  </si>
  <si>
    <t>https://twitter.com/dragonflight126</t>
  </si>
  <si>
    <t>https://twitter.com/otakon</t>
  </si>
  <si>
    <t>https://twitter.com/cosplaycorgi</t>
  </si>
  <si>
    <t>https://twitter.com/nclgnsrth</t>
  </si>
  <si>
    <t>https://twitter.com/jadineleto</t>
  </si>
  <si>
    <t>https://twitter.com/botensori</t>
  </si>
  <si>
    <t>https://twitter.com/odaguru</t>
  </si>
  <si>
    <t>https://twitter.com/qbeast9922</t>
  </si>
  <si>
    <t>https://twitter.com/networkjanitor</t>
  </si>
  <si>
    <t>https://twitter.com/arrdem</t>
  </si>
  <si>
    <t>https://twitter.com/eboldy</t>
  </si>
  <si>
    <t>https://twitter.com/_itselladel</t>
  </si>
  <si>
    <t>https://twitter.com/cclikesbands</t>
  </si>
  <si>
    <t>https://twitter.com/lankyhelen</t>
  </si>
  <si>
    <t>https://twitter.com/therealmrg</t>
  </si>
  <si>
    <t>https://twitter.com/feckoffflouncer</t>
  </si>
  <si>
    <t>https://twitter.com/vnlahabbo</t>
  </si>
  <si>
    <t>https://twitter.com/_mirenn_</t>
  </si>
  <si>
    <t>https://twitter.com/rykael3</t>
  </si>
  <si>
    <t>https://twitter.com/pokemon</t>
  </si>
  <si>
    <t>https://twitter.com/gracecheron</t>
  </si>
  <si>
    <t>https://twitter.com/andrew1albertt</t>
  </si>
  <si>
    <t>https://twitter.com/rx8welsh</t>
  </si>
  <si>
    <t>https://twitter.com/slutfornatsu</t>
  </si>
  <si>
    <t>https://twitter.com/moolicent</t>
  </si>
  <si>
    <t>https://twitter.com/fonz_</t>
  </si>
  <si>
    <t>https://twitter.com/tjack30</t>
  </si>
  <si>
    <t>https://twitter.com/_ynigo</t>
  </si>
  <si>
    <t>https://twitter.com/kennylynny</t>
  </si>
  <si>
    <t>https://twitter.com/sleepybiflinge</t>
  </si>
  <si>
    <t>https://twitter.com/fooknews</t>
  </si>
  <si>
    <t>https://twitter.com/garbage_waifu</t>
  </si>
  <si>
    <t>https://twitter.com/s_selcouth</t>
  </si>
  <si>
    <t>https://twitter.com/esserzed</t>
  </si>
  <si>
    <t>https://twitter.com/lasrina</t>
  </si>
  <si>
    <t>https://twitter.com/liliamartinez6</t>
  </si>
  <si>
    <t>https://twitter.com/riosculptures</t>
  </si>
  <si>
    <t>https://twitter.com/thousand_skies</t>
  </si>
  <si>
    <t>https://twitter.com/mrscruz1999</t>
  </si>
  <si>
    <t>https://twitter.com/darth</t>
  </si>
  <si>
    <t>https://twitter.com/carole_bouchard</t>
  </si>
  <si>
    <t>https://twitter.com/haylightz</t>
  </si>
  <si>
    <t>https://twitter.com/friednoodlespls</t>
  </si>
  <si>
    <t>https://twitter.com/jesinefxn</t>
  </si>
  <si>
    <t>https://twitter.com/countercheq</t>
  </si>
  <si>
    <t>https://twitter.com/msnbc</t>
  </si>
  <si>
    <t>https://twitter.com/mikebwonder</t>
  </si>
  <si>
    <t>https://twitter.com/birdlady19492</t>
  </si>
  <si>
    <t>https://twitter.com/atzmiroh</t>
  </si>
  <si>
    <t>https://twitter.com/aras_sivad</t>
  </si>
  <si>
    <t>https://twitter.com/cozygamershop</t>
  </si>
  <si>
    <t>https://twitter.com/nsbulatao70</t>
  </si>
  <si>
    <t>https://twitter.com/joeylanez18</t>
  </si>
  <si>
    <t>https://twitter.com/rulecorgis</t>
  </si>
  <si>
    <t>https://twitter.com/rabbijill</t>
  </si>
  <si>
    <t>https://twitter.com/positivereigen</t>
  </si>
  <si>
    <t>https://twitter.com/althausdan</t>
  </si>
  <si>
    <t>https://twitter.com/jorgeluis_gm</t>
  </si>
  <si>
    <t>https://twitter.com/allfactmix</t>
  </si>
  <si>
    <t>https://twitter.com/monika_1gf</t>
  </si>
  <si>
    <t>https://twitter.com/muttamorphosis</t>
  </si>
  <si>
    <t>https://twitter.com/petguild</t>
  </si>
  <si>
    <t>https://twitter.com/apdt_uk</t>
  </si>
  <si>
    <t>https://twitter.com/dogstardaily</t>
  </si>
  <si>
    <t>https://twitter.com/thepawpostuk</t>
  </si>
  <si>
    <t>https://twitter.com/rickygervais</t>
  </si>
  <si>
    <t>https://twitter.com/kiapegg</t>
  </si>
  <si>
    <t>https://twitter.com/stacyliu83</t>
  </si>
  <si>
    <t>https://twitter.com/connorjbyrne</t>
  </si>
  <si>
    <t>https://twitter.com/cbbc_tdg</t>
  </si>
  <si>
    <t>https://twitter.com/cbbc</t>
  </si>
  <si>
    <t>https://twitter.com/droidsarehere</t>
  </si>
  <si>
    <t>https://twitter.com/wildearthpets</t>
  </si>
  <si>
    <t>https://twitter.com/padoju_yt</t>
  </si>
  <si>
    <t>https://twitter.com/twolipbouquets</t>
  </si>
  <si>
    <t>https://twitter.com/overwatchleague</t>
  </si>
  <si>
    <t>https://twitter.com/gzcharge</t>
  </si>
  <si>
    <t>https://twitter.com/maxxxhamm</t>
  </si>
  <si>
    <t>https://twitter.com/karasmakun</t>
  </si>
  <si>
    <t>https://twitter.com/cwillis_1</t>
  </si>
  <si>
    <t>https://twitter.com/brownchick3296</t>
  </si>
  <si>
    <t>https://twitter.com/therealdavegee</t>
  </si>
  <si>
    <t>https://twitter.com/leftiestats</t>
  </si>
  <si>
    <t>https://twitter.com/aja_renise</t>
  </si>
  <si>
    <t>https://twitter.com/chloejoellee</t>
  </si>
  <si>
    <t>https://twitter.com/ninjapuppy99</t>
  </si>
  <si>
    <t>https://twitter.com/momixou</t>
  </si>
  <si>
    <t>https://twitter.com/greg2395</t>
  </si>
  <si>
    <t>https://twitter.com/be_macedoo</t>
  </si>
  <si>
    <t>https://twitter.com/panelaindie</t>
  </si>
  <si>
    <t>https://twitter.com/leander_mc</t>
  </si>
  <si>
    <t>https://twitter.com/jillhanner</t>
  </si>
  <si>
    <t>https://twitter.com/scotttherock5</t>
  </si>
  <si>
    <t>https://twitter.com/mymuseyip1995my</t>
  </si>
  <si>
    <t>https://twitter.com/nealpabon</t>
  </si>
  <si>
    <t>https://twitter.com/daegudorkss</t>
  </si>
  <si>
    <t>https://twitter.com/raptordavinci</t>
  </si>
  <si>
    <t>https://twitter.com/supbruss</t>
  </si>
  <si>
    <t>https://twitter.com/valcarmom</t>
  </si>
  <si>
    <t>https://twitter.com/pentbot_</t>
  </si>
  <si>
    <t>https://twitter.com/hatfieldanne</t>
  </si>
  <si>
    <t>https://twitter.com/housewifeofhell</t>
  </si>
  <si>
    <t>https://twitter.com/rebeca_maggie8</t>
  </si>
  <si>
    <t>https://twitter.com/smugcorgi</t>
  </si>
  <si>
    <t>https://twitter.com/the_evangilist</t>
  </si>
  <si>
    <t>https://twitter.com/djinnkitty</t>
  </si>
  <si>
    <t>https://twitter.com/topcorgi91</t>
  </si>
  <si>
    <t>https://twitter.com/benny275</t>
  </si>
  <si>
    <t>https://twitter.com/steveretka</t>
  </si>
  <si>
    <t>https://twitter.com/animalastronau1</t>
  </si>
  <si>
    <t>https://twitter.com/lisette_neely</t>
  </si>
  <si>
    <t>https://twitter.com/ninafcoach</t>
  </si>
  <si>
    <t>https://twitter.com/faithdlee</t>
  </si>
  <si>
    <t>https://twitter.com/crimsondemon15</t>
  </si>
  <si>
    <t>https://twitter.com/starshinerart</t>
  </si>
  <si>
    <t>https://twitter.com/ous2012</t>
  </si>
  <si>
    <t>https://twitter.com/faxonb</t>
  </si>
  <si>
    <t>https://twitter.com/courtjeweller</t>
  </si>
  <si>
    <t>https://twitter.com/chrisshipitv</t>
  </si>
  <si>
    <t>https://twitter.com/zakkhollander</t>
  </si>
  <si>
    <t>https://twitter.com/trillliggins</t>
  </si>
  <si>
    <t>https://twitter.com/geekhungry</t>
  </si>
  <si>
    <t>https://twitter.com/mariuslindberg</t>
  </si>
  <si>
    <t>https://twitter.com/alexbcann</t>
  </si>
  <si>
    <t>https://twitter.com/strayfmtom</t>
  </si>
  <si>
    <t>https://twitter.com/darthmarkovbot</t>
  </si>
  <si>
    <t>https://twitter.com/psychodwarf</t>
  </si>
  <si>
    <t>https://twitter.com/alicekhollis</t>
  </si>
  <si>
    <t>https://twitter.com/fhchat</t>
  </si>
  <si>
    <t>https://twitter.com/bonezors</t>
  </si>
  <si>
    <t>https://twitter.com/favzlouis</t>
  </si>
  <si>
    <t>https://twitter.com/claaaaare</t>
  </si>
  <si>
    <t>https://twitter.com/jhuitz</t>
  </si>
  <si>
    <t>https://twitter.com/bigdawgd58</t>
  </si>
  <si>
    <t>https://twitter.com/lalouve350</t>
  </si>
  <si>
    <t>https://twitter.com/jaw_geous</t>
  </si>
  <si>
    <t>https://twitter.com/steven_sfp</t>
  </si>
  <si>
    <t>https://twitter.com/leofrancisco96</t>
  </si>
  <si>
    <t>https://twitter.com/nadiner_weiner</t>
  </si>
  <si>
    <t>https://twitter.com/tmaclfc</t>
  </si>
  <si>
    <t>https://twitter.com/midgetgembina</t>
  </si>
  <si>
    <t>https://twitter.com/vinnycooney1</t>
  </si>
  <si>
    <t>https://twitter.com/sshibon</t>
  </si>
  <si>
    <t>https://twitter.com/caz_foster</t>
  </si>
  <si>
    <t>https://twitter.com/somersetlevel</t>
  </si>
  <si>
    <t>https://twitter.com/cupidstunt17</t>
  </si>
  <si>
    <t>https://twitter.com/nick_f3d</t>
  </si>
  <si>
    <t>https://twitter.com/karinbgraham</t>
  </si>
  <si>
    <t>https://twitter.com/redagitator</t>
  </si>
  <si>
    <t>https://twitter.com/flavellg</t>
  </si>
  <si>
    <t>https://twitter.com/steve_shorty</t>
  </si>
  <si>
    <t>https://twitter.com/pennyone</t>
  </si>
  <si>
    <t>https://twitter.com/mrdavidgp</t>
  </si>
  <si>
    <t>https://twitter.com/paulreadgb</t>
  </si>
  <si>
    <t>https://twitter.com/juliesu74284807</t>
  </si>
  <si>
    <t>https://twitter.com/foootsoldier</t>
  </si>
  <si>
    <t>https://twitter.com/moameddow</t>
  </si>
  <si>
    <t>https://twitter.com/sjpsnickers</t>
  </si>
  <si>
    <t>https://twitter.com/lady_link_</t>
  </si>
  <si>
    <t>https://twitter.com/demonneet</t>
  </si>
  <si>
    <t>https://twitter.com/sirenpins</t>
  </si>
  <si>
    <t>https://twitter.com/annaegtzz</t>
  </si>
  <si>
    <t>https://twitter.com/laurawhitt32</t>
  </si>
  <si>
    <t>https://twitter.com/omgdalton</t>
  </si>
  <si>
    <t>https://twitter.com/stephenking</t>
  </si>
  <si>
    <t>https://twitter.com/ashibeans</t>
  </si>
  <si>
    <t>https://twitter.com/nickwolford</t>
  </si>
  <si>
    <t>https://twitter.com/jessscribbles</t>
  </si>
  <si>
    <t>https://twitter.com/amazingphil</t>
  </si>
  <si>
    <t>https://twitter.com/megan_orton28</t>
  </si>
  <si>
    <t>https://twitter.com/ouiouifrenchie</t>
  </si>
  <si>
    <t>https://twitter.com/graysidelife916</t>
  </si>
  <si>
    <t>https://twitter.com/truefactsbot</t>
  </si>
  <si>
    <t>https://twitter.com/rice_a_rina</t>
  </si>
  <si>
    <t>https://twitter.com/isreyes62</t>
  </si>
  <si>
    <t>https://twitter.com/foxetv</t>
  </si>
  <si>
    <t>https://twitter.com/wgrates</t>
  </si>
  <si>
    <t>https://twitter.com/psybuster2020</t>
  </si>
  <si>
    <t>https://twitter.com/moneydiana</t>
  </si>
  <si>
    <t>https://twitter.com/pizzaloidbot_k</t>
  </si>
  <si>
    <t>https://twitter.com/rahbar_fa</t>
  </si>
  <si>
    <t>https://twitter.com/nicinira</t>
  </si>
  <si>
    <t>https://twitter.com/littleboo239</t>
  </si>
  <si>
    <t>https://twitter.com/entrr_username</t>
  </si>
  <si>
    <t>https://twitter.com/captmotorcycle</t>
  </si>
  <si>
    <t>https://twitter.com/_burntlime_</t>
  </si>
  <si>
    <t>https://twitter.com/playerking95</t>
  </si>
  <si>
    <t>https://twitter.com/heavymetalcorgi</t>
  </si>
  <si>
    <t>https://twitter.com/realmomreviews</t>
  </si>
  <si>
    <t>https://twitter.com/davidhsu_</t>
  </si>
  <si>
    <t>https://twitter.com/seeluketri</t>
  </si>
  <si>
    <t>https://twitter.com/ornithorrinca</t>
  </si>
  <si>
    <t>https://twitter.com/guiliaga</t>
  </si>
  <si>
    <t>https://twitter.com/goaway_bitch</t>
  </si>
  <si>
    <t>https://twitter.com/barbaraescreve</t>
  </si>
  <si>
    <t>https://twitter.com/lu1783</t>
  </si>
  <si>
    <t>https://twitter.com/aguileralf</t>
  </si>
  <si>
    <t>https://twitter.com/davidkeithortiz</t>
  </si>
  <si>
    <t>https://twitter.com/38shoeless</t>
  </si>
  <si>
    <t>https://twitter.com/barstoolsports</t>
  </si>
  <si>
    <t>https://twitter.com/kguentherart</t>
  </si>
  <si>
    <t>https://twitter.com/hno3syo_</t>
  </si>
  <si>
    <t>https://twitter.com/decks_chilo</t>
  </si>
  <si>
    <t>https://twitter.com/missmiafaith</t>
  </si>
  <si>
    <t>https://twitter.com/superinspired67</t>
  </si>
  <si>
    <t>https://twitter.com/hello_minky</t>
  </si>
  <si>
    <t>https://twitter.com/emilycoleyeah</t>
  </si>
  <si>
    <t>https://twitter.com/scarlet_fenrir5</t>
  </si>
  <si>
    <t>https://twitter.com/jonisliban9</t>
  </si>
  <si>
    <t>https://twitter.com/labourpress</t>
  </si>
  <si>
    <t>https://twitter.com/amemehack</t>
  </si>
  <si>
    <t>https://twitter.com/davidb45212563</t>
  </si>
  <si>
    <t>https://twitter.com/catchsome_zzz</t>
  </si>
  <si>
    <t>https://twitter.com/coleisnotamazng</t>
  </si>
  <si>
    <t>https://twitter.com/infinitydnp</t>
  </si>
  <si>
    <t>https://twitter.com/lovxlydnp</t>
  </si>
  <si>
    <t>https://twitter.com/dreamyhowell</t>
  </si>
  <si>
    <t>https://twitter.com/internetvenus</t>
  </si>
  <si>
    <t>https://twitter.com/phoebexwyatt</t>
  </si>
  <si>
    <t>https://twitter.com/waywardhowell</t>
  </si>
  <si>
    <t>https://twitter.com/holylighit</t>
  </si>
  <si>
    <t>https://twitter.com/kihariii</t>
  </si>
  <si>
    <t>https://twitter.com/corgo</t>
  </si>
  <si>
    <t>https://twitter.com/ofgeography</t>
  </si>
  <si>
    <t>https://twitter.com/bruyninckxmatt</t>
  </si>
  <si>
    <t>https://twitter.com/joshuawithers</t>
  </si>
  <si>
    <t>https://twitter.com/obijuankenobi19</t>
  </si>
  <si>
    <t>https://twitter.com/steffi_cole</t>
  </si>
  <si>
    <t>https://twitter.com/sjrb20</t>
  </si>
  <si>
    <t>https://twitter.com/metcalfedavid</t>
  </si>
  <si>
    <t>https://twitter.com/bexkollstedt</t>
  </si>
  <si>
    <t>https://twitter.com/tombattistella7</t>
  </si>
  <si>
    <t>https://twitter.com/mejustbeth</t>
  </si>
  <si>
    <t>https://twitter.com/jackbecorgi</t>
  </si>
  <si>
    <t>https://twitter.com/madkingbrandon</t>
  </si>
  <si>
    <t>https://twitter.com/quietachvment</t>
  </si>
  <si>
    <t>https://twitter.com/itsduckiehoe</t>
  </si>
  <si>
    <t>https://twitter.com/karalainee</t>
  </si>
  <si>
    <t>https://twitter.com/amybethcombs</t>
  </si>
  <si>
    <t>https://twitter.com/dabbyysabbyy</t>
  </si>
  <si>
    <t>https://twitter.com/rhernandez1321</t>
  </si>
  <si>
    <t>https://twitter.com/rtnseongwu</t>
  </si>
  <si>
    <t>https://twitter.com/thesydstar</t>
  </si>
  <si>
    <t>https://twitter.com/yuureishimonone</t>
  </si>
  <si>
    <t>https://twitter.com/hech1w</t>
  </si>
  <si>
    <t>https://twitter.com/crankagegames</t>
  </si>
  <si>
    <t>https://twitter.com/hunterspcgaming</t>
  </si>
  <si>
    <t>https://twitter.com/unicornylithia</t>
  </si>
  <si>
    <t>https://twitter.com/lamasticobleu</t>
  </si>
  <si>
    <t>https://twitter.com/dignolong</t>
  </si>
  <si>
    <t>https://twitter.com/teamcorgibrand</t>
  </si>
  <si>
    <t>https://twitter.com/828corgi</t>
  </si>
  <si>
    <t>https://twitter.com/shaunapembroke</t>
  </si>
  <si>
    <t>https://twitter.com/ot_kpop</t>
  </si>
  <si>
    <t>https://twitter.com/txt_members</t>
  </si>
  <si>
    <t>https://twitter.com/walkinshoeson</t>
  </si>
  <si>
    <t>https://twitter.com/deejaysparatos</t>
  </si>
  <si>
    <t>https://twitter.com/dobb_ay</t>
  </si>
  <si>
    <t>https://twitter.com/ladymajima219</t>
  </si>
  <si>
    <t>https://twitter.com/evilpeach</t>
  </si>
  <si>
    <t>https://twitter.com/angiebuenavent2</t>
  </si>
  <si>
    <t>https://twitter.com/gordonfetcher</t>
  </si>
  <si>
    <t>https://twitter.com/smartcorgi</t>
  </si>
  <si>
    <t>https://twitter.com/garywise1701</t>
  </si>
  <si>
    <t>https://twitter.com/cjaspy</t>
  </si>
  <si>
    <t>https://twitter.com/vaniulloa</t>
  </si>
  <si>
    <t>https://twitter.com/agiron_78</t>
  </si>
  <si>
    <t>https://twitter.com/nmorris1776</t>
  </si>
  <si>
    <t>https://twitter.com/latinatings</t>
  </si>
  <si>
    <t>https://twitter.com/rozplar</t>
  </si>
  <si>
    <t>https://twitter.com/sararose2990</t>
  </si>
  <si>
    <t>https://twitter.com/mrschihl</t>
  </si>
  <si>
    <t>https://twitter.com/xaelserpent</t>
  </si>
  <si>
    <t>https://twitter.com/carlatsm</t>
  </si>
  <si>
    <t>https://twitter.com/isabsmt</t>
  </si>
  <si>
    <t>https://twitter.com/nbbnorcia</t>
  </si>
  <si>
    <t>https://twitter.com/vivirobichaud</t>
  </si>
  <si>
    <t>https://twitter.com/gmthrr</t>
  </si>
  <si>
    <t>https://twitter.com/lasvegassiren</t>
  </si>
  <si>
    <t>https://twitter.com/thedoginthestar</t>
  </si>
  <si>
    <t>https://twitter.com/nicotine_junkie</t>
  </si>
  <si>
    <t>https://twitter.com/theodyssey</t>
  </si>
  <si>
    <t>https://twitter.com/kt_bethb</t>
  </si>
  <si>
    <t>https://twitter.com/idealescapism</t>
  </si>
  <si>
    <t>https://twitter.com/itsnotkelly</t>
  </si>
  <si>
    <t>https://twitter.com/itsalyssaaaaaa</t>
  </si>
  <si>
    <t>https://twitter.com/chance_second</t>
  </si>
  <si>
    <t>https://twitter.com/ivanzds</t>
  </si>
  <si>
    <t>https://twitter.com/jakefumeros</t>
  </si>
  <si>
    <t>https://twitter.com/rhys_ford</t>
  </si>
  <si>
    <t>https://twitter.com/tamoorewrites</t>
  </si>
  <si>
    <t>https://twitter.com/muckleshoot_c</t>
  </si>
  <si>
    <t>https://twitter.com/emeralddowns</t>
  </si>
  <si>
    <t>https://twitter.com/izandra</t>
  </si>
  <si>
    <t>https://twitter.com/phoenixphire24</t>
  </si>
  <si>
    <t>https://twitter.com/ohiobailey</t>
  </si>
  <si>
    <t>https://twitter.com/brittanyfurlan</t>
  </si>
  <si>
    <t>https://twitter.com/tylerscheib</t>
  </si>
  <si>
    <t>https://twitter.com/textdeviantart</t>
  </si>
  <si>
    <t>https://twitter.com/inqueersitor</t>
  </si>
  <si>
    <t>https://twitter.com/bryanmatthews74</t>
  </si>
  <si>
    <t>https://twitter.com/amyiczyk</t>
  </si>
  <si>
    <t>https://twitter.com/felinewithin</t>
  </si>
  <si>
    <t>https://twitter.com/kapitantripp</t>
  </si>
  <si>
    <t>https://twitter.com/musarilia</t>
  </si>
  <si>
    <t>https://twitter.com/nomadovinho</t>
  </si>
  <si>
    <t>https://twitter.com/eddinhernandez3</t>
  </si>
  <si>
    <t>https://twitter.com/thedailycorgi</t>
  </si>
  <si>
    <t>https://twitter.com/ohmycorgi</t>
  </si>
  <si>
    <t>https://twitter.com/resistprofessor</t>
  </si>
  <si>
    <t>https://twitter.com/pc_bloke</t>
  </si>
  <si>
    <t>https://twitter.com/corgis3ellis</t>
  </si>
  <si>
    <t>https://twitter.com/lecorgi</t>
  </si>
  <si>
    <t>https://twitter.com/laurajs01092808</t>
  </si>
  <si>
    <t>https://twitter.com/cindydickeykda</t>
  </si>
  <si>
    <t>https://twitter.com/maryrenouf</t>
  </si>
  <si>
    <t>https://twitter.com/cowardwithapen</t>
  </si>
  <si>
    <t>https://twitter.com/regional1sbest</t>
  </si>
  <si>
    <t>https://twitter.com/jishifruit</t>
  </si>
  <si>
    <t>https://twitter.com/inakalaww</t>
  </si>
  <si>
    <t>https://twitter.com/beefoxandacorgi</t>
  </si>
  <si>
    <t>https://twitter.com/rosiellin</t>
  </si>
  <si>
    <t>https://twitter.com/psychedelmons</t>
  </si>
  <si>
    <t>https://twitter.com/anna_epaves</t>
  </si>
  <si>
    <t>https://twitter.com/geimernicholas</t>
  </si>
  <si>
    <t>https://twitter.com/allenwinget</t>
  </si>
  <si>
    <t>https://twitter.com/brittanycurran</t>
  </si>
  <si>
    <t>https://twitter.com/couldbeserina</t>
  </si>
  <si>
    <t>https://twitter.com/danielrodsal00</t>
  </si>
  <si>
    <t>https://twitter.com/ruselleuge</t>
  </si>
  <si>
    <t>https://twitter.com/snarkeyeagle</t>
  </si>
  <si>
    <t>https://twitter.com/nicmalfoy</t>
  </si>
  <si>
    <t>https://twitter.com/lulilopezlemir</t>
  </si>
  <si>
    <t>https://twitter.com/callmechimmy</t>
  </si>
  <si>
    <t>https://twitter.com/petscams</t>
  </si>
  <si>
    <t>https://twitter.com/mestified</t>
  </si>
  <si>
    <t>https://twitter.com/lab_ebooks</t>
  </si>
  <si>
    <t>https://twitter.com/hamartiaxxx</t>
  </si>
  <si>
    <t>https://twitter.com/ssurfar</t>
  </si>
  <si>
    <t>https://twitter.com/chelseaa_mariee</t>
  </si>
  <si>
    <t>https://twitter.com/punkrosette</t>
  </si>
  <si>
    <t>https://twitter.com/deemo_music_bot</t>
  </si>
  <si>
    <t>https://twitter.com/alexialafata</t>
  </si>
  <si>
    <t>https://twitter.com/landmarkxplorer</t>
  </si>
  <si>
    <t>https://twitter.com/davegeorgeson</t>
  </si>
  <si>
    <t>https://twitter.com/ardescar</t>
  </si>
  <si>
    <t>https://twitter.com/thdivewhisperer</t>
  </si>
  <si>
    <t>https://twitter.com/katiefforde</t>
  </si>
  <si>
    <t>https://twitter.com/bordercollies</t>
  </si>
  <si>
    <t>https://twitter.com/amazon</t>
  </si>
  <si>
    <t>https://twitter.com/karuma_pk</t>
  </si>
  <si>
    <t>https://twitter.com/roythelucario</t>
  </si>
  <si>
    <t>https://twitter.com/rpmarshryan</t>
  </si>
  <si>
    <t>https://twitter.com/worldanvil</t>
  </si>
  <si>
    <t>https://twitter.com/madgamermag</t>
  </si>
  <si>
    <t>https://twitter.com/sousourocket</t>
  </si>
  <si>
    <t>https://twitter.com/lillith6</t>
  </si>
  <si>
    <t>https://twitter.com/ourhometerra</t>
  </si>
  <si>
    <t>https://twitter.com/dogsmonthly</t>
  </si>
  <si>
    <t>https://twitter.com/carolyna_2the_k</t>
  </si>
  <si>
    <t>https://twitter.com/ericidle</t>
  </si>
  <si>
    <t>https://twitter.com/hebsyman</t>
  </si>
  <si>
    <t>https://twitter.com/vgcharideas</t>
  </si>
  <si>
    <t>https://twitter.com/sharktigger</t>
  </si>
  <si>
    <t>https://twitter.com/voitoutou</t>
  </si>
  <si>
    <t>https://twitter.com/luciedsp11</t>
  </si>
  <si>
    <t>https://twitter.com/patricia17xx</t>
  </si>
  <si>
    <t>https://twitter.com/lilynathanson</t>
  </si>
  <si>
    <t>https://twitter.com/dyandelosreyes</t>
  </si>
  <si>
    <t>https://twitter.com/icysedgwick</t>
  </si>
  <si>
    <t>https://twitter.com/biancdee</t>
  </si>
  <si>
    <t>https://twitter.com/baibleh</t>
  </si>
  <si>
    <t>https://twitter.com/whyisyatiddyout</t>
  </si>
  <si>
    <t>https://twitter.com/simonbillinton</t>
  </si>
  <si>
    <t>https://twitter.com/mutablejoe</t>
  </si>
  <si>
    <t>https://twitter.com/8shimajiro</t>
  </si>
  <si>
    <t>https://twitter.com/mizuniversed</t>
  </si>
  <si>
    <t>https://twitter.com/thecavamalt</t>
  </si>
  <si>
    <t>https://twitter.com/zombiesquadhq</t>
  </si>
  <si>
    <t>https://twitter.com/gillfactora</t>
  </si>
  <si>
    <t>https://twitter.com/jezza182</t>
  </si>
  <si>
    <t>https://twitter.com/maxsparber</t>
  </si>
  <si>
    <t>https://twitter.com/mflower555</t>
  </si>
  <si>
    <t>https://twitter.com/baekyunniewife</t>
  </si>
  <si>
    <t>https://twitter.com/thejeniferbeast</t>
  </si>
  <si>
    <t>https://twitter.com/drtastebad</t>
  </si>
  <si>
    <t>https://twitter.com/changjaepilyu</t>
  </si>
  <si>
    <t>https://twitter.com/day6onlyday6</t>
  </si>
  <si>
    <t>https://twitter.com/katyhats19</t>
  </si>
  <si>
    <t>https://twitter.com/bigpandahunter</t>
  </si>
  <si>
    <t>https://twitter.com/mamasploots</t>
  </si>
  <si>
    <t>https://twitter.com/hurt__jordan</t>
  </si>
  <si>
    <t>https://twitter.com/mebleedgreen</t>
  </si>
  <si>
    <t>https://twitter.com/_srpelo_</t>
  </si>
  <si>
    <t>https://twitter.com/corgis_stuff</t>
  </si>
  <si>
    <t>https://twitter.com/adsanz_it</t>
  </si>
  <si>
    <t>https://twitter.com/lurssia_</t>
  </si>
  <si>
    <t>https://twitter.com/justgyal</t>
  </si>
  <si>
    <t>https://twitter.com/plentyofalcoves</t>
  </si>
  <si>
    <t>https://twitter.com/mrracotero</t>
  </si>
  <si>
    <t>https://twitter.com/s8n</t>
  </si>
  <si>
    <t>https://twitter.com/alvaroclv</t>
  </si>
  <si>
    <t>https://twitter.com/fratcherbot</t>
  </si>
  <si>
    <t>https://twitter.com/jllyodsrt</t>
  </si>
  <si>
    <t>https://twitter.com/_danteali</t>
  </si>
  <si>
    <t>https://twitter.com/sirbuddyboots</t>
  </si>
  <si>
    <t>https://twitter.com/neolithicsheep</t>
  </si>
  <si>
    <t>https://twitter.com/moms_mouth</t>
  </si>
  <si>
    <t>https://twitter.com/levaly2</t>
  </si>
  <si>
    <t>https://twitter.com/lizdrabick</t>
  </si>
  <si>
    <t>https://twitter.com/maxduchaine</t>
  </si>
  <si>
    <t>https://twitter.com/mattyice703</t>
  </si>
  <si>
    <t>https://twitter.com/dcphotog</t>
  </si>
  <si>
    <t>https://twitter.com/dear_mine_tita</t>
  </si>
  <si>
    <t>https://twitter.com/cheatlakevets</t>
  </si>
  <si>
    <t>https://twitter.com/ryno1185</t>
  </si>
  <si>
    <t>https://twitter.com/stevewill26</t>
  </si>
  <si>
    <t>https://twitter.com/drewontheradio</t>
  </si>
  <si>
    <t>https://twitter.com/1025thebone</t>
  </si>
  <si>
    <t>https://twitter.com/brittsomuch</t>
  </si>
  <si>
    <t>https://twitter.com/pjmshellevator</t>
  </si>
  <si>
    <t>https://twitter.com/corgis_butt</t>
  </si>
  <si>
    <t>https://twitter.com/kookpics</t>
  </si>
  <si>
    <t>https://twitter.com/amorepjms</t>
  </si>
  <si>
    <t>https://twitter.com/appstore</t>
  </si>
  <si>
    <t>https://twitter.com/seokjinstapes</t>
  </si>
  <si>
    <t>https://twitter.com/track11sea</t>
  </si>
  <si>
    <t>https://twitter.com/hertaetae</t>
  </si>
  <si>
    <t>https://twitter.com/swatercolour</t>
  </si>
  <si>
    <t>https://twitter.com/bts_twt</t>
  </si>
  <si>
    <t>https://twitter.com/bubblykoook</t>
  </si>
  <si>
    <t>https://twitter.com/btdes_twt</t>
  </si>
  <si>
    <t>https://twitter.com/boyzwithluv_bts</t>
  </si>
  <si>
    <t>https://twitter.com/tinyagustdt</t>
  </si>
  <si>
    <t>https://twitter.com/gcfshobi</t>
  </si>
  <si>
    <t>https://twitter.com/780613</t>
  </si>
  <si>
    <t>https://twitter.com/daegutasty</t>
  </si>
  <si>
    <t>https://twitter.com/fiuffjeons</t>
  </si>
  <si>
    <t>https://twitter.com/myoonati</t>
  </si>
  <si>
    <t>https://twitter.com/btseoulove</t>
  </si>
  <si>
    <t>https://twitter.com/9uokka_</t>
  </si>
  <si>
    <t>https://twitter.com/staeilar</t>
  </si>
  <si>
    <t>https://twitter.com/luvekth</t>
  </si>
  <si>
    <t>https://twitter.com/taekookmemories</t>
  </si>
  <si>
    <t>https://twitter.com/strapyoon</t>
  </si>
  <si>
    <t>https://twitter.com/sucreyoongi</t>
  </si>
  <si>
    <t>https://twitter.com/joonscrabcult</t>
  </si>
  <si>
    <t>https://twitter.com/jinhitcorp</t>
  </si>
  <si>
    <t>https://twitter.com/_jeonjungguk__</t>
  </si>
  <si>
    <t>https://twitter.com/bts_army_int</t>
  </si>
  <si>
    <t>https://twitter.com/btweverse</t>
  </si>
  <si>
    <t>https://twitter.com/boredmegane</t>
  </si>
  <si>
    <t>https://twitter.com/jeonss97</t>
  </si>
  <si>
    <t>https://twitter.com/shadow_twts</t>
  </si>
  <si>
    <t>https://twitter.com/aurooock</t>
  </si>
  <si>
    <t>https://twitter.com/markp93</t>
  </si>
  <si>
    <t>https://twitter.com/queenkv</t>
  </si>
  <si>
    <t>https://twitter.com/mattwixon</t>
  </si>
  <si>
    <t>https://twitter.com/dog_rates</t>
  </si>
  <si>
    <t>https://twitter.com/photosbylesko</t>
  </si>
  <si>
    <t>https://twitter.com/klayoven</t>
  </si>
  <si>
    <t>https://twitter.com/javibledo</t>
  </si>
  <si>
    <t>https://twitter.com/yukiyuk15602441</t>
  </si>
  <si>
    <t>https://twitter.com/plsspup</t>
  </si>
  <si>
    <t>https://twitter.com/amymantravadi</t>
  </si>
  <si>
    <t>https://twitter.com/colinjnolan</t>
  </si>
  <si>
    <t>https://twitter.com/sarahendipity42</t>
  </si>
  <si>
    <t>https://twitter.com/runhardafterhim</t>
  </si>
  <si>
    <t>https://twitter.com/cthecynic</t>
  </si>
  <si>
    <t>https://twitter.com/cjbanning</t>
  </si>
  <si>
    <t>https://twitter.com/thomaslhorrocks</t>
  </si>
  <si>
    <t>https://twitter.com/murrayfullerton</t>
  </si>
  <si>
    <t>https://twitter.com/justynljmelrose</t>
  </si>
  <si>
    <t>https://twitter.com/dallasbbritt</t>
  </si>
  <si>
    <t>https://twitter.com/okayleeee12</t>
  </si>
  <si>
    <t>https://twitter.com/cutesypooh</t>
  </si>
  <si>
    <t>https://twitter.com/shainafishman</t>
  </si>
  <si>
    <t>https://twitter.com/evans_cfa_seiml</t>
  </si>
  <si>
    <t>https://twitter.com/sannaclause</t>
  </si>
  <si>
    <t>https://twitter.com/kelln_duke</t>
  </si>
  <si>
    <t>https://twitter.com/corgi_cuteness</t>
  </si>
  <si>
    <t>https://twitter.com/wrckinballoyarn</t>
  </si>
  <si>
    <t>https://twitter.com/mogismean</t>
  </si>
  <si>
    <t>https://twitter.com/iusinthesky</t>
  </si>
  <si>
    <t>https://twitter.com/ali_vans</t>
  </si>
  <si>
    <t>https://twitter.com/yourlocaljacob</t>
  </si>
  <si>
    <t>https://twitter.com/msfour</t>
  </si>
  <si>
    <t>https://twitter.com/dudeluna</t>
  </si>
  <si>
    <t>https://twitter.com/erinneaceus</t>
  </si>
  <si>
    <t>https://twitter.com/mckra1g</t>
  </si>
  <si>
    <t>https://twitter.com/hdbyrne</t>
  </si>
  <si>
    <t>https://twitter.com/megabyt41511225</t>
  </si>
  <si>
    <t>https://twitter.com/ew</t>
  </si>
  <si>
    <t>https://twitter.com/annihilationed</t>
  </si>
  <si>
    <t>https://twitter.com/jlittle242</t>
  </si>
  <si>
    <t>https://twitter.com/driedshampoo</t>
  </si>
  <si>
    <t>https://twitter.com/paintedbycarol</t>
  </si>
  <si>
    <t>https://twitter.com/aboutcorgis</t>
  </si>
  <si>
    <t>https://twitter.com/pevenly1</t>
  </si>
  <si>
    <t>https://twitter.com/brenda51860720</t>
  </si>
  <si>
    <t>https://twitter.com/coleyworld</t>
  </si>
  <si>
    <t>https://twitter.com/allisonrfloyd</t>
  </si>
  <si>
    <t>https://twitter.com/samdalglish</t>
  </si>
  <si>
    <t>https://twitter.com/sick1with4smile</t>
  </si>
  <si>
    <t>https://twitter.com/mastermorgan317</t>
  </si>
  <si>
    <t>https://twitter.com/2cutecorgidogs</t>
  </si>
  <si>
    <t>https://twitter.com/funfunfunbot</t>
  </si>
  <si>
    <t>https://twitter.com/xenogears1234</t>
  </si>
  <si>
    <t>https://twitter.com/missjo_jo</t>
  </si>
  <si>
    <t>https://twitter.com/esuercnsfw</t>
  </si>
  <si>
    <t>https://twitter.com/huyosumi</t>
  </si>
  <si>
    <t>https://twitter.com/yadirayucky</t>
  </si>
  <si>
    <t>https://twitter.com/jbc_awards</t>
  </si>
  <si>
    <t>https://twitter.com/corgispirits</t>
  </si>
  <si>
    <t>https://twitter.com/anavaleria_</t>
  </si>
  <si>
    <t>https://twitter.com/dixon_tanner</t>
  </si>
  <si>
    <t>https://twitter.com/epubpupil</t>
  </si>
  <si>
    <t>https://twitter.com/meghancolia</t>
  </si>
  <si>
    <t>https://twitter.com/noseybugger1</t>
  </si>
  <si>
    <t>https://twitter.com/_nat_attack_</t>
  </si>
  <si>
    <t>https://twitter.com/dogmomcareyon</t>
  </si>
  <si>
    <t>https://twitter.com/meowreenmae</t>
  </si>
  <si>
    <t>https://twitter.com/therachelravana</t>
  </si>
  <si>
    <t>https://twitter.com/bigpapamurph52</t>
  </si>
  <si>
    <t>https://twitter.com/ceejosborne</t>
  </si>
  <si>
    <t>https://twitter.com/aspnxsa</t>
  </si>
  <si>
    <t>https://twitter.com/ariadnagi</t>
  </si>
  <si>
    <t>https://twitter.com/steelhester</t>
  </si>
  <si>
    <t>https://twitter.com/veschwab</t>
  </si>
  <si>
    <t>https://twitter.com/reddeadblaze123</t>
  </si>
  <si>
    <t>https://twitter.com/kappukkeki</t>
  </si>
  <si>
    <t>https://twitter.com/pairofclaws</t>
  </si>
  <si>
    <t>https://twitter.com/sephyhallow</t>
  </si>
  <si>
    <t>https://twitter.com/squish_bot</t>
  </si>
  <si>
    <t>https://twitter.com/lindsayadaire</t>
  </si>
  <si>
    <t>https://twitter.com/macsmiff</t>
  </si>
  <si>
    <t>https://twitter.com/iovesofmine</t>
  </si>
  <si>
    <t>https://twitter.com/azekielevans</t>
  </si>
  <si>
    <t>https://twitter.com/weissnolimit</t>
  </si>
  <si>
    <t>https://twitter.com/heaven4heathens</t>
  </si>
  <si>
    <t>https://twitter.com/sabrinaaalynn11</t>
  </si>
  <si>
    <t>https://twitter.com/katiektk80</t>
  </si>
  <si>
    <t>https://twitter.com/lordhalcr</t>
  </si>
  <si>
    <t>https://twitter.com/weremagnus</t>
  </si>
  <si>
    <t>https://twitter.com/crushmeshiro</t>
  </si>
  <si>
    <t>https://twitter.com/markmatterz</t>
  </si>
  <si>
    <t>https://twitter.com/fred_burton</t>
  </si>
  <si>
    <t>https://twitter.com/robertb_rice</t>
  </si>
  <si>
    <t>https://twitter.com/theactivestick</t>
  </si>
  <si>
    <t>https://twitter.com/sexycumlaude</t>
  </si>
  <si>
    <t>https://twitter.com/madfishmonger</t>
  </si>
  <si>
    <t>https://twitter.com/mariayagoda</t>
  </si>
  <si>
    <t>petermaldonad19
All corgis suffer from achondroplastic
dwarfism.</t>
  </si>
  <si>
    <t>uberfacts
All corgis suffer from achondroplastic
dwarfism.</t>
  </si>
  <si>
    <t>bgallagher_98
All corgis suffer from achondroplastic
dwarfism.</t>
  </si>
  <si>
    <t>dopealexxx
All corgis suffer from achondroplastic
dwarfism.</t>
  </si>
  <si>
    <t>captainnerdism
All corgis suffer from achondroplastic
dwarfism.</t>
  </si>
  <si>
    <t>cultvope
@jjkseclipse corgis are ugly</t>
  </si>
  <si>
    <t xml:space="preserve">jjkseclipse
</t>
  </si>
  <si>
    <t>iamcharlington
All corgis suffer from achondroplastic
dwarfism.</t>
  </si>
  <si>
    <t>nigseu
All corgis suffer from achondroplastic
dwarfism.</t>
  </si>
  <si>
    <t>therealsmcity
All corgis suffer from achondroplastic
dwarfism.</t>
  </si>
  <si>
    <t>cjsuarezjr
All corgis suffer from achondroplastic
dwarfism.</t>
  </si>
  <si>
    <t>lilliananai
All corgis suffer from achondroplastic
dwarfism.</t>
  </si>
  <si>
    <t>jacko_boll
All corgis suffer from achondroplastic
dwarfism.</t>
  </si>
  <si>
    <t>coltonsmock
All corgis suffer from achondroplastic
dwarfism.</t>
  </si>
  <si>
    <t>andrewzip
All corgis suffer from achondroplastic
dwarfism.</t>
  </si>
  <si>
    <t>daniasp
All corgis suffer from achondroplastic
dwarfism.</t>
  </si>
  <si>
    <t>njsachi
All corgis suffer from achondroplastic
dwarfism.</t>
  </si>
  <si>
    <t>jayayzle
All corgis suffer from achondroplastic
dwarfism.</t>
  </si>
  <si>
    <t>silvertigerbb
All corgis suffer from achondroplastic
dwarfism.</t>
  </si>
  <si>
    <t>emptyorchestra6
All corgis suffer from achondroplastic
dwarfism.</t>
  </si>
  <si>
    <t>_andreareza
All corgis suffer from achondroplastic
dwarfism.</t>
  </si>
  <si>
    <t>junnttao
All corgis suffer from achondroplastic
dwarfism.</t>
  </si>
  <si>
    <t>1800catpuke
All corgis suffer from achondroplastic
dwarfism.</t>
  </si>
  <si>
    <t>shashi_hazard
All corgis suffer from achondroplastic
dwarfism.</t>
  </si>
  <si>
    <t>casanovacattree
All corgis suffer from achondroplastic
dwarfism.</t>
  </si>
  <si>
    <t>court_618
@caelaamarks I love you more than
pizza &amp;amp; corgis ❤️</t>
  </si>
  <si>
    <t xml:space="preserve">caelaamarks
</t>
  </si>
  <si>
    <t>alefandino
All corgis suffer from achondroplastic
dwarfism.</t>
  </si>
  <si>
    <t>realmarvellomj
All corgis suffer from achondroplastic
dwarfism.</t>
  </si>
  <si>
    <t>iheartricaaa
All corgis suffer from achondroplastic
dwarfism.</t>
  </si>
  <si>
    <t>royboy2124
All corgis suffer from achondroplastic
dwarfism.</t>
  </si>
  <si>
    <t>nickf_ca
A corgi-like Pokémon's tail whip
animation is the latest controversy
from Pokémon Sword and Shield.
https://t.co/zRUV0fhANv https://t.co/0vzospVbls</t>
  </si>
  <si>
    <t>ign
A corgi-like Pokémon's tail whip
animation is the latest controversy
from Pokémon Sword and Shield.
https://t.co/zRUV0fhANv https://t.co/0vzospVbls</t>
  </si>
  <si>
    <t>_devvwaddle
All corgis suffer from achondroplastic
dwarfism.</t>
  </si>
  <si>
    <t>bellarke001
I’m so confused with Jason’s like
history. Corgis? I thought I had
clicked on a Stan account by accident
but then realized he doesn’t have
any lol https://t.co/z3GVWLdRPf</t>
  </si>
  <si>
    <t>emma_obie4
@keekeekitkat That’s just the corgis
I haven’t counted all the animals
I follow</t>
  </si>
  <si>
    <t xml:space="preserve">keekeekitkat
</t>
  </si>
  <si>
    <t>sayo_coro
Hi #PortfolioDay I'm Rie Sakamoto,
Japanese illustrator. I draw cute
and heartwarming corgis and birds.
https://t.co/H48XA9ktwT #PortfolioDay
https://t.co/Q6noTIPNgO</t>
  </si>
  <si>
    <t>riesakamoto
Hi #PortfolioDay I'm Rie Sakamoto,
Japanese illustrator. I draw cute
and heartwarming corgis and birds.
https://t.co/H48XA9ktwT #PortfolioDay
https://t.co/Q6noTIPNgO</t>
  </si>
  <si>
    <t>_amandrew_
All corgis suffer from achondroplastic
dwarfism.</t>
  </si>
  <si>
    <t>thefreemodel
@ColinCorgi @Freak0nline @TakedownMRAs
How much do you love Corgis, Colin?</t>
  </si>
  <si>
    <t xml:space="preserve">takedownmras
</t>
  </si>
  <si>
    <t xml:space="preserve">freak0nline
</t>
  </si>
  <si>
    <t xml:space="preserve">colincorgi
</t>
  </si>
  <si>
    <t>notrealwaffles
A corgi-like Pokémon's tail whip
animation is the latest controversy
from Pokémon Sword and Shield.
https://t.co/zRUV0fhANv https://t.co/0vzospVbls</t>
  </si>
  <si>
    <t>miniorchid
@New2KoreanD2021 Then I'll have
to do the same when my corgis..._xD83D__xDE05_
https://t.co/uRTmaJpFim</t>
  </si>
  <si>
    <t xml:space="preserve">new2koreand2021
</t>
  </si>
  <si>
    <t>f1princess
Snow White &amp;amp; her 7 corgis https://t.co/pEZ8a8f6jC</t>
  </si>
  <si>
    <t>ladydonna100
_xD83C__xDFBC_Corgis and sushi. And ramen and
mini backpacks. These are a few
of our favorite things! And you
can find them all exclusively @boxlunchgifts:
https://t.co/oAap0nudGr #MiniBackpack
#Corgis #DogsOfInstagram #Repost
https://t.co/Ncr9c2FP3p</t>
  </si>
  <si>
    <t>loungefly
_xD83C__xDFBC_Corgis and sushi. And ramen and
mini backpacks. These are a few
of our favorite things! And you
can find them all exclusively @boxlunchgifts:
https://t.co/oAap0nudGr #MiniBackpack
#Corgis #DogsOfInstagram #Repost
https://t.co/Ncr9c2FP3p</t>
  </si>
  <si>
    <t xml:space="preserve">boxlunchgifts
</t>
  </si>
  <si>
    <t>cappnkenway
All corgis suffer from achondroplastic
dwarfism.</t>
  </si>
  <si>
    <t>isjxhnny
All corgis suffer from achondroplastic
dwarfism.</t>
  </si>
  <si>
    <t>burningtaco
All corgis suffer from achondroplastic
dwarfism.</t>
  </si>
  <si>
    <t>dodger_jess83
@DodgersVida22 Haha! I love it!
This is my side of the bed which
consists of my weighted blanket,
my other Dodger pillow, my Golden
Girls blanket, and my Corgis. https://t.co/evIizBMonQ</t>
  </si>
  <si>
    <t xml:space="preserve">dodgersvida22
</t>
  </si>
  <si>
    <t>thezorocario
@koisnake corgis are cute</t>
  </si>
  <si>
    <t xml:space="preserve">koisnake
</t>
  </si>
  <si>
    <t>efren_pedroza
All corgis suffer from achondroplastic
dwarfism.</t>
  </si>
  <si>
    <t>jorgezunigam
All corgis suffer from achondroplastic
dwarfism.</t>
  </si>
  <si>
    <t>oworock
Tech News: Pokemon Sword and Protect’s
Most modern Controversy Is… About
a Corgi’s Butt Wiggle – IGN https://t.co/rTO7OpWWuB</t>
  </si>
  <si>
    <t>goran_says
How the hell does @instagram not
have a dark mode in TYOOL 2019?
How am I supposed to browse videos
of Corgis being cute without burning
my corneas at 2:30AM??</t>
  </si>
  <si>
    <t xml:space="preserve">instagram
</t>
  </si>
  <si>
    <t>janetstangel
Corgis summer get away at the pool
https://t.co/IQzTIH7ysR</t>
  </si>
  <si>
    <t>veggiedogmom
Thank you, God, for giving us every
little thing we take for granted
every single day! To the suns warmth,
your animals, our sight, our skills,
music, sensations, corgis, etc.
_xD83D__xDC36_ We may not pray everyday but
we are thankful beyond belief!!!!!</t>
  </si>
  <si>
    <t>jclsucks
All corgis suffer from achondroplastic
dwarfism.</t>
  </si>
  <si>
    <t>anamariaayme1
@AndresMadr1gal antoni hablando
de corgis soy yo</t>
  </si>
  <si>
    <t xml:space="preserve">andresmadr1gal
</t>
  </si>
  <si>
    <t>wankhairulikhw1
All corgis suffer from achondroplastic
dwarfism.</t>
  </si>
  <si>
    <t>goddess69ganja
I love boats and corgis _xD83D__xDDA4_ https://t.co/2s3RV5XIVq</t>
  </si>
  <si>
    <t>eg_glitter24
All corgis suffer from achondroplastic
dwarfism.</t>
  </si>
  <si>
    <t>mounette0208
_xD83C__xDFBC_Corgis and sushi. And ramen and
mini backpacks. These are a few
of our favorite things! And you
can find them all exclusively @boxlunchgifts:
https://t.co/oAap0nudGr #MiniBackpack
#Corgis #DogsOfInstagram #Repost
https://t.co/Ncr9c2FP3p</t>
  </si>
  <si>
    <t>boku_no_jr
All corgis suffer from achondroplastic
dwarfism.</t>
  </si>
  <si>
    <t>pauloveno_
no puedo con los corgis me superan
https://t.co/1P3YirAGqM</t>
  </si>
  <si>
    <t>interactivelads
phil explaining why corgis are
corgeous: Dan: https://t.co/FYfEzu8JxZ</t>
  </si>
  <si>
    <t>ayewans
All corgis suffer from achondroplastic
dwarfism.</t>
  </si>
  <si>
    <t>arindammr
#RT @UberFacts: All corgis suffer
from achondroplastic dwarfism.</t>
  </si>
  <si>
    <t>theshyguy8
All corgis suffer from achondroplastic
dwarfism.</t>
  </si>
  <si>
    <t>xtraordnarly
All I needed today! Hello there,
Calcy _xD83D__xDE0D_ Proud Momma! Yung papasayawin
ka din sa harap ng mga bisita para
ikaw yung bida. _xD83E__xDD23_ Nakakatuwa yung,
"Oo nga ang pogi" ni Eldzs! Pogi
kasi talaga si Cal compared sa
ibang corgis. _xD83D__xDCFD_ eldzsmejia https://t.co/5b5pnYtjSe</t>
  </si>
  <si>
    <t>ninarome0
All I needed today! Hello there,
Calcy _xD83D__xDE0D_ Proud Momma! Yung papasayawin
ka din sa harap ng mga bisita para
ikaw yung bida. _xD83E__xDD23_ Nakakatuwa yung,
"Oo nga ang pogi" ni Eldzs! Pogi
kasi talaga si Cal compared sa
ibang corgis. _xD83D__xDCFD_ eldzsmejia https://t.co/5b5pnYtjSe</t>
  </si>
  <si>
    <t>castroe07
All corgis suffer from achondroplastic
dwarfism.</t>
  </si>
  <si>
    <t>cassgizmo
_xD83C__xDFBC_Corgis and sushi. And ramen and
mini backpacks. These are a few
of our favorite things! And you
can find them all exclusively @boxlunchgifts:
https://t.co/oAap0nudGr #MiniBackpack
#Corgis #DogsOfInstagram #Repost
https://t.co/Ncr9c2FP3p</t>
  </si>
  <si>
    <t>dmelbm
@myworld2121 Loooove corgis _xD83D__xDC9C__xD83D__xDC9A__xD83D__xDC9B_</t>
  </si>
  <si>
    <t xml:space="preserve">myworld2121
</t>
  </si>
  <si>
    <t>yamperproganda
Corgis are my fav type of dog yall
had no idea how excited I was when
Yamper was revealed</t>
  </si>
  <si>
    <t>ritchan_en
i suck corgis toes behind anijas
back in the light music club</t>
  </si>
  <si>
    <t>chaedoc
@skenigsberg I like Corgis and
Yorkshire Terriers, but it really
depends how they're cooked.</t>
  </si>
  <si>
    <t xml:space="preserve">skenigsberg
</t>
  </si>
  <si>
    <t>th3doormatt
Pokemon Sword and Shield’s Latest
Controversy Is About a Corgi’s
Butt Wiggle https://t.co/oQ52nT4ObF</t>
  </si>
  <si>
    <t>jennasykes13
All corgis suffer from achondroplastic
dwarfism.</t>
  </si>
  <si>
    <t>rachelwithcats
Pokémon creators 1: okay, we are
basing this new region on England.
What do we know about England?
Creator 2: The queen likes corgis.
Creator 1: perfect! Corgi Pokémon!
What else? Creator 2: ummm. The
great British bake off?</t>
  </si>
  <si>
    <t>strawbecky_81
Pokémon creators 1: okay, we are
basing this new region on England.
What do we know about England?
Creator 2: The queen likes corgis.
Creator 1: perfect! Corgi Pokémon!
What else? Creator 2: ummm. The
great British bake off?</t>
  </si>
  <si>
    <t>synchronicbot
@bluecrash_queen Corgis sind sie
süßesten Doggos. !</t>
  </si>
  <si>
    <t xml:space="preserve">bluecrash_queen
</t>
  </si>
  <si>
    <t>totalvideogame
Pokemon Sword and Shield’s Latest
Controversy Is About a Corgi’s
Butt Wiggle https://t.co/wXUvDOxEM7</t>
  </si>
  <si>
    <t>vwc153gcg42jquu
نكته ى قابل تامل بعدى اينكه ملكه
اليزابت از سال 2015 به بعد از پرورش
سگ (كورگى) صرفنظر كرد چون قصد نداشت
پس از مرگش تربيت سگ هاى جوانسال
رو به عهده ى ديگران بگذاره، * آيت
الله خامنه اى همچنان بر لزوم بيعت
بسيجيان جوان با خود اصرار ميورزد.
https://t.co/Ym7rUiCw4m https://t.co/d4xYWTGszJ</t>
  </si>
  <si>
    <t>fartour1
نكته ى قابل تامل بعدى اينكه ملكه
اليزابت از سال 2015 به بعد از پرورش
سگ (كورگى) صرفنظر كرد چون قصد نداشت
پس از مرگش تربيت سگ هاى جوانسال
رو به عهده ى ديگران بگذاره، * آيت
الله خامنه اى همچنان بر لزوم بيعت
بسيجيان جوان با خود اصرار ميورزد.
https://t.co/Ym7rUiCw4m https://t.co/d4xYWTGszJ</t>
  </si>
  <si>
    <t>nahuelnicrosini
@LynxReviewer Todo muy bien pero
ahora tengo la imagen mental de
lynx dando voz de ataque a una
manada de corgis y no puedo parar
de reir</t>
  </si>
  <si>
    <t>lynxreviewer
P.D: "La mascota" de internet no
son los chuchos de perrera, son
los Corgis, los Akita, los Pugs
y los Huskies. Razas con lista
de espera para adoptar, que se
compran "más o menos legalmente"
por hasta 1500€ Los Sphynx van
por el mismo camino No seamos hipócritas,
por favor</t>
  </si>
  <si>
    <t>genphys
Pokemon Sword and Shield's Latest
Controversy Is... About a Corgi's
Butt Wiggle - IGN - +GENERAL PHYSICS
LABORATORY (GPL) Pokemon Sword
and Shield's Latest Controversy
Is... About a Corgi's Butt Wiggle  IGNPokemon
Sword Vs. ... https://t.co/4IQwElEMbq</t>
  </si>
  <si>
    <t>jilsmom
@skenigsberg Corgis! https://t.co/QyamDwG40m</t>
  </si>
  <si>
    <t>moraysuth
@HBAF1976 Shit in the corner and
blame it on the corgis</t>
  </si>
  <si>
    <t xml:space="preserve">hbaf1976
</t>
  </si>
  <si>
    <t>adogtweets_
My favourite dog is a #Weimaraner
who chases the Royal corgis so
they go and hide under the throne
#tailwag #cute https://t.co/vN4sObOV2i</t>
  </si>
  <si>
    <t>elliemrrt
MUNCHKIN CATS ARE SO GOD DAMN PRECIOUS
I would never keep a cat (probably)
but if I did, I'd SO get a munchkin
omg Munchkin and Sphinx cats are
my absolute favourite Munchkins
are like the corgis of cats</t>
  </si>
  <si>
    <t>skyedrixvg
A corgi-like Pokémon's tail whip
animation is the latest controversy
from Pokémon Sword and Shield.
https://t.co/zRUV0fhANv https://t.co/0vzospVbls</t>
  </si>
  <si>
    <t>dragonflight126
@CosplayCorgi @Otakon How can one
not want to say hello to a cosplaying
corgi? I love corgis and you’re
just as awesome as they are.</t>
  </si>
  <si>
    <t xml:space="preserve">otakon
</t>
  </si>
  <si>
    <t xml:space="preserve">cosplaycorgi
</t>
  </si>
  <si>
    <t>nclgnsrth
Pati aso ng Reids pinagpala. Grabe
genes nila _xD83D__xDE02_. Ang pogi, pogi ni
Cal! Naiiba talaga sya sa ibang
corgis _xD83E__xDD70_ https://t.co/YDig7Ng4Xo</t>
  </si>
  <si>
    <t>jadineleto
Pati aso ng Reids pinagpala. Grabe
genes nila _xD83D__xDE02_. Ang pogi, pogi ni
Cal! Naiiba talaga sya sa ibang
corgis _xD83E__xDD70_ https://t.co/YDig7Ng4Xo</t>
  </si>
  <si>
    <t>botensori
アルパパ ポーズ決めるの 疲れた_xD83D__xDE31_ ハイ朝ごはんにしよう‼️
#コーギー #corgi #犬 #dog #PembrokeWelshCorgi
#corgis https://t.co/U7xrgBZ2zp</t>
  </si>
  <si>
    <t>odaguru
ビックリ‼️ ティムがスパイダーマン みたいなことに_xD83D__xDE31_ #コーギー
#corgi #犬 #dog #PembrokeWelshCorgi
#corgis #corgilove #corgis_of_instagram
#スパイダーマン #スパイダーマンホームカミング #spiderman
#spidermanfarfromhome #spidercorgi
https://t.co/YWzsDJACVC</t>
  </si>
  <si>
    <t>qbeast9922
Those that teach me the most about
Kindness aren’t always human..
_xD83D__xDC36__xD83D__xDC9A_ _xD83E__xDD8B__xD83D__xDD25__xD83D__xDCAA__xD83C__xDFFE__xD83C__xDF31_ #Kindness #EmbraceTheJourney
#Corgi #Corgis #WednesdayWisdom
#WednesdayMotivation #WednesdayMood
#WednesdayThoughts #USMarine #MarineCorps
#USMC #OwnYourLife https://t.co/HfO3KCcVsm</t>
  </si>
  <si>
    <t>networkjanitor
@eboldy Came for the shared trolling
of @arrdem , stayed for the corgis</t>
  </si>
  <si>
    <t xml:space="preserve">arrdem
</t>
  </si>
  <si>
    <t xml:space="preserve">eboldy
</t>
  </si>
  <si>
    <t>_itselladel
Dati we wished for rotty, pugs,
husky, corgis, wild animals, and
many moreeee. Now one of them is
now in his very hands. After losing
Ace, there's so much pain. But
now, Lord offered happiness❤ Matt's
finally home❤</t>
  </si>
  <si>
    <t>cclikesbands
All corgis suffer from achondroplastic
dwarfism.</t>
  </si>
  <si>
    <t>lankyhelen
@FeckOffFlouncer @TheRealMrG Release...
the corgis</t>
  </si>
  <si>
    <t xml:space="preserve">therealmrg
</t>
  </si>
  <si>
    <t xml:space="preserve">feckoffflouncer
</t>
  </si>
  <si>
    <t>vnlahabbo
@_mirenn_ Give me her corgis</t>
  </si>
  <si>
    <t xml:space="preserve">_mirenn_
</t>
  </si>
  <si>
    <t>rykael3
@Pokemon I feel that’s a more of
a dragged rotation than a wiggle.
I think the design team needs to
watch more corgis and their wiggle
butts. For science.</t>
  </si>
  <si>
    <t xml:space="preserve">pokemon
</t>
  </si>
  <si>
    <t>gracecheron
@ANDREW1ALBERTT Baby corgis so
adorable</t>
  </si>
  <si>
    <t xml:space="preserve">andrew1albertt
</t>
  </si>
  <si>
    <t>rx8welsh
Hi #PortfolioDay I'm Rie Sakamoto,
Japanese illustrator. I draw cute
and heartwarming corgis and birds.
https://t.co/H48XA9ktwT #PortfolioDay
https://t.co/Q6noTIPNgO</t>
  </si>
  <si>
    <t>slutfornatsu
I'll go with corgis. THANK YOU
FOR HELPING https://t.co/kdm6KoOTNk</t>
  </si>
  <si>
    <t>moolicent
With the seemingly unstoppable
demise of the UK I am pinning my
hopes on The Queen, when asked
by Boris if he can form a Gov in
her name she tells him to fuck
right off and releases the corgis</t>
  </si>
  <si>
    <t>fonz_
With the seemingly unstoppable
demise of the UK I am pinning my
hopes on The Queen, when asked
by Boris if he can form a Gov in
her name she tells him to fuck
right off and releases the corgis</t>
  </si>
  <si>
    <t>tjack30
All corgis suffer from achondroplastic
dwarfism.</t>
  </si>
  <si>
    <t>_ynigo
Cheddar made other corgis in the
world a basic bitch. _xD83D__xDE22_</t>
  </si>
  <si>
    <t>kennylynny
All corgis suffer from achondroplastic
dwarfism.</t>
  </si>
  <si>
    <t>sleepybiflinge
Get!! HYPED!! FOR!! TELEPORTING!!
CORGIS!!! https://t.co/LzuKYWR7Xe</t>
  </si>
  <si>
    <t>fooknews
Pokemon Sword and Shield's Latest
Controversy Is... About a Corgi's
Butt Wiggle - IGN https://t.co/dKOeREkw8B</t>
  </si>
  <si>
    <t>garbage_waifu
All corgis suffer from achondroplastic
dwarfism.</t>
  </si>
  <si>
    <t>s_selcouth
@lasrina @EsserZed Corgis are too
smart for their own good. Don't
tell mine I said that though...</t>
  </si>
  <si>
    <t xml:space="preserve">esserzed
</t>
  </si>
  <si>
    <t>lasrina
@Moms_mouth @NeolithicSheep They're
corgis. Height is literally my
only natural advantage. (Notice
I didn't say something like "the
one who could OPEN the treat jar"
or you'd be entirely correct.)</t>
  </si>
  <si>
    <t>liliamartinez6
_xD83C__xDFBC_Corgis and sushi. And ramen and
mini backpacks. These are a few
of our favorite things! And you
can find them all exclusively @boxlunchgifts:
https://t.co/oAap0nudGr #MiniBackpack
#Corgis #DogsOfInstagram #Repost
https://t.co/Ncr9c2FP3p</t>
  </si>
  <si>
    <t>riosculptures
@thousand_skies I can’t wait to
get one of the corgis! So cute!</t>
  </si>
  <si>
    <t xml:space="preserve">thousand_skies
</t>
  </si>
  <si>
    <t>mrscruz1999
@carole_bouchard @darth What, no
Corgis?</t>
  </si>
  <si>
    <t xml:space="preserve">darth
</t>
  </si>
  <si>
    <t xml:space="preserve">carole_bouchard
</t>
  </si>
  <si>
    <t>haylightz
Mhhh des corgis dans Pokemon</t>
  </si>
  <si>
    <t>friednoodlespls
@jesinefxn u mean corgis?</t>
  </si>
  <si>
    <t xml:space="preserve">jesinefxn
</t>
  </si>
  <si>
    <t>countercheq
@mikebwonder @MSNBC nope. i’d rather
watch a team of corgis chase a
ball around a field.</t>
  </si>
  <si>
    <t xml:space="preserve">msnbc
</t>
  </si>
  <si>
    <t xml:space="preserve">mikebwonder
</t>
  </si>
  <si>
    <t>birdlady19492
@mikebwonder @MSNBC nope. i’d rather
watch a team of corgis chase a
ball around a field.</t>
  </si>
  <si>
    <t>atzmiroh
YEONJUN LIKES WELSH CORGIS COME
OVER RIGHT NOW I HAVE ONE PLS</t>
  </si>
  <si>
    <t>aras_sivad
Dice from @cozygamershop and a
corgis &amp;amp; coffees D4 bag to
go with them? Yep. Great giveaway
from an even better person. https://t.co/f4u4t2jhNd</t>
  </si>
  <si>
    <t xml:space="preserve">cozygamershop
</t>
  </si>
  <si>
    <t>nsbulatao70
Pati aso ng Reids pinagpala. Grabe
genes nila _xD83D__xDE02_. Ang pogi, pogi ni
Cal! Naiiba talaga sya sa ibang
corgis _xD83E__xDD70_ https://t.co/YDig7Ng4Xo</t>
  </si>
  <si>
    <t>joeylanez18
All corgis suffer from achondroplastic
dwarfism.</t>
  </si>
  <si>
    <t>rulecorgis
@RabbiJill There are no pull ones.
They go across his chest and give
you more control. I have corgis.
They are extremely naughty. They
have a low center of gravity and
can really surprise you. I'm all
about the no pull.</t>
  </si>
  <si>
    <t xml:space="preserve">rabbijill
</t>
  </si>
  <si>
    <t>positivereigen
If you're having a bad time, stop
what you're doing and google pictures
of corgis.</t>
  </si>
  <si>
    <t>althausdan
All corgis suffer from achondroplastic
dwarfism.</t>
  </si>
  <si>
    <t>jorgeluis_gm
All corgis suffer from achondroplastic
dwarfism.</t>
  </si>
  <si>
    <t>allfactmix
Corgis are king at this ‘pawsome’
cafe. https://t.co/ycymvz6LNT</t>
  </si>
  <si>
    <t>monika_1gf
Corgis are king at this ‘pawsome’
cafe. https://t.co/ycymvz6LNT</t>
  </si>
  <si>
    <t>muttamorphosis
@droidsarehere @cbbc @CBBC_TDG
@connorjbyrne @stacyliu83 @kiapegg
@rickygervais @ThePawPostUk @DogStarDaily
@apdt_uk @PetGuild Bloody should
have. Maybe only corgis get these.
#bias</t>
  </si>
  <si>
    <t xml:space="preserve">petguild
</t>
  </si>
  <si>
    <t xml:space="preserve">apdt_uk
</t>
  </si>
  <si>
    <t xml:space="preserve">dogstardaily
</t>
  </si>
  <si>
    <t xml:space="preserve">thepawpostuk
</t>
  </si>
  <si>
    <t xml:space="preserve">rickygervais
</t>
  </si>
  <si>
    <t xml:space="preserve">kiapegg
</t>
  </si>
  <si>
    <t xml:space="preserve">stacyliu83
</t>
  </si>
  <si>
    <t xml:space="preserve">connorjbyrne
</t>
  </si>
  <si>
    <t xml:space="preserve">cbbc_tdg
</t>
  </si>
  <si>
    <t xml:space="preserve">cbbc
</t>
  </si>
  <si>
    <t xml:space="preserve">droidsarehere
</t>
  </si>
  <si>
    <t>wildearthpets
_xD83D__xDE1C_ Have you seen two cuter corgis?
Its ok, we will wait… That’s what
we thought! Always the cutest,
_xD83D__xDC3E__xD83D__xDC3E_ _xD83D__xDC99__xD83D__xDC99_ Meeko &amp;amp; Kukki . .
#corgi #wildearth #cutedogs #corgibutt
#corgipuppy #puppy #corgie #wildearthpets
#corgiworld https://t.co/2XEjm40vuV</t>
  </si>
  <si>
    <t>padoju_yt
Ver estos videos de corgis jugando
son como una droga xd https://t.co/KaOfXExT1u</t>
  </si>
  <si>
    <t>twolipbouquets
@GZCharge @overwatchleague should
just be run by corgis now. https://t.co/rDnWaQJ7SD</t>
  </si>
  <si>
    <t xml:space="preserve">overwatchleague
</t>
  </si>
  <si>
    <t xml:space="preserve">gzcharge
</t>
  </si>
  <si>
    <t>maxxxhamm
A corgi-like Pokémon's tail whip
animation is the latest controversy
from Pokémon Sword and Shield.
https://t.co/zRUV0fhANv https://t.co/0vzospVbls</t>
  </si>
  <si>
    <t>karasmakun
P.D: "La mascota" de internet no
son los chuchos de perrera, son
los Corgis, los Akita, los Pugs
y los Huskies. Razas con lista
de espera para adoptar, que se
compran "más o menos legalmente"
por hasta 1500€ Los Sphynx van
por el mismo camino No seamos hipócritas,
por favor</t>
  </si>
  <si>
    <t>cwillis_1
All corgis suffer from achondroplastic
dwarfism.</t>
  </si>
  <si>
    <t>brownchick3296
Shmood. #mood #corgis #lazy https://t.co/KrcV673HlN</t>
  </si>
  <si>
    <t>therealdavegee
@LeftieStats No good relying on
the Queen she will do as told and
won't set the corgis on Boris as
he's a toff!</t>
  </si>
  <si>
    <t xml:space="preserve">leftiestats
</t>
  </si>
  <si>
    <t>aja_renise
Whenever my future husband is looking
back on my old tweets, I just want
him to know that I have an obsession
with corgis. Take that as a hint.
https://t.co/Kzfbe5Gw3E</t>
  </si>
  <si>
    <t>chloejoellee
Whenever my future husband is looking
back on my old tweets, I just want
him to know that I have an obsession
with corgis. Take that as a hint.
https://t.co/Kzfbe5Gw3E</t>
  </si>
  <si>
    <t>ninjapuppy99
All corgis suffer from achondroplastic
dwarfism.</t>
  </si>
  <si>
    <t>momixou
Warning! In hot weather beware
of Corgis lurking near fridges.
Upon yanking open the door of the
fridge out fell half a cucumber
for sandwiches this evening. The
cucumber hit the tiles and the
Corgi hit the cucumber. Cheese
and tomato for tea now. Damn!</t>
  </si>
  <si>
    <t>greg2395
All corgis suffer from achondroplastic
dwarfism.</t>
  </si>
  <si>
    <t>be_macedoo
Isso é a @panelaindie com os nossos
2 corgis, 1 vira latinha e 1 gato
https://t.co/pfyBFxauY9</t>
  </si>
  <si>
    <t xml:space="preserve">panelaindie
</t>
  </si>
  <si>
    <t>leander_mc
All corgis suffer from achondroplastic
dwarfism.</t>
  </si>
  <si>
    <t>jillhanner
Suns out corgis out - #dogsitting
#corgisofinstagram #yoga #sunsoutgunsout
https://t.co/IGeq9kkPZe</t>
  </si>
  <si>
    <t>scotttherock5
A corgi-like Pokémon's tail whip
animation is the latest controversy
from Pokémon Sword and Shield.
https://t.co/zRUV0fhANv https://t.co/0vzospVbls</t>
  </si>
  <si>
    <t>mymuseyip1995my
@NealPabon Corgis are pretty cool!</t>
  </si>
  <si>
    <t xml:space="preserve">nealpabon
</t>
  </si>
  <si>
    <t>daegudorkss
Cheddar was the reason I fell in
love with corgis :(</t>
  </si>
  <si>
    <t>raptordavinci
@supbruss lots and lots of pictures
of corgis. It is always the solution</t>
  </si>
  <si>
    <t xml:space="preserve">supbruss
</t>
  </si>
  <si>
    <t>valcarmom
My owl and one of the corgis I
got for jilian315 ‘s girls! Super
cute planters!! #owlplanter #corgiplanter
#macysbackstage https://t.co/7SAGyt4WeJ</t>
  </si>
  <si>
    <t>pentbot_
清水 コーギー: my bnha oc that is a vigilante
that can make corgis from things
he drinks and he uses them to save
dogs from abusive owners the end
best oc ever time for bed</t>
  </si>
  <si>
    <t>hatfieldanne
The think I like most about corgis
is their lovely Welsh accents.</t>
  </si>
  <si>
    <t>housewifeofhell
The think I like most about corgis
is their lovely Welsh accents.</t>
  </si>
  <si>
    <t>rebeca_maggie8
All corgis suffer from achondroplastic
dwarfism.</t>
  </si>
  <si>
    <t>smugcorgi
@TopCorgi91 @Djinnkitty @the_evangilist
Corgis unite https://t.co/dZnFIPg37v</t>
  </si>
  <si>
    <t xml:space="preserve">the_evangilist
</t>
  </si>
  <si>
    <t xml:space="preserve">djinnkitty
</t>
  </si>
  <si>
    <t xml:space="preserve">topcorgi91
</t>
  </si>
  <si>
    <t>benny275
Alright y’all, continuing to work
on my Battle Corgis game and I
need one more animal-themed suit.
What would you like to see included?
https://t.co/zGKNp7mKAt</t>
  </si>
  <si>
    <t>steveretka
Submitted for your approval: -
a cuddle of corgis - a lick of
lesbians - a reek of Republicans
- a disappointment of men</t>
  </si>
  <si>
    <t>animalastronau1
the weary golden deep night moves
over the landscape of Triton casting
purring shadows in which corgis
can hide</t>
  </si>
  <si>
    <t>lisette_neely
Sometimes I like to bother mahm
while she works #playtime #corgis
#cutepuppy #RTXOn #corgi #USWNTParade
#corgisofinstagram #corgstagram
#dogsofinstagram #dog #puppy #puppylove
#myfavcorgi #corgipuppy https://t.co/QJ6mUF0YXN</t>
  </si>
  <si>
    <t>ninafcoach
@faithdlee Leo has a lot to answer
for :) He's made us fall in love
with corgis. They can herd though
and nip ankles :( But they are
very cute and smiley</t>
  </si>
  <si>
    <t>faithdlee
@ninafcoach Corgis are so adorable
in all the videos I’ve seen - but
any ‘pure’ breed will come with
problems. You should get a corgi
cross!! (Cross breed, don’t enrage
an innocent corgi!)</t>
  </si>
  <si>
    <t>crimsondemon15
@StarShinerArt i see ure a person
of taste ^^ i love corgis so much</t>
  </si>
  <si>
    <t xml:space="preserve">starshinerart
</t>
  </si>
  <si>
    <t>ous2012
おはようございます お散歩行ってきたよ_xD83D__xDC4D_ #コーギー #corgi
#犬 #dog #PembrokeWelshCorgi #corgis
https://t.co/w0m7Ujpb69</t>
  </si>
  <si>
    <t>faxonb
@chrisshipitv @courtjeweller Feed
him to the Corgis!</t>
  </si>
  <si>
    <t xml:space="preserve">courtjeweller
</t>
  </si>
  <si>
    <t xml:space="preserve">chrisshipitv
</t>
  </si>
  <si>
    <t>zakkhollander
We...need...more...Corgis.</t>
  </si>
  <si>
    <t>trillliggins
less than weekly but more than
daily announcement that we need
more corgis. #doaservice #tinylegsmatter</t>
  </si>
  <si>
    <t>geekhungry
With the seemingly unstoppable
demise of the UK I am pinning my
hopes on The Queen, when asked
by Boris if he can form a Gov in
her name she tells him to fuck
right off and releases the corgis</t>
  </si>
  <si>
    <t>mariuslindberg
A corgi-like Pokémon's tail whip
animation is the latest controversy
from Pokémon Sword and Shield.
https://t.co/zRUV0fhANv https://t.co/0vzospVbls</t>
  </si>
  <si>
    <t>alexbcann
@StrayFMTom It's the one and only
time I'm going to say this - I
wish 'Donald Trump' had been given
more screen time, as Jon Culshaw's
voice is perfect for it. Overall,
perfectly enjoyable but not up
there with the all time classics.
The 80ish mins whizzed by + the
waddling corgis were cute!</t>
  </si>
  <si>
    <t xml:space="preserve">strayfmtom
</t>
  </si>
  <si>
    <t>darthmarkovbot
all i know is any mattresses that
smell like twenty people at least
i am just a bunch o corgis enjoying
each others company if u were the...</t>
  </si>
  <si>
    <t>psychodwarf
@FHChat @AliceKHollis A1 I have
green hair, two corgis and I’m
a storyteller by nature ... I can
spot the story behind most things
_xD83D__xDE01_ #FreelanceHeroes</t>
  </si>
  <si>
    <t xml:space="preserve">alicekhollis
</t>
  </si>
  <si>
    <t>fhchat
@FHChat @AliceKHollis A1 I have
green hair, two corgis and I’m
a storyteller by nature ... I can
spot the story behind most things
_xD83D__xDE01_ #FreelanceHeroes</t>
  </si>
  <si>
    <t>bonezors
You know it's business time when
the corgis come out. https://t.co/gref1MR8Sw</t>
  </si>
  <si>
    <t>favzlouis
um dos corgis que faziam o cheddar
morreu :( agora foi longe demais</t>
  </si>
  <si>
    <t>claaaaare
wow i realized corgis were too
expensive and then sarah sent me
a picture of one and now i want
one again</t>
  </si>
  <si>
    <t>jhuitz
Max found a patch of snow today,
Corgis love snow. #cardigancorgi
https://t.co/AjO0n9XDcs</t>
  </si>
  <si>
    <t>bigdawgd58
@LaLouve350 Thank you , for hating
pugs and corgis .. You are a Hero
_xD83D__xDE06_</t>
  </si>
  <si>
    <t xml:space="preserve">lalouve350
</t>
  </si>
  <si>
    <t>jaw_geous
@steven_sfp I love Corgis</t>
  </si>
  <si>
    <t xml:space="preserve">steven_sfp
</t>
  </si>
  <si>
    <t>leofrancisco96
Me timaron al decirme que los corgis
no tiran tanto pelo _xD83D__xDE29_</t>
  </si>
  <si>
    <t>nadiner_weiner
went downstairs and saw my mom
in front of her computer with her
corgi in her lap watching videos
of corgis “awooing” in hopes to
teach Winston how to awoo. Me in
30 years wow</t>
  </si>
  <si>
    <t>tmaclfc
@VinnyCooney1 @MidgetGemBina Corgis
held 2 ransom</t>
  </si>
  <si>
    <t xml:space="preserve">midgetgembina
</t>
  </si>
  <si>
    <t xml:space="preserve">vinnycooney1
</t>
  </si>
  <si>
    <t>sshibon
A corgi-like Pokémon's tail whip
animation is the latest controversy
from Pokémon Sword and Shield.
https://t.co/zRUV0fhANv https://t.co/0vzospVbls</t>
  </si>
  <si>
    <t>caz_foster
@CupidStunt17 @Moameddow @foootsoldier
@juliesu74284807 @PaulReadGB @MrDavidGP
@pennyone @steve_shorty @FlavellG
@REDAGITATOR @KarinBGraham @Nick_F3D
@somersetlevel She blames Philip
or the Corgis</t>
  </si>
  <si>
    <t xml:space="preserve">somersetlevel
</t>
  </si>
  <si>
    <t>cupidstunt17
@caz_foster @Moameddow @foootsoldier
@juliesu74284807 @PaulReadGB @MrDavidGP
@pennyone @steve_shorty @FlavellG
@REDAGITATOR @KarinBGraham @Nick_F3D
@somersetlevel It must be Phillip
she has no corgis to blame and
anyway they got blamed for weeing
on the settee back in the day when
the queen mum was around</t>
  </si>
  <si>
    <t xml:space="preserve">nick_f3d
</t>
  </si>
  <si>
    <t xml:space="preserve">karinbgraham
</t>
  </si>
  <si>
    <t xml:space="preserve">redagitator
</t>
  </si>
  <si>
    <t xml:space="preserve">flavellg
</t>
  </si>
  <si>
    <t xml:space="preserve">steve_shorty
</t>
  </si>
  <si>
    <t xml:space="preserve">pennyone
</t>
  </si>
  <si>
    <t xml:space="preserve">mrdavidgp
</t>
  </si>
  <si>
    <t xml:space="preserve">paulreadgb
</t>
  </si>
  <si>
    <t xml:space="preserve">juliesu74284807
</t>
  </si>
  <si>
    <t xml:space="preserve">foootsoldier
</t>
  </si>
  <si>
    <t xml:space="preserve">moameddow
</t>
  </si>
  <si>
    <t>sjpsnickers
My new dream is to be surrounded
by 500 corgis. Or golden retrievers.
Whichever is more feasible.</t>
  </si>
  <si>
    <t>lady_link_
@DemonNEET "Shibes and corgis?
Yes." https://t.co/V0Xje1cS4w</t>
  </si>
  <si>
    <t xml:space="preserve">demonneet
</t>
  </si>
  <si>
    <t>sirenpins
it makes me sad when people only
draw tan and white corgis, tricolor
ones need love too _xD83E__xDD7A_ https://t.co/qJ6dpNQovi</t>
  </si>
  <si>
    <t>annaegtzz
_xD83C__xDFBC_Corgis and sushi. And ramen and
mini backpacks. These are a few
of our favorite things! And you
can find them all exclusively @boxlunchgifts:
https://t.co/oAap0nudGr #MiniBackpack
#Corgis #DogsOfInstagram #Repost
https://t.co/Ncr9c2FP3p</t>
  </si>
  <si>
    <t>laurawhitt32
@omgdalton Corgis are happy. Except
for @StephenKing ‘s Molly. She
is The Thing of Evil. _xD83D__xDE06__xD83D__xDE06__xD83D__xDE06_</t>
  </si>
  <si>
    <t xml:space="preserve">omgdalton
</t>
  </si>
  <si>
    <t xml:space="preserve">stephenking
</t>
  </si>
  <si>
    <t>ashibeans
_xD83C__xDFBC_Corgis and sushi. And ramen and
mini backpacks. These are a few
of our favorite things! And you
can find them all exclusively @boxlunchgifts:
https://t.co/oAap0nudGr #MiniBackpack
#Corgis #DogsOfInstagram #Repost
https://t.co/Ncr9c2FP3p</t>
  </si>
  <si>
    <t>nickwolford
I’m in Seattle playing for Corgis
guys !!!!!</t>
  </si>
  <si>
    <t>jessscribbles
a proud phil and some very proud
corgis _xD83C__xDFF3_️‍_xD83C__xDF08__xD83D__xDC96_ #headerforphil
@AmazingPhil https://t.co/OwUQPXh92M</t>
  </si>
  <si>
    <t xml:space="preserve">amazingphil
</t>
  </si>
  <si>
    <t>megan_orton28
a proud phil and some very proud
corgis _xD83C__xDFF3_️‍_xD83C__xDF08__xD83D__xDC96_ #headerforphil
@AmazingPhil https://t.co/OwUQPXh92M</t>
  </si>
  <si>
    <t>ouiouifrenchie
Alfie the explorer _xD83D__xDE80_ ⁣ ⁣ Pupstar:
apugcalled_alfie _xD83E__xDD29_⁣⁣⁣⁣⁣⁣⁣⁣⁣ ⁣⁣⁣⁣
⁣⁣⁣⁣⁣Designed for compact breeds
like #frenchbulldogs #bostonterriers
#pugs and #corgis _xD83D__xDC36_⁣ https://t.co/b3vX2wRXLE
⁣⁣⁣⁣⁣⁣⁣ ⁣⁣⁣ Become a Oui Oui… https://t.co/hovi7olQHL</t>
  </si>
  <si>
    <t>graysidelife916
Add some corgis and it's paradise!
https://t.co/Pl3FZV3r4N https://t.co/kVYQKz32fC</t>
  </si>
  <si>
    <t>truefactsbot
All corgis suffer from sexually
transmitted diseases.</t>
  </si>
  <si>
    <t>rice_a_rina
My student has 2 corgis and I get
to say hi to them sometimes, I'm
so happy _xD83D__xDE2D_ THEIR NAMES ARE BOBA
AND HONEY</t>
  </si>
  <si>
    <t>isreyes62
Pati aso ng Reids pinagpala. Grabe
genes nila _xD83D__xDE02_. Ang pogi, pogi ni
Cal! Naiiba talaga sya sa ibang
corgis _xD83E__xDD70_ https://t.co/YDig7Ng4Xo</t>
  </si>
  <si>
    <t>foxetv
@wgrates Do Corgis even KNOW how
to use knives!? https://t.co/FeQdyUsFTg</t>
  </si>
  <si>
    <t xml:space="preserve">wgrates
</t>
  </si>
  <si>
    <t>psybuster2020
A corgi-like Pokémon's tail whip
animation is the latest controversy
from Pokémon Sword and Shield.
https://t.co/zRUV0fhANv https://t.co/0vzospVbls</t>
  </si>
  <si>
    <t>moneydiana
All corgis suffer from achondroplastic
dwarfism.</t>
  </si>
  <si>
    <t>pizzaloidbot_k
Corgis （＾∇＾）</t>
  </si>
  <si>
    <t>rahbar_fa
نكته ى قابل تامل بعدى اينكه ملكه
اليزابت از سال 2015 به بعد از پرورش
سگ (كورگى) صرفنظر كرد چون قصد نداشت
پس از مرگش تربيت سگ هاى جوانسال
رو به عهده ى ديگران بگذاره، * آيت
الله خامنه اى همچنان بر لزوم بيعت
بسيجيان جوان با خود اصرار ميورزد.
https://t.co/Ym7rUiCw4m https://t.co/d4xYWTGszJ</t>
  </si>
  <si>
    <t>nicinira
@littleBoo239 corgis sind schon
mit die besten hunde</t>
  </si>
  <si>
    <t xml:space="preserve">littleboo239
</t>
  </si>
  <si>
    <t>entrr_username
@Playerking95 @_burntlime_ @captmotorcycle
@Pokemon Also this is a corgi.
Corgis deserve proper booty wiggles</t>
  </si>
  <si>
    <t xml:space="preserve">captmotorcycle
</t>
  </si>
  <si>
    <t xml:space="preserve">_burntlime_
</t>
  </si>
  <si>
    <t xml:space="preserve">playerking95
</t>
  </si>
  <si>
    <t>heavymetalcorgi
Lzzy wearing our newest @RealMomReviews
collar! #pennyscollarsandmore #Lzzy
#cardiganwelshcorgi #corgisofinstagram
#corgis #marshmallow #collaraddict
#collarsnob https://t.co/rPy704IICo</t>
  </si>
  <si>
    <t xml:space="preserve">realmomreviews
</t>
  </si>
  <si>
    <t>davidhsu_
@SeeLukeTri Need a dog sitter Luke?!
Lol why are corgis so adorable?!</t>
  </si>
  <si>
    <t xml:space="preserve">seeluketri
</t>
  </si>
  <si>
    <t>ornithorrinca
Devo acrescentar que 2 delas (de
3) são de corgis soltando pum https://t.co/5Plx4SUleq</t>
  </si>
  <si>
    <t>guiliaga
@goaway_bitch E corgis</t>
  </si>
  <si>
    <t xml:space="preserve">goaway_bitch
</t>
  </si>
  <si>
    <t>barbaraescreve
@goaway_bitch @guiliaga Os corgis
eram a fofura, eu concordo 100%
q cisnes são seres assustadores
e gigantescos e roubam sua alma
se vc olhar nos olhos deles</t>
  </si>
  <si>
    <t>lu1783
@AguileraLF Ahora entiendo porque
los corgis tienen las nalguitas
tan bonitas https://t.co/2Wx72J4Rup</t>
  </si>
  <si>
    <t xml:space="preserve">aguileralf
</t>
  </si>
  <si>
    <t>davidkeithortiz
@barstoolsports Tough scene for
Corgis everywhere</t>
  </si>
  <si>
    <t>38shoeless
@barstoolsports Tough scene for
Corgis everywhere</t>
  </si>
  <si>
    <t xml:space="preserve">barstoolsports
</t>
  </si>
  <si>
    <t>kguentherart
Moar #doggo painting! Love #corgis
#DogLover https://t.co/kBoiSXC2MU</t>
  </si>
  <si>
    <t>hno3syo_
#水曜日 だよ 今日も元気に気をつけて #行ってらっしゃい_xD83D__xDC4B__xD83D__xDE03_
#コーギー #corgi #犬 #dog #PembrokeWelshCorgi
#corgis https://t.co/KYSekdozq4</t>
  </si>
  <si>
    <t>decks_chilo
@missmiafaith Corgis are the best</t>
  </si>
  <si>
    <t xml:space="preserve">missmiafaith
</t>
  </si>
  <si>
    <t>superinspired67
@emilycoleyeah @hello_minky I love
this whole photo including the
space corgis _xD83D__xDE0D_</t>
  </si>
  <si>
    <t xml:space="preserve">hello_minky
</t>
  </si>
  <si>
    <t xml:space="preserve">emilycoleyeah
</t>
  </si>
  <si>
    <t>scarlet_fenrir5
_xD83D__xDCF7_ risachantag: More corgi card
illustrations for my corgi card
deck Kickstarter! We’ve hit a number
of stretch goals, so I get to illustrate
even more corgis for the number
cards!  https://t.co/G8Lokc2oTl</t>
  </si>
  <si>
    <t>jonisliban9
@DavidB45212563 @AmemeHack @labourpress
free corgis https://t.co/Ax1rV81OvO</t>
  </si>
  <si>
    <t xml:space="preserve">labourpress
</t>
  </si>
  <si>
    <t xml:space="preserve">amemehack
</t>
  </si>
  <si>
    <t xml:space="preserve">davidb45212563
</t>
  </si>
  <si>
    <t>catchsome_zzz
All corgis suffer from achondroplastic
dwarfism.</t>
  </si>
  <si>
    <t>coleisnotamazng
@waywardhowell @phoebexwyatt #philstwerkinggang
#kpoptwerkinggang post pics of
corgis shibes and ur faves ( ͡°
͜ʖ ͡°)</t>
  </si>
  <si>
    <t xml:space="preserve">infinitydnp
</t>
  </si>
  <si>
    <t xml:space="preserve">lovxlydnp
</t>
  </si>
  <si>
    <t xml:space="preserve">dreamyhowell
</t>
  </si>
  <si>
    <t xml:space="preserve">internetvenus
</t>
  </si>
  <si>
    <t xml:space="preserve">phoebexwyatt
</t>
  </si>
  <si>
    <t xml:space="preserve">waywardhowell
</t>
  </si>
  <si>
    <t>holylighit
@Kihariii corgis</t>
  </si>
  <si>
    <t xml:space="preserve">kihariii
</t>
  </si>
  <si>
    <t xml:space="preserve">corgo
</t>
  </si>
  <si>
    <t>ofgeography
i know it’s wrong not to help but
there’s nothing funnier than watching
my corgis try to jump on something
that’s too high for them, tire
themselves out, give up, flop over
and nap despondently</t>
  </si>
  <si>
    <t>bruyninckxmatt
@JoshuaWithers I have it on good
authority that the queen reads
your blogs, she has them turned
in to audio books for the corgis</t>
  </si>
  <si>
    <t xml:space="preserve">joshuawithers
</t>
  </si>
  <si>
    <t>obijuankenobi19
@Steffi_Cole Corgis and golden
retrievers!</t>
  </si>
  <si>
    <t xml:space="preserve">steffi_cole
</t>
  </si>
  <si>
    <t>sjrb20
@MetcalfeDavid _xD83E__xDD23__xD83E__xDD23__xD83E__xDD23__xD83E__xDD23_ and fell
into the corgis</t>
  </si>
  <si>
    <t xml:space="preserve">metcalfedavid
</t>
  </si>
  <si>
    <t>bexkollstedt
Because corgis. https://t.co/vIGNLdL0nk</t>
  </si>
  <si>
    <t>tombattistella7
@Steffi_Cole Corgis, Jack Russells.
My dog was a mix of those two</t>
  </si>
  <si>
    <t>mejustbeth
The think I like most about corgis
is their lovely Welsh accents.</t>
  </si>
  <si>
    <t>jackbecorgi
#livingontjeedge #boopmynose #tryingtosleephere
#corgi #doogle #stumplife #gtacorgis
#adoptdontshop #dogsofinstagram
#corgisofinstagram #corgis https://t.co/z3rmdz0Bga</t>
  </si>
  <si>
    <t>madkingbrandon
Oh look Corgis, if only @Quietachvment
saw this _xD83D__xDE0F_ https://t.co/joWdi5CKel</t>
  </si>
  <si>
    <t xml:space="preserve">quietachvment
</t>
  </si>
  <si>
    <t>itsduckiehoe
I saw this corgi today and thought
about this woman I used to be fb
friends with. Corgis are her favorite
breed of dogs.</t>
  </si>
  <si>
    <t>karalainee
If it takes forever, I will wait
for you. For a thousand summers,
I will wait for you #Corgis #sploof
https://t.co/PBUEzMIZDs</t>
  </si>
  <si>
    <t>amybethcombs
If it takes forever, I will wait
for you. For a thousand summers,
I will wait for you #Corgis #sploof
https://t.co/PBUEzMIZDs</t>
  </si>
  <si>
    <t>dabbyysabbyy
@rhernandez1321 *corgis</t>
  </si>
  <si>
    <t xml:space="preserve">rhernandez1321
</t>
  </si>
  <si>
    <t>rtnseongwu
wonwoo's i. welsh corgis. ii. golden
retrievers. iii. siberian huskies.</t>
  </si>
  <si>
    <t>thesydstar
_xD83C__xDFBC_Corgis and sushi. And ramen and
mini backpacks. These are a few
of our favorite things! And you
can find them all exclusively @boxlunchgifts:
https://t.co/oAap0nudGr #MiniBackpack
#Corgis #DogsOfInstagram #Repost
https://t.co/Ncr9c2FP3p</t>
  </si>
  <si>
    <t>yuureishimonone
i,,,, don't like corgis</t>
  </si>
  <si>
    <t>hech1w
@UnicornyLithia @HuntersPCGaming
@CrankageGames True, corgis just
have needle teeth compared to huskie
gummy mouth spot where it doesn't
hurt. I totally still want one
too, something about tiny fox with
a fluffy butt gets me everytime
_xD83E__xDD70_ https://t.co/2FxRTPJWCe</t>
  </si>
  <si>
    <t xml:space="preserve">crankagegames
</t>
  </si>
  <si>
    <t xml:space="preserve">hunterspcgaming
</t>
  </si>
  <si>
    <t xml:space="preserve">unicornylithia
</t>
  </si>
  <si>
    <t>lamasticobleu
@Dignolong Allez va RT des corgis
et des chatons, mon téléphone me
massera le ventre avec les notifications</t>
  </si>
  <si>
    <t>dignolong
l’avantage de la nuit là, c’est
que je vais pouvoir RT plein de
chatons ou de corgis sans gêner
les personnes qui reçoivent mes
notifications, et sans gêner les
gens de ma TL, impeccable</t>
  </si>
  <si>
    <t>teamcorgibrand
This week’s #CorgioftheWeek is
Nali! https://t.co/apD0nONxYZ #TeamCorgi
#Corgi #CorgiSmile #TexasCorgi
#CorgiNation #Corgis https://t.co/KWBZFzW7cB</t>
  </si>
  <si>
    <t>828corgi
おはようございます お散歩行ってきたよ_xD83D__xDC4D_ #コーギー #corgi
#犬 #dog #PembrokeWelshCorgi #corgis
https://t.co/XFFvTezfib</t>
  </si>
  <si>
    <t>shaunapembroke
@Steffi_Cole Corgis❤️❤️❤️_xD83D__xDC3E__xD83D__xDC36__xD83D__xDC3E_❤️❤️❤️
https://t.co/CISlX8g8Il</t>
  </si>
  <si>
    <t>ot_kpop
All I want in life is to meet Kai
and Yeonjun just to eat some Mint
ice cream and pet Corgis _xD83E__xDD7A__xD83D__xDC9E__xD83D__xDC9E_
@TXT_members</t>
  </si>
  <si>
    <t xml:space="preserve">txt_members
</t>
  </si>
  <si>
    <t>walkinshoeson
@barstoolsports Tough scene for
Corgis everywhere</t>
  </si>
  <si>
    <t>deejaysparatos
corgis are now the only dog breed</t>
  </si>
  <si>
    <t>dobb_ay
l’avantage de la nuit là, c’est
que je vais pouvoir RT plein de
chatons ou de corgis sans gêner
les personnes qui reçoivent mes
notifications, et sans gêner les
gens de ma TL, impeccable</t>
  </si>
  <si>
    <t>ladymajima219
@evilpeach CORGIS?</t>
  </si>
  <si>
    <t xml:space="preserve">evilpeach
</t>
  </si>
  <si>
    <t>angiebuenavent2
All I needed today! Hello there,
Calcy _xD83D__xDE0D_ Proud Momma! Yung papasayawin
ka din sa harap ng mga bisita para
ikaw yung bida. _xD83E__xDD23_ Nakakatuwa yung,
"Oo nga ang pogi" ni Eldzs! Pogi
kasi talaga si Cal compared sa
ibang corgis. _xD83D__xDCFD_ eldzsmejia https://t.co/5b5pnYtjSe</t>
  </si>
  <si>
    <t>gordonfetcher
In the dark of the night #corgis
https://t.co/CuJ2WjkJGQ</t>
  </si>
  <si>
    <t>smartcorgi
In the dark of the night #corgis
https://t.co/CuJ2WjkJGQ</t>
  </si>
  <si>
    <t>garywise1701
We need 4 Corgis-Matt,Mark,Luke,John—-
the Hairy Gospels or the Shedding
Gospels.</t>
  </si>
  <si>
    <t>cjaspy
corgis are stupidly expensive i’m
going to start stealing them and
selling them for 4000 fucking dollars
on craigslist</t>
  </si>
  <si>
    <t>vaniulloa
Desde que sigo páginas de zorros,
corgis, nutrias y cabras soy un
75% más feliz.</t>
  </si>
  <si>
    <t>agiron_78
Do corgis bark? Gee I’m not sure!
_xD83E__xDD14_ https://t.co/gwReNOuGia</t>
  </si>
  <si>
    <t>nmorris1776
Sometimes I think my dream job
is somewhere in Hollywood, then
the thought of “who takes care
of the Queens corgis” pops in my
head then I’m like yeah that’s
my dream job.</t>
  </si>
  <si>
    <t>latinatings
Corgis are cute</t>
  </si>
  <si>
    <t>rozplar
This morning I learned that bears
are scared of corgis</t>
  </si>
  <si>
    <t>sararose2990
Yea corgis are really adorable
here a vid i found for some adorable
corgis https://t.co/tT9TowfJCx
— ADORABLE https://t.co/S1XwhszuBs</t>
  </si>
  <si>
    <t>mrschihl
We're live! Hollow Knight Steel
Soul 100%! "Come for the games,
stay for the corgis!" https://t.co/XM7wjFOeoW
#twitchtv #twitchaffiliate #corgi
#corgicam #dog #dogcam #twitchstream
#hollowknight #SilkSong</t>
  </si>
  <si>
    <t>xaelserpent
We're live! Hollow Knight Steel
Soul 100%! "Come for the games,
stay for the corgis!" https://t.co/XM7wjFOeoW
#twitchtv #twitchaffiliate #corgi
#corgicam #dog #dogcam #twitchstream
#hollowknight #SilkSong</t>
  </si>
  <si>
    <t>carlatsm
Quase tão boa quanto a corrida
dos corgis _xD83E__xDD27__xD83E__xDD27__xD83E__xDD27_ https://t.co/dZGIYdxyau</t>
  </si>
  <si>
    <t>isabsmt
Quase tão boa quanto a corrida
dos corgis _xD83E__xDD27__xD83E__xDD27__xD83E__xDD27_ https://t.co/dZGIYdxyau</t>
  </si>
  <si>
    <t>nbbnorcia
@ViviRobichaud #ooc Corgis.</t>
  </si>
  <si>
    <t>vivirobichaud
@LasVegasSiren #OOC Pineapples
and corgis? Some weird shit is
about to happen in Southside.</t>
  </si>
  <si>
    <t>gmthrr
#wip dos dois corgis do meu cunhado
_xD83D__xDC9D_✨_xD83D__xDC15_ cartela de dogs pt. 2? https://t.co/6WPE4bsn6I</t>
  </si>
  <si>
    <t xml:space="preserve">lasvegassiren
</t>
  </si>
  <si>
    <t>thedoginthestar
Corgis &amp;amp; Teas ☕️ https://t.co/vmvL0i1WYd</t>
  </si>
  <si>
    <t>nicotine_junkie
The think I like most about corgis
is their lovely Welsh accents.</t>
  </si>
  <si>
    <t>theodyssey
6 Reasons It Is Scientifically
Proven That #Corgis Are The Best
Kind Of Dogs: https://t.co/VSHvtGssRP
https://t.co/pgX5QmJJuM</t>
  </si>
  <si>
    <t>kt_bethb
@idealescapism Thanks, Natalie!!!
Corgis are my fave.</t>
  </si>
  <si>
    <t xml:space="preserve">idealescapism
</t>
  </si>
  <si>
    <t>itsnotkelly
to be honest .... several corgis
play cheddar but STILL</t>
  </si>
  <si>
    <t>itsalyssaaaaaa
I thought there was a creature
running across the street tonight,
but it turns out it was just an
owner trying to keep up with his
two running corgis on leashes</t>
  </si>
  <si>
    <t>chance_second
wanatabe openly admitting that
Ein is pretty much only there because
a designer really liked drawing
corgis is a real good anecdote
about this show</t>
  </si>
  <si>
    <t>ivanzds
@jakefumeros The best ambassador
corgis could ever have. Semper
Fi.</t>
  </si>
  <si>
    <t xml:space="preserve">jakefumeros
</t>
  </si>
  <si>
    <t>rhys_ford
@tamoorewrites Bubnles has corgis!
Where are the bulldogs at yours?
https://t.co/X5Tf7Jv3Eu</t>
  </si>
  <si>
    <t xml:space="preserve">tamoorewrites
</t>
  </si>
  <si>
    <t>muckleshoot_c
The dog days of summer kick off
this weekend at our sister venue,
@EmeraldDowns! When you can see
bulldogs, corgis, and more fight
to be the fastest and the furriest:
https://t.co/WvBN2zqsYx.</t>
  </si>
  <si>
    <t xml:space="preserve">emeralddowns
</t>
  </si>
  <si>
    <t>izandra
@phoenixphire24 They’re having
72 corgis race this summer!!</t>
  </si>
  <si>
    <t xml:space="preserve">phoenixphire24
</t>
  </si>
  <si>
    <t>ohiobailey
@BrittanyFurlan Change that to
corgis....then we’ll we be good</t>
  </si>
  <si>
    <t xml:space="preserve">brittanyfurlan
</t>
  </si>
  <si>
    <t>tylerscheib
A King playing card, but instead
of men, the kings are two corgis.
The card's suit is split diagonally;
king of hearts on the top, king
of spades on the bottom. The heart
suit corgi is a red and white,
the spade suit corgi is a black-headed
tricolor.</t>
  </si>
  <si>
    <t>textdeviantart
A King playing card, but instead
of men, the kings are two corgis.
The card's suit is split diagonally;
king of hearts on the top, king
of spades on the bottom. The heart
suit corgi is a red and white,
the spade suit corgi is a black-headed
tricolor.</t>
  </si>
  <si>
    <t>inqueersitor
A King playing card, but instead
of men, the kings are two corgis.
The card's suit is split diagonally;
king of hearts on the top, king
of spades on the bottom. The heart
suit corgi is a red and white,
the spade suit corgi is a black-headed
tricolor.</t>
  </si>
  <si>
    <t>bryanmatthews74
@AmyiCzyk We prefer Corgis They
are excellent companions and are
amazingly friendly</t>
  </si>
  <si>
    <t xml:space="preserve">amyiczyk
</t>
  </si>
  <si>
    <t>felinewithin
A King playing card, but instead
of men, the kings are two corgis.
The card's suit is split diagonally;
king of hearts on the top, king
of spades on the bottom. The heart
suit corgi is a red and white,
the spade suit corgi is a black-headed
tricolor.</t>
  </si>
  <si>
    <t>kapitantripp
A King playing card, but instead
of men, the kings are two corgis.
The card's suit is split diagonally;
king of hearts on the top, king
of spades on the bottom. The heart
suit corgi is a red and white,
the spade suit corgi is a black-headed
tricolor.</t>
  </si>
  <si>
    <t>musarilia
@nomadovinho WHAT mas não foi só
um cachorro que interpretou cheddar
(doida dos corgis detectada)</t>
  </si>
  <si>
    <t xml:space="preserve">nomadovinho
</t>
  </si>
  <si>
    <t>eddinhernandez3
this should be in a corgi magazine
_xD83E__xDD37__xD83C__xDFFB_‍♂️ i might just be bias #Corgis
@corgo @OhMyCorgi @TheDailyCorgi
https://t.co/ngr28Od3Tb</t>
  </si>
  <si>
    <t xml:space="preserve">thedailycorgi
</t>
  </si>
  <si>
    <t xml:space="preserve">ohmycorgi
</t>
  </si>
  <si>
    <t>resistprofessor
These Corgis remind me of Resistance
bickering but cuter look. https://t.co/I4Mu2hJoLG</t>
  </si>
  <si>
    <t>pc_bloke
@Steffi_Cole Boxers &amp;amp; corgis.</t>
  </si>
  <si>
    <t>corgis3ellis
What did the cow confess to its
therapist? I feel seen but not
herd _xD83D__xDC2E__xD83D__xDE1D_ #CowAppreciationDay #UdderlyAmoosing
________________________ Did you
know that corgis are working dogs
and were originally bred to herd…
https://t.co/FAPUiQiirI</t>
  </si>
  <si>
    <t>lecorgi
What did the cow confess to its
therapist? I feel seen but not
herd _xD83D__xDC2E__xD83D__xDE1D_ #CowAppreciationDay #UdderlyAmoosing
________________________ Did you
know that corgis are working dogs
and were originally bred to herd…
https://t.co/FAPUiQiirI</t>
  </si>
  <si>
    <t>laurajs01092808
@Steffi_Cole Pembroke Welsh Corgis</t>
  </si>
  <si>
    <t>cindydickeykda
@maryrenouf I have found it doesn't
work too well with corgis either...</t>
  </si>
  <si>
    <t xml:space="preserve">maryrenouf
</t>
  </si>
  <si>
    <t>cowardwithapen
@Regional1sbest kk as long as i
get border collies, king charles
spaniels and corgis we good</t>
  </si>
  <si>
    <t xml:space="preserve">regional1sbest
</t>
  </si>
  <si>
    <t>jishifruit
@inakalaww He’s one of the cheddars.
There are at least 3-4 diff corgis
who played cheddar</t>
  </si>
  <si>
    <t xml:space="preserve">inakalaww
</t>
  </si>
  <si>
    <t>beefoxandacorgi
Smile, we’re halfway through the
week! Do you like my teethies?
#corgis #corgi #corgismile #corgilife
#corgilove #corgination https://t.co/Agolr7pDM9</t>
  </si>
  <si>
    <t>rosiellin
@LeoLin28936626 great i can spam
you with corgis</t>
  </si>
  <si>
    <t>psychedelmons
@anna_epaves Mount airy has a good
one. There are definitely regulars
that go there but they are very
nice and not assholes!! I once
saw a man there who had SEVEN corgis</t>
  </si>
  <si>
    <t xml:space="preserve">anna_epaves
</t>
  </si>
  <si>
    <t>geimernicholas
@OhMyCorgi Corgis are fun. They
have short legs which are compensated
for by big happy smiles.</t>
  </si>
  <si>
    <t>allenwinget
@BrittanyCurran Corgis are like
actual Angel's in dog form</t>
  </si>
  <si>
    <t xml:space="preserve">brittanycurran
</t>
  </si>
  <si>
    <t>couldbeserina
saw 2 corgis today you can say
my day was pretty alright</t>
  </si>
  <si>
    <t>danielrodsal00
@RusellEuge Corgis: -Adorables
-Amables -Afectuosos -Inteligentes
-Nalgones -Queridos por todos -Traen
sonrisa con una simple mirada Porque
no quisieras ser un corgi</t>
  </si>
  <si>
    <t>ruselleuge
@RusellEuge Corgis: -Adorables
-Amables -Afectuosos -Inteligentes
-Nalgones -Queridos por todos -Traen
sonrisa con una simple mirada Porque
no quisieras ser un corgi</t>
  </si>
  <si>
    <t>snarkeyeagle
@StephenKing Omg that's a disapproving
look. I belong to a corgi page
where corgis look adorable in costumes.
How would Molly like a hat or bandana.
I'm not big on costumes but this
one caught my eye for Pride. A
unicorgi. https://t.co/g994Q6Yi9N</t>
  </si>
  <si>
    <t>nicmalfoy
@LuliLopezLemir Cuando tengo días
de mierda una de las cosas que
hago para ver si mejora mi ánimo
es ver videos de culitos de corgis</t>
  </si>
  <si>
    <t xml:space="preserve">lulilopezlemir
</t>
  </si>
  <si>
    <t>callmechimmy
Oh noooo you made my bias a corgi
_xD83D__xDE2D__xD83D__xDE2D__xD83D__xDE2D__xD83D__xDE2D_ i love corgis https://t.co/yfhGxPlHQg</t>
  </si>
  <si>
    <t>petscams
#PetScammerList ScamWebsite: #Diamondpembrokecorgies.com
https://t.co/6NcPNwwhKY #Corgis
https://t.co/6NcPNwwhKY</t>
  </si>
  <si>
    <t>mestified
#PetScammerList ScamWebsite: #Diamondpembrokecorgies.com
https://t.co/6NcPNwwhKY #Corgis
https://t.co/6NcPNwwhKY</t>
  </si>
  <si>
    <t>lab_ebooks
To be fair, drunk corgis would
be the best job I've had to date</t>
  </si>
  <si>
    <t>hamartiaxxx
Pugs and corgis.</t>
  </si>
  <si>
    <t>ssurfar
Pugs and corgis.</t>
  </si>
  <si>
    <t>chelseaa_mariee
@punkrosette I didn’t watch that
show but I love corgis :( so now
I’m sad.</t>
  </si>
  <si>
    <t xml:space="preserve">punkrosette
</t>
  </si>
  <si>
    <t>deemo_music_bot
Little Corgis Dream/Easy:3/Normal:6/Hard:8/KILLERBLOOD</t>
  </si>
  <si>
    <t>alexialafata
It is 1:30 in the morning and instead
of sleeping I’m watching videos
of corgis going down waterslides
and splashing happily into pools.
Someone please stop me. Goodnight.</t>
  </si>
  <si>
    <t>landmarkxplorer
@thdivewhisperer @DaveGeorgeson
Or Corgis _xD83D__xDE0D_ https://t.co/JQhDFsF3iV</t>
  </si>
  <si>
    <t xml:space="preserve">davegeorgeson
</t>
  </si>
  <si>
    <t>ardescar
@LandmarkXplorer @thdivewhisperer
@DaveGeorgeson Your Corgis ? ^^</t>
  </si>
  <si>
    <t xml:space="preserve">thdivewhisperer
</t>
  </si>
  <si>
    <t>katiefforde
Corgis Rule Again! Coloring Book
di Susan Alison https://t.co/vI8WR8nkxz
via @amazon</t>
  </si>
  <si>
    <t>bordercollies
Corgis Rule Again! Coloring Book
di Susan Alison https://t.co/vI8WR8nkxz
via @amazon</t>
  </si>
  <si>
    <t xml:space="preserve">amazon
</t>
  </si>
  <si>
    <t>karuma_pk
@RoyTheLucario The corgis is back.</t>
  </si>
  <si>
    <t xml:space="preserve">roythelucario
</t>
  </si>
  <si>
    <t>rpmarshryan
@WorldAnvil Almost halfway through
the #wasummercamp2019 prompts!
The weirdest one I made was giant
riding corgis! https://t.co/myMvcPwc4o</t>
  </si>
  <si>
    <t>worldanvil
@WorldAnvil Almost halfway through
the #wasummercamp2019 prompts!
The weirdest one I made was giant
riding corgis! https://t.co/myMvcPwc4o</t>
  </si>
  <si>
    <t>madgamermag
@WorldAnvil Almost halfway through
the #wasummercamp2019 prompts!
The weirdest one I made was giant
riding corgis! https://t.co/myMvcPwc4o</t>
  </si>
  <si>
    <t>sousourocket
Hi #PortfolioDay I'm Rie Sakamoto,
Japanese illustrator. I draw cute
and heartwarming corgis and birds.
https://t.co/H48XA9ktwT #PortfolioDay
https://t.co/Q6noTIPNgO</t>
  </si>
  <si>
    <t>lillith6
I used to have a brother and sister
corgis, both gone now. https://t.co/2AP0LQJKXt</t>
  </si>
  <si>
    <t>ourhometerra
CT scanning equipment finds 10-inch
stick in Corgi’s stomach Full story:
https://t.co/sfYRJnCUme</t>
  </si>
  <si>
    <t>dogsmonthly
Thanks to new CT scanning equipment
at Severn Veterinary Centre, vets
spotted a 10 inch stick in Barney's
stomach that couldn't be seen in
x-rays or tests _xD83D__xDC36_ Read more: https://t.co/6HwejzbCdb
https://t.co/tbXLthH0Ve</t>
  </si>
  <si>
    <t>carolyna_2the_k
@Hebsyman @EricIdle Or the corgi
races. With actual corgis.</t>
  </si>
  <si>
    <t xml:space="preserve">ericidle
</t>
  </si>
  <si>
    <t xml:space="preserve">hebsyman
</t>
  </si>
  <si>
    <t>vgcharideas
A stormy penguin in a green platforming
game including the corgis.</t>
  </si>
  <si>
    <t>sharktigger
Corgis are so cute, I want one
=w=</t>
  </si>
  <si>
    <t>voitoutou
Donc à San Francisco chaque année
y a une Corgi Con qui réunit des
centaines de corgis? Le paradis
je déménage la bas</t>
  </si>
  <si>
    <t>luciedsp11
Donc à San Francisco chaque année
y a une Corgi Con qui réunit des
centaines de corgis? Le paradis
je déménage la bas</t>
  </si>
  <si>
    <t>patricia17xx
CT scanning equipment finds 10-inch
stick in Corgi’s stomach Full story:
https://t.co/sfYRJnCUme</t>
  </si>
  <si>
    <t>lilynathanson
Dreams are a wish your heart makes,
when you’re fast asleep. My wish
is for you to be free of pain,
surrounded by corgis, with Dad
at your side. Love seeing you in
my dreams. I only wish it was reality.
Love you always Charlie. Always.
In all ways. _xD83D__xDC99_ https://t.co/MxQsV3qrC6</t>
  </si>
  <si>
    <t>dyandelosreyes
Dogs are cute, but like.... corgis
and shiba inus are blessed with
a higher level of cuteness. I mean...
why are they so cute???</t>
  </si>
  <si>
    <t>icysedgwick
According to Welsh folklore, Pembroke
Welsh Corgis were ridden into battle
by fairies, and used for pulling
carts. The dark patches of fur
on their shoulders are said to
be marks from "fairy saddles".
#FolkloreThursday https://t.co/ukkUx5RtHx</t>
  </si>
  <si>
    <t>biancdee
According to Welsh folklore, Pembroke
Welsh Corgis were ridden into battle
by fairies, and used for pulling
carts. The dark patches of fur
on their shoulders are said to
be marks from "fairy saddles".
#FolkloreThursday https://t.co/ukkUx5RtHx</t>
  </si>
  <si>
    <t>baibleh
So corgis are the munchkins of
dogs.. okay</t>
  </si>
  <si>
    <t>whyisyatiddyout
whenever i see corgis i cry becasue
so smol and precious</t>
  </si>
  <si>
    <t>simonbillinton
@mutablejoe Her corgis could bat
better than these aussies.</t>
  </si>
  <si>
    <t xml:space="preserve">mutablejoe
</t>
  </si>
  <si>
    <t>8shimajiro
ビックリ‼️ ティムがスパイダーマン みたいなことに_xD83D__xDE31_ #コーギー
#corgi #犬 #dog #PembrokeWelshCorgi
#corgis #corgilove #corgis_of_instagram
#スパイダーマン #スパイダーマンホームカミング #spiderman
#spidermanfarfromhome #spidercorgi
https://t.co/YWzsDJACVC</t>
  </si>
  <si>
    <t>mizuniversed
https://t.co/Nv2mmxTHAO this magnificent
creature is the reason I fell in
love with corgis #cheddar _xD83D__xDE22_</t>
  </si>
  <si>
    <t>thecavamalt
I think the queen may need the
help of zombie squad, no zombie
should be even near @BuckinghamPalace
never mind climbing the fence #ZSHQ
maybe we need to train those corgis
RaaaAAA https://t.co/PRVgpqDCQi</t>
  </si>
  <si>
    <t>zombiesquadhq
I think the queen may need the
help of zombie squad, no zombie
should be even near @BuckinghamPalace
never mind climbing the fence #ZSHQ
maybe we need to train those corgis
RaaaAAA https://t.co/PRVgpqDCQi</t>
  </si>
  <si>
    <t>gillfactora
wah corgis are sooo cute :-(</t>
  </si>
  <si>
    <t>jezza182
I know I keep saying this but I
literally can’t wait to get my
own corgis _xD83D__xDE2D_</t>
  </si>
  <si>
    <t>maxsparber
Oh no. RIP. As I have mentioned,
I now call all corgis “cheddars”
as a result of this incredibly
delightful dog. https://t.co/YAysNjLOI0</t>
  </si>
  <si>
    <t>mflower555
Im a little bit obssesed with corgis
at the moment. When I got my dog
who was meant to be a blond german
sheperd, who is white and ginger,
as a puppy she had short legs.
It was a standing joke I used to
call her a corgi and so did my
friends. I appologise! They are
very cute♡</t>
  </si>
  <si>
    <t>baekyunniewife
Corgis are just the cutest https://t.co/h0AT4DLPKF</t>
  </si>
  <si>
    <t>thejeniferbeast
@drtastebad This looks so much
like my cats' tricks, reinforcing
my belief that corgis are cats.</t>
  </si>
  <si>
    <t xml:space="preserve">drtastebad
</t>
  </si>
  <si>
    <t>changjaepilyu
@Day6onlyDay6 :(( lalo pa naman
po akong nainlove sa corgis dahil
kay cheddar huhuhu</t>
  </si>
  <si>
    <t xml:space="preserve">day6onlyday6
</t>
  </si>
  <si>
    <t>katyhats19
finding out Cheddar from #Brooklyn99
died has been the worst news of
2019... I fell in love with corgis
thanks to Stewart the corgi who
played Cheddar and he was truly
the best of dogs_xD83D__xDC94_ https://t.co/wN5x67o9wZ</t>
  </si>
  <si>
    <t>bigpandahunter
So far the only thing wrong with
the game I can see is they made
a corgi. Corgis are the worst.</t>
  </si>
  <si>
    <t>mamasploots
What if the corgi goggles in WoW
were a real thing and I could wear
them and everyone would be turned
into corgis</t>
  </si>
  <si>
    <t>hurt__jordan
@MeBleedGreen Like did he die on
the show? Or did one of the corgis
they used for filming die?</t>
  </si>
  <si>
    <t xml:space="preserve">mebleedgreen
</t>
  </si>
  <si>
    <t>_srpelo_
Ghost https://t.co/cHGABCCoev</t>
  </si>
  <si>
    <t>corgis_stuff
netflix: prohibimos las escenas
donde fuman porque son inapropiadas
netflix: nos parece buena idea
enseñar un suicidio de una adolescente
cortándose las venas en una bañera
y como meten un palo por el culo
a un chico en un baño. https://t.co/48kpjDWozk</t>
  </si>
  <si>
    <t>adsanz_it
Spanish lessons, today, "me cago
en..." https://t.co/vdK2cZjGk8</t>
  </si>
  <si>
    <t>lurssia_
Same energy https://t.co/pWlBhgvGeU</t>
  </si>
  <si>
    <t>justgyal
Si tenéis amigxs trans tened en
cuenta que en verano lo pasan terriblemente
mal y que ante cualquier plan de
piscina o playa van a estar incomodados,
intentad crearles ambientes seguros
y en medida de lo posible buscar
alternativas ya que de esa persona
no va a salir nunca</t>
  </si>
  <si>
    <t>plentyofalcoves
why tweet about new lion king when
you can watch this gif on loop
instead https://t.co/znH9dEWrKf</t>
  </si>
  <si>
    <t>mrracotero
@Corgis_Stuff https://t.co/H9amJMHhzA</t>
  </si>
  <si>
    <t>s8n
Humanity is doomed stop asking
me for help</t>
  </si>
  <si>
    <t>alvaroclv
netflix: prohibimos las escenas
donde fuman porque son inapropiadas
netflix: nos parece buena idea
enseñar un suicidio de una adolescente
cortándose las venas en una bañera
y como meten un palo por el culo
a un chico en un baño. https://t.co/48kpjDWozk</t>
  </si>
  <si>
    <t>fratcherbot
I wake up with corgis on Japanese
Olympic coverage</t>
  </si>
  <si>
    <t>jllyodsrt
Ugh parang gusto ko magpayaman
ng todo, bumili ng malaking bahay
and punuin ng corgis _xD83D__xDE2D_ on a related
note, Cheddar died today _xD83D__xDE2D_</t>
  </si>
  <si>
    <t>_danteali
The only small dog breeds that
are fuckwitable: French Bull Dogs
(of course), Corgis, Boston Terriers,
and sometimes Papillons. The rest
can die off</t>
  </si>
  <si>
    <t>sirbuddyboots
Throwback to Derby’s arliowa promo!
. . . #corgi #corgis #arl #adopt
#lake #laketime #angelderby #corgination
#doggo #corgisofinstagram #throwback
#tbt #adoptdontshop #floatie https://t.co/H6vShj69jS</t>
  </si>
  <si>
    <t xml:space="preserve">neolithicsheep
</t>
  </si>
  <si>
    <t xml:space="preserve">moms_mouth
</t>
  </si>
  <si>
    <t>levaly2
According to Welsh folklore, Pembroke
Welsh Corgis were ridden into battle
by fairies, and used for pulling
carts. The dark patches of fur
on their shoulders are said to
be marks from "fairy saddles".
#FolkloreThursday https://t.co/ukkUx5RtHx</t>
  </si>
  <si>
    <t>lizdrabick
@MattyIce703 @maxduchaine Corgis</t>
  </si>
  <si>
    <t xml:space="preserve">maxduchaine
</t>
  </si>
  <si>
    <t xml:space="preserve">mattyice703
</t>
  </si>
  <si>
    <t>dcphotog
It can't possibly be a bad day
when your photo session involves
CORGIS! https://t.co/Q2NtV4b0WA</t>
  </si>
  <si>
    <t>dear_mine_tita
Yamper is very very similar to
corgi and bcz I have 3 corgis on
my own, I really can’t wait November
to meet new corgi Pokémon!! https://t.co/dBcIAsTQbk</t>
  </si>
  <si>
    <t>cheatlakevets
These adorable Corgis, Marco and
Frisco, came in for a visit with
Dr. Becky Harvey this morning.
Their mom, Anne Lorensen Ward,
is one of CLAH’s former pharmacy
students. #vetmed #veterinarian
#westvirginia #cheatlake #corgi
#morgantown https://t.co/LqHiRrr7no</t>
  </si>
  <si>
    <t>ryno1185
Excuse me while I hold my Corgis
and cry as we watch the best of
Cheddar _xD83D__xDE2D_ https://t.co/n9iVggPUjD</t>
  </si>
  <si>
    <t>stevewill26
@BrittSoMuch @1025TheBone The Queen
has asked me to pass on belated
birthday wishes for @DrewOnTheRadio
following yesterday's birthday
broadcast. "One does not normally
listen to The Bone" she told me,
"but yesterday's transmission contained
ribaldry that the corgis loved."
https://t.co/d6NoaP8UBv</t>
  </si>
  <si>
    <t xml:space="preserve">drewontheradio
</t>
  </si>
  <si>
    <t xml:space="preserve">1025thebone
</t>
  </si>
  <si>
    <t xml:space="preserve">brittsomuch
</t>
  </si>
  <si>
    <t>pjmshellevator
im gna lose it everyone https://t.co/4DioqGXORF</t>
  </si>
  <si>
    <t>corgis_butt
_xD83E__xDD7A__xD83D__xDC9C_셀카_xD83D__xDC9C__xD83D__xDE33_ https://t.co/P56Xtbmhm8</t>
  </si>
  <si>
    <t>kookpics
what happiness looks like https://t.co/5VqFGAWzf9</t>
  </si>
  <si>
    <t>amorepjms
clown music plays in the background
https://t.co/SVwCOwgd7e</t>
  </si>
  <si>
    <t>appstore
_xD83D__xDEA8__xD83D__xDEA8_ ICYMI: BTS Army—we’ve got
a special message just for you!
_xD83D__xDEA8__xD83D__xDEA8_ Play #BTSWorld now: https://t.co/3acht4FIK1
https://t.co/Pcj9mbFoXT</t>
  </si>
  <si>
    <t>seokjinstapes
the way seokjin struggling to tuck
them oversized glasses into his
pocket he's the cutest https://t.co/dIwF3Xh5XD</t>
  </si>
  <si>
    <t>track11sea
i only watch shows with intricate
plotlines and complex relationships
involving themes of brotherhood
decite and betrayal like run bts</t>
  </si>
  <si>
    <t>hertaetae
They way baby kim taehyung was
trying his best to stay stable
but he couldn't so he just throw
himself over the bouncy thing in
the cutest way ever I'm shattered_xD83D__xDE2D__xD83E__xDD7A_
https://t.co/u5jeg5z485</t>
  </si>
  <si>
    <t>swatercolour
@BTS_twt xd https://t.co/jhBadeNpYX</t>
  </si>
  <si>
    <t>bts_twt
_xD83E__xDD7A__xD83D__xDC9C_셀카_xD83D__xDC9C__xD83D__xDE33_ https://t.co/P56Xtbmhm8</t>
  </si>
  <si>
    <t>bubblykoook
producer of the year https://t.co/fZTA6Wcbfr</t>
  </si>
  <si>
    <t>btdes_twt
I often sit in amazement of the
fact that jin is quite literally
the most reserved sociable person.
Like he will talk and make jokes
at award shows or interviews but
when you really think about it
he always has a boundary and protects
his own comfort https://t.co/IoV1Sv6JbP</t>
  </si>
  <si>
    <t>boyzwithluv_bts
When my card score just stops before
the target line #BTSWORLD https://t.co/DVqzrLNu9N</t>
  </si>
  <si>
    <t>tinyagustdt
I WASNT FUCKING READY FOR THIS
ATTACK WHAT THE FUCK https://t.co/VUwSq6zJO5</t>
  </si>
  <si>
    <t>gcfshobi
HE LITERALLY DID A 360 TURN LIKE
PUPPIES WHEN THEY GET EXCITED IM
SO DEVASTATED HES BABIE https://t.co/vSGHkwxkGP</t>
  </si>
  <si>
    <t>780613
everyone Look https://t.co/s4IokxxekG</t>
  </si>
  <si>
    <t>daegutasty
someone add this to the compilation.
u know the compilation i mean https://t.co/fPVF53TVEK</t>
  </si>
  <si>
    <t>fiuffjeons
what's not clickin https://t.co/MS0x5Rzlyx</t>
  </si>
  <si>
    <t>myoonati
#️⃣Badguys _xD83D__xDCDB__xD83D__xDCDB_ https://t.co/WI8dHZrzXH</t>
  </si>
  <si>
    <t>btseoulove
remember this hoseok boyfriend
look ? if no i'm here to remind
you that this superior look exist
♡ https://t.co/6QvMhSmgFJ</t>
  </si>
  <si>
    <t>9uokka_
내 오랜욕망이 실현되다 https://t.co/ym7o8DU8IF</t>
  </si>
  <si>
    <t>staeilar
taehyung greeted the lotte staffs
and thanked them. he even picked
up trash he saw and threw it away
mid game _xD83E__xDD7A_ taehyung ain't lying
when he said he's a good boy https://t.co/WBmUtwfgZa</t>
  </si>
  <si>
    <t>luvekth
hoseok: carbonara jimin: tony montana
hoseok: carbonara jimin: lachimondala
hoseok: ca-ri-bo-na-ra jimin: lachimolala
a conversation that y'all can hear
with their angelic voice.</t>
  </si>
  <si>
    <t>taekookmemories
Taekook laughing at Jin bc he couldn't
read his cheat script due to the
funny glasses. LMAO AT THIS TRIO!
https://t.co/aCY2o7HVzh</t>
  </si>
  <si>
    <t>strapyoon
it’s so funny that normally, yoongi
is this soft lil bean who doesn’t
raise his voice at anyone and is
kind of reserved, but as soon as
any sort of competition happens,
he completely loses himself and
will destroy anyone that comes
in his way https://t.co/CbVXvPPrqx</t>
  </si>
  <si>
    <t>sucreyoongi
jk: /in a small voice/ suga-hyung
is going downstairs yoongi: _xD835__xDDDC_
_xD835__xDDE7__xD835__xDDDB__xD835__xDDDC__xD835__xDDE1__xD835__xDDDE_ _xD835__xDDDC_ _xD835__xDDD6__xD835__xDDD4__xD835__xDDE1_ _xD835__xDDDB__xD835__xDDD8__xD835__xDDD4__xD835__xDDE5_ _xD835__xDDE7__xD835__xDDDB__xD835__xDDD8_
_xD835__xDDE9__xD835__xDDE2__xD835__xDDDC__xD835__xDDD6__xD835__xDDD8_ _xD835__xDDE2__xD835__xDDD9_ _xD835__xDDDD__xD835__xDDD8__xD835__xDDE2__xD835__xDDE1_ _xD835__xDDDD__xD835__xDDD8__xD835__xDDE2__xD835__xDDE1__xD835__xDDDA__xD835__xDDDA__xD835__xDDE8__xD835__xDDDE_
https://t.co/XsjjPbuuad</t>
  </si>
  <si>
    <t>joonscrabcult
me in front of the big hit building
so i can at least debut as a back
up dancer https://t.co/Ye8zTIYo6z</t>
  </si>
  <si>
    <t>jinhitcorp
hello hi here’s a compilation of
Jin being the cutest human being
on this planet https://t.co/lTo38y1Jnl</t>
  </si>
  <si>
    <t>_jeonjungguk__
small accounts celebrating together
when their tweets flop @BTS_twt
https://t.co/vmorwKerJN</t>
  </si>
  <si>
    <t>bts_army_int
our boys are the 43rd highest paid
celebrity in the world, and the
only korean on the list. amassing
$57M pre-tax in income in the past
year. if split evenly, that's roughly
$8M per member https://t.co/Ep4QqoWrbs</t>
  </si>
  <si>
    <t>btweverse
NAMJOON commented on an ARMY's
post on Weverse ARMY: Namjoon,
we want you to be president of
Brazil Namjoon: I need a [Brazilian]
citizenship first https://t.co/Qj7TEJkoaZ</t>
  </si>
  <si>
    <t>boredmegane
I hate kpop thank god Yoongi is
just a witch https://t.co/mIslUCc5i5</t>
  </si>
  <si>
    <t>jeonss97
Jungkook's smile being too big
for his face so his nose scrunches
up same time. HE'S A CUTIEPIEE
@BTS_twt https://t.co/lKyccUqghN</t>
  </si>
  <si>
    <t>shadow_twts
Guys we got another one. BTS WORLD
OST is now the best-selling OST
album in South Korea with 498k
copies sold. It broke a 17-year
record of the OST album "Winter
Sonata" which sold 402k copies.
Thank you KARMA. #MGMAVOTE #BTS
(@BTS_twt) https://t.co/fkWp1UqWcD</t>
  </si>
  <si>
    <t>aurooock
He visto dos corgis en menos de
5 minutos hoy, creo que será un
buen día.</t>
  </si>
  <si>
    <t>markp93
@queenkv 72 Corgis _xD83D__xDC36__xD83D__xDC36__xD83D__xDC36_...</t>
  </si>
  <si>
    <t xml:space="preserve">queenkv
</t>
  </si>
  <si>
    <t>mattwixon
@photosbylesko @dog_rates @OhMyCorgi
You can see his personality in
this photo. Corgis are awesome.</t>
  </si>
  <si>
    <t xml:space="preserve">dog_rates
</t>
  </si>
  <si>
    <t xml:space="preserve">photosbylesko
</t>
  </si>
  <si>
    <t>klayoven
_xD83D__xDC94_ Love corgis. https://t.co/VUBvXYbif2</t>
  </si>
  <si>
    <t>javibledo
pues claro que representa un cerdo,
es un bolso con forma de cerdo
igual que los hay de corgis. tortugas
y hasta de pikachus sin cabeza
https://t.co/U3pQu6yyKN</t>
  </si>
  <si>
    <t>yukiyuk15602441
@PlSSPUP I love corgis. I love
you</t>
  </si>
  <si>
    <t xml:space="preserve">plsspup
</t>
  </si>
  <si>
    <t>amymantravadi
@MurrayFullerton @thomaslhorrocks
@cjbanning @cthecynic @runhardafterHim
@Sarahendipity42 @colinjnolan Ahhhh!!!!!!
Corgis!!!!!!!! _xD83D__xDE0D__xD83D__xDE0D__xD83D__xDE0D_</t>
  </si>
  <si>
    <t xml:space="preserve">colinjnolan
</t>
  </si>
  <si>
    <t xml:space="preserve">sarahendipity42
</t>
  </si>
  <si>
    <t xml:space="preserve">runhardafterhim
</t>
  </si>
  <si>
    <t xml:space="preserve">cthecynic
</t>
  </si>
  <si>
    <t xml:space="preserve">cjbanning
</t>
  </si>
  <si>
    <t xml:space="preserve">thomaslhorrocks
</t>
  </si>
  <si>
    <t xml:space="preserve">murrayfullerton
</t>
  </si>
  <si>
    <t>justynljmelrose
Rest in peace, #Cheddar. You were
an inspiration to corgis everywhere.
https://t.co/hoOLaX9sK0</t>
  </si>
  <si>
    <t>dallasbbritt
Rest in peace, #Cheddar. You were
an inspiration to corgis everywhere.
https://t.co/hoOLaX9sK0</t>
  </si>
  <si>
    <t>okayleeee12
something to make you smile_xD83D__xDE0D_ #corgis
love my boy! https://t.co/OlBVH1H6p8</t>
  </si>
  <si>
    <t>cutesypooh
Corgis summer get away https://t.co/9yvZLVVPZj</t>
  </si>
  <si>
    <t>shainafishman
From cuddling Dalmatians to cuddling
Corgis. Cuddling puppies never
gets old. Maybe that’s my next
book, just dogs cuddling. _xD83D__xDCA1_ #corgi
#corgisofinstagram #betweentwodogs
https://t.co/o8vfUKzv31 https://t.co/ZD107m3Nxd</t>
  </si>
  <si>
    <t>evans_cfa_seiml
&amp;lt;Friday: Today the queen came
over. I asked the staff to bring
tea and crumpets, but she gave
the crumpets to the corgis, waved
away the tea and ordered herself
a supersized gin and tonic.&amp;gt;
#ukpolitics #brexitshambles https://t.co/8cplYcBudF</t>
  </si>
  <si>
    <t>sannaclause
I was googling “if corgis were
proportionate” because I wanted
to see what Gwen would look like
with normal legs but I came upon
something far more intriguing https://t.co/dIcqffTfGg</t>
  </si>
  <si>
    <t>kelln_duke
Corgis, a cowdogs midget best friend
https://t.co/xBSfsXeAlA</t>
  </si>
  <si>
    <t>corgi_cuteness
When someone retweets my post and
follows me #corgis https://t.co/nfSzvMlVsb</t>
  </si>
  <si>
    <t>wrckinballoyarn
When someone retweets my post and
follows me #corgis https://t.co/nfSzvMlVsb</t>
  </si>
  <si>
    <t>mogismean
On va se mettre d'accord. Personne
n'aime les Corgis en vrai. C'est
juste un meme. Bonne journée.</t>
  </si>
  <si>
    <t>iusinthesky
m encanta q esa cuenta d corgis
se llame corgos es como decirle
duko al duki</t>
  </si>
  <si>
    <t>ali_vans
I went to this racetrack to watch
Corgis race eachother and I’m mad
I never heard about this https://t.co/rVTj1OdkKe</t>
  </si>
  <si>
    <t>yourlocaljacob
@Steffi_Cole Welsh corgis</t>
  </si>
  <si>
    <t>msfour
@Erinneaceus @dudeluna Yes, outside
is the plan! Boozy slushies taste
much better outdoors. And corgis
sweeten the deal even more! So
whoever gets there first, grab
an outside table?</t>
  </si>
  <si>
    <t xml:space="preserve">dudeluna
</t>
  </si>
  <si>
    <t xml:space="preserve">erinneaceus
</t>
  </si>
  <si>
    <t>mckra1g
@hdbyrne Hugh, you are one of my
favorite people on the planet —
and who doesn't love corgis?! Thank
you for Being. _xD83E__xDDE1_ https://t.co/eT2hWuZSZ3</t>
  </si>
  <si>
    <t xml:space="preserve">hdbyrne
</t>
  </si>
  <si>
    <t>megabyt41511225
@annihilationed @EW I just love
Welsh Corgis.</t>
  </si>
  <si>
    <t xml:space="preserve">ew
</t>
  </si>
  <si>
    <t xml:space="preserve">annihilationed
</t>
  </si>
  <si>
    <t>jlittle242
@driedshampoo I got them corgis
in the front</t>
  </si>
  <si>
    <t xml:space="preserve">driedshampoo
</t>
  </si>
  <si>
    <t>paintedbycarol
Do you love corgis? We have more
than 70 breeds in our shop. Corgi
Bangle #EtsyJewelry https://t.co/fKDnWHlGhv
via</t>
  </si>
  <si>
    <t>aboutcorgis
Corgis aren't just adorable dogs,
they're also incredible gin distillers!
Congrats to @CorgiSpirits on their
Earl Grey Gin double gold win.
Here's what the judges said: “This
is special. The tea notes are balanced
and make this gin pretty and different.”
https://t.co/rXbCLd3LOH</t>
  </si>
  <si>
    <t>pevenly1
@MasterMorgan317 @Brenda51860720
@Sick1With4Smile @SamDalglish @AllisonRFloyd
@ColinCorgi @coleyworld Easier
to find the elusive Corgis.</t>
  </si>
  <si>
    <t>brenda51860720
@Pevenly1 @MasterMorgan317 @Sick1With4Smile
@SamDalglish @AllisonRFloyd @ColinCorgi
@coleyworld Where? God they are
cute, I train animals specialize
in aggressive breeds. Grew up with
Military Police dog, bred ADBA
purple ribbon Pit Bulls till fighters
found me and wanted my pups so
I stopped breeding. I am their
advocate now, I own 7 as my personal
pets. But I love corgis!</t>
  </si>
  <si>
    <t xml:space="preserve">coleyworld
</t>
  </si>
  <si>
    <t xml:space="preserve">allisonrfloyd
</t>
  </si>
  <si>
    <t xml:space="preserve">samdalglish
</t>
  </si>
  <si>
    <t xml:space="preserve">sick1with4smile
</t>
  </si>
  <si>
    <t xml:space="preserve">mastermorgan317
</t>
  </si>
  <si>
    <t>2cutecorgidogs
@skenigsberg Corgis are the best
dogs ever! https://t.co/RNPoZQVUwd</t>
  </si>
  <si>
    <t>funfunfunbot
Pembroke Welsh corgis are headhunting
for your soul.</t>
  </si>
  <si>
    <t>xenogears1234
@MissJo_Jo Yeah other than corgis
pugs are my favorite doggo then
again you can’t go wrong with most
dogs cause they are such little
sweeties unlike a lot of human
who are let’s be honest the worst
_xD83E__xDD23__xD83E__xDD23__xD83E__xDD23_</t>
  </si>
  <si>
    <t xml:space="preserve">missjo_jo
</t>
  </si>
  <si>
    <t>esuercnsfw
@Huyosumi They have a ton of animations!
When he was talking about Corgis,
he actually had dogs in his eyes.</t>
  </si>
  <si>
    <t xml:space="preserve">huyosumi
</t>
  </si>
  <si>
    <t>yadirayucky
When the rapture happens &amp;amp;
only one of your dogs was the goodest
boy. #corgis #goldenretrievers
#Dogs #puppy #corgi https://t.co/9bIHTILE40</t>
  </si>
  <si>
    <t>jbc_awards
Corgis aren't just adorable dogs,
they're also incredible gin distillers!
Congrats to @CorgiSpirits on their
Earl Grey Gin double gold win.
Here's what the judges said: “This
is special. The tea notes are balanced
and make this gin pretty and different.”
https://t.co/rXbCLd3LOH</t>
  </si>
  <si>
    <t xml:space="preserve">corgispirits
</t>
  </si>
  <si>
    <t>anavaleria_
Quase tão boa quanto a corrida
dos corgis _xD83E__xDD27__xD83E__xDD27__xD83E__xDD27_ https://t.co/dZGIYdxyau</t>
  </si>
  <si>
    <t>dixon_tanner
There really is a whole ass community
of people that pretend to be corgis
on Instagram and i love it _xD83D__xDE02_</t>
  </si>
  <si>
    <t xml:space="preserve">epubpupil
</t>
  </si>
  <si>
    <t>meghancolia
Submitted for your approval: -
a cuddle of corgis - a lick of
lesbians - a reek of Republicans
- a disappointment of men</t>
  </si>
  <si>
    <t>noseybugger1
So sad, I have 2 #corgis of my
own they’re a lovely breed https://t.co/hGaeXdixZW</t>
  </si>
  <si>
    <t>_nat_attack_
@DogMomCareyOn Planning on getting
Leah groomed soon. I'm gonna ask
her to give Leah the "momo" I see
on other corgis _xD83D__xDE0D__xD83C__xDF51_ https://t.co/uX1386IWXV</t>
  </si>
  <si>
    <t xml:space="preserve">dogmomcareyon
</t>
  </si>
  <si>
    <t>meowreenmae
@therachelravana Hii I actually
have 1 Male and 2 female corgis
available _xD83D__xDE0A_ all less than 100k
with papers na rin</t>
  </si>
  <si>
    <t xml:space="preserve">therachelravana
</t>
  </si>
  <si>
    <t>bigpapamurph52
If you’re in a bad mood google
corgis wearing hats and everything
will be better</t>
  </si>
  <si>
    <t>ceejosborne
@aspnxsa he made all the other
corgis look like common bitches
:(</t>
  </si>
  <si>
    <t xml:space="preserve">aspnxsa
</t>
  </si>
  <si>
    <t>ariadnagi
Anoche me fui a dormir sintiéndome
como el orto, pero soñé con Corgis_xD83D__xDE0D_
Grax por tanto cerebro https://t.co/uZnaMKux2D</t>
  </si>
  <si>
    <t>steelhester
@veschwab As a thank you for bringing
Victor and Sid into my life please
accept these corgis. They are so
excited for everything you're going
to do in life. https://t.co/v1fUVHPrHW</t>
  </si>
  <si>
    <t xml:space="preserve">veschwab
</t>
  </si>
  <si>
    <t>reddeadblaze123
A corgi-like Pokémon's tail whip
animation is the latest controversy
from Pokémon Sword and Shield.
https://t.co/zRUV0fhANv https://t.co/0vzospVbls</t>
  </si>
  <si>
    <t>kappukkeki
A memory that you don’t want to
forget? — Quando eu vi 2 corgis
de verdade pela primeira vez e
chorei no meio do shopping https://t.co/AQAAGlKLqI</t>
  </si>
  <si>
    <t>pairofclaws
@SephyHallow It's incredible! It's
like they issue you a dog when
you move there. And so many corgis!</t>
  </si>
  <si>
    <t xml:space="preserve">sephyhallow
</t>
  </si>
  <si>
    <t>squish_bot
Alex is funny and Alex likes corgis</t>
  </si>
  <si>
    <t>lindsayadaire
@MacSmiff So smol and so angry,
kind of like my corgis when they
see a squirrel</t>
  </si>
  <si>
    <t xml:space="preserve">macsmiff
</t>
  </si>
  <si>
    <t>iovesofmine
stop unfollowing me i have corgis
to feed</t>
  </si>
  <si>
    <t>azekielevans
@Heaven4Heathens @WeissNoLimit
Tu vas mieux parler des Corgis
toi</t>
  </si>
  <si>
    <t xml:space="preserve">weissnolimit
</t>
  </si>
  <si>
    <t>heaven4heathens
@WeissNoLimit @AzekielEvans Mais
pareil _xD83D__xDE2D__xD83D__xDE2D__xD83D__xDE2D_ J'aimais pas les
corgis de base mais ce petit gars
les a rendus assez cool</t>
  </si>
  <si>
    <t>sabrinaaalynn11
Randall has a type at the dog parks...
it’s corgis</t>
  </si>
  <si>
    <t>katiektk80
@LordHalCR I love corgis so much</t>
  </si>
  <si>
    <t xml:space="preserve">lordhalcr
</t>
  </si>
  <si>
    <t>weremagnus
@crushmeshiro Those are different
corgis in the photos they amassed.
Which actor for Cheddar was it?
:(</t>
  </si>
  <si>
    <t xml:space="preserve">crushmeshiro
</t>
  </si>
  <si>
    <t>markmatterz
@fred_burton Just once. Queens
Corgis devour Intruder. OR Queen
throw weirdo into Tower.</t>
  </si>
  <si>
    <t xml:space="preserve">fred_burton
</t>
  </si>
  <si>
    <t>robertb_rice
@theactivestick Should have said
you were accepting an OBE for saving
the Queen's corgis.</t>
  </si>
  <si>
    <t>theactivestick
@RobertB_Rice You and I both know
I would have stolen the corgis
and run in that scenario</t>
  </si>
  <si>
    <t>sexycumlaude
@barstoolsports Tough scene for
Corgis everywhere</t>
  </si>
  <si>
    <t>madfishmonger
@mariayagoda ♥♥♥ corgis are the
best dogs</t>
  </si>
  <si>
    <t xml:space="preserve">mariayagoda
</t>
  </si>
  <si>
    <t>Directed</t>
  </si>
  <si>
    <t>Graph Type</t>
  </si>
  <si>
    <t>Modularity</t>
  </si>
  <si>
    <t>NodeXL Version</t>
  </si>
  <si>
    <t>Not Applicable</t>
  </si>
  <si>
    <t>1.0.1.413</t>
  </si>
  <si>
    <t>Workbook Settings 2</t>
  </si>
  <si>
    <t>G1</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</si>
  <si>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</si>
  <si>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</si>
  <si>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</si>
  <si>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</si>
  <si>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</si>
  <si>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</si>
  <si>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</si>
  <si>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</si>
  <si>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</si>
  <si>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</si>
  <si>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</si>
  <si>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</si>
  <si>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</si>
  <si>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</si>
  <si>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</si>
  <si>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</si>
  <si>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</si>
  <si>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</si>
  <si>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</si>
  <si>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</si>
  <si>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</si>
  <si>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</si>
  <si>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</si>
  <si>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</si>
  <si>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</si>
  <si>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</si>
  <si>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</si>
  <si>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</si>
  <si>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</si>
  <si>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</si>
  <si>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</si>
  <si>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</si>
  <si>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</si>
  <si>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</si>
  <si>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</si>
  <si>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</si>
  <si>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</si>
  <si>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</si>
  <si>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</si>
  <si>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</si>
  <si>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</si>
  <si>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</si>
  <si>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</si>
  <si>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</si>
  <si>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</si>
  <si>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</si>
  <si>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</si>
  <si>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</si>
  <si>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</si>
  <si>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</si>
  <si>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</si>
  <si>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</si>
  <si>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</si>
  <si>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</si>
  <si>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</si>
  <si>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</si>
  <si>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</si>
  <si>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</si>
  <si>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</si>
  <si>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</si>
  <si>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</si>
  <si>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</si>
  <si>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</si>
  <si>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G66</t>
  </si>
  <si>
    <t>G67</t>
  </si>
  <si>
    <t>G68</t>
  </si>
  <si>
    <t>G69</t>
  </si>
  <si>
    <t>G70</t>
  </si>
  <si>
    <t>G71</t>
  </si>
  <si>
    <t>G72</t>
  </si>
  <si>
    <t>G73</t>
  </si>
  <si>
    <t>G74</t>
  </si>
  <si>
    <t>G75</t>
  </si>
  <si>
    <t>G76</t>
  </si>
  <si>
    <t>G77</t>
  </si>
  <si>
    <t>G78</t>
  </si>
  <si>
    <t>G79</t>
  </si>
  <si>
    <t>G80</t>
  </si>
  <si>
    <t>G81</t>
  </si>
  <si>
    <t>G82</t>
  </si>
  <si>
    <t>G83</t>
  </si>
  <si>
    <t>G84</t>
  </si>
  <si>
    <t>G85</t>
  </si>
  <si>
    <t>G86</t>
  </si>
  <si>
    <t>G87</t>
  </si>
  <si>
    <t>G88</t>
  </si>
  <si>
    <t>G89</t>
  </si>
  <si>
    <t>G90</t>
  </si>
  <si>
    <t>G91</t>
  </si>
  <si>
    <t>G92</t>
  </si>
  <si>
    <t>G93</t>
  </si>
  <si>
    <t>G94</t>
  </si>
  <si>
    <t>G95</t>
  </si>
  <si>
    <t>G96</t>
  </si>
  <si>
    <t>G97</t>
  </si>
  <si>
    <t>G98</t>
  </si>
  <si>
    <t>G99</t>
  </si>
  <si>
    <t>G100</t>
  </si>
  <si>
    <t>G101</t>
  </si>
  <si>
    <t>G102</t>
  </si>
  <si>
    <t>G103</t>
  </si>
  <si>
    <t>G104</t>
  </si>
  <si>
    <t>G105</t>
  </si>
  <si>
    <t>G106</t>
  </si>
  <si>
    <t>G107</t>
  </si>
  <si>
    <t>G108</t>
  </si>
  <si>
    <t>G109</t>
  </si>
  <si>
    <t>G110</t>
  </si>
  <si>
    <t>G111</t>
  </si>
  <si>
    <t>G112</t>
  </si>
  <si>
    <t>G113</t>
  </si>
  <si>
    <t>G114</t>
  </si>
  <si>
    <t>G115</t>
  </si>
  <si>
    <t>G116</t>
  </si>
  <si>
    <t>G117</t>
  </si>
  <si>
    <t>G118</t>
  </si>
  <si>
    <t>G119</t>
  </si>
  <si>
    <t>G120</t>
  </si>
  <si>
    <t>G121</t>
  </si>
  <si>
    <t>G122</t>
  </si>
  <si>
    <t>G123</t>
  </si>
  <si>
    <t>G124</t>
  </si>
  <si>
    <t>G125</t>
  </si>
  <si>
    <t>G126</t>
  </si>
  <si>
    <t>G127</t>
  </si>
  <si>
    <t>G128</t>
  </si>
  <si>
    <t>G129</t>
  </si>
  <si>
    <t>G130</t>
  </si>
  <si>
    <t>G131</t>
  </si>
  <si>
    <t>G132</t>
  </si>
  <si>
    <t>G133</t>
  </si>
  <si>
    <t>G134</t>
  </si>
  <si>
    <t>G135</t>
  </si>
  <si>
    <t>G136</t>
  </si>
  <si>
    <t>G137</t>
  </si>
  <si>
    <t>G138</t>
  </si>
  <si>
    <t>G139</t>
  </si>
  <si>
    <t>G140</t>
  </si>
  <si>
    <t>G141</t>
  </si>
  <si>
    <t>G142</t>
  </si>
  <si>
    <t>G143</t>
  </si>
  <si>
    <t>G144</t>
  </si>
  <si>
    <t>G145</t>
  </si>
  <si>
    <t>G146</t>
  </si>
  <si>
    <t>G147</t>
  </si>
  <si>
    <t>G148</t>
  </si>
  <si>
    <t>G149</t>
  </si>
  <si>
    <t>G150</t>
  </si>
  <si>
    <t>G151</t>
  </si>
  <si>
    <t>G152</t>
  </si>
  <si>
    <t>G153</t>
  </si>
  <si>
    <t>G154</t>
  </si>
  <si>
    <t>G155</t>
  </si>
  <si>
    <t>G156</t>
  </si>
  <si>
    <t>G157</t>
  </si>
  <si>
    <t>G158</t>
  </si>
  <si>
    <t>G159</t>
  </si>
  <si>
    <t>G160</t>
  </si>
  <si>
    <t>G161</t>
  </si>
  <si>
    <t>G162</t>
  </si>
  <si>
    <t>G163</t>
  </si>
  <si>
    <t>G164</t>
  </si>
  <si>
    <t>G165</t>
  </si>
  <si>
    <t>G166</t>
  </si>
  <si>
    <t>G167</t>
  </si>
  <si>
    <t>G168</t>
  </si>
  <si>
    <t>G169</t>
  </si>
  <si>
    <t>G170</t>
  </si>
  <si>
    <t>G171</t>
  </si>
  <si>
    <t>G172</t>
  </si>
  <si>
    <t>G173</t>
  </si>
  <si>
    <t>G174</t>
  </si>
  <si>
    <t>G175</t>
  </si>
  <si>
    <t>G176</t>
  </si>
  <si>
    <t>G177</t>
  </si>
  <si>
    <t>G178</t>
  </si>
  <si>
    <t>G179</t>
  </si>
  <si>
    <t>G180</t>
  </si>
  <si>
    <t>G181</t>
  </si>
  <si>
    <t>G182</t>
  </si>
  <si>
    <t>G183</t>
  </si>
  <si>
    <t>G184</t>
  </si>
  <si>
    <t>G185</t>
  </si>
  <si>
    <t>G186</t>
  </si>
  <si>
    <t>G187</t>
  </si>
  <si>
    <t>G188</t>
  </si>
  <si>
    <t>G189</t>
  </si>
  <si>
    <t>G190</t>
  </si>
  <si>
    <t>G191</t>
  </si>
  <si>
    <t>G192</t>
  </si>
  <si>
    <t>G193</t>
  </si>
  <si>
    <t>G194</t>
  </si>
  <si>
    <t>G195</t>
  </si>
  <si>
    <t>G196</t>
  </si>
  <si>
    <t>G197</t>
  </si>
  <si>
    <t>G198</t>
  </si>
  <si>
    <t>G199</t>
  </si>
  <si>
    <t>G200</t>
  </si>
  <si>
    <t>G201</t>
  </si>
  <si>
    <t>G202</t>
  </si>
  <si>
    <t>G203</t>
  </si>
  <si>
    <t>G204</t>
  </si>
  <si>
    <t>G205</t>
  </si>
  <si>
    <t>G206</t>
  </si>
  <si>
    <t>G207</t>
  </si>
  <si>
    <t>G208</t>
  </si>
  <si>
    <t>G209</t>
  </si>
  <si>
    <t>G210</t>
  </si>
  <si>
    <t>G211</t>
  </si>
  <si>
    <t>G212</t>
  </si>
  <si>
    <t>G213</t>
  </si>
  <si>
    <t>G214</t>
  </si>
  <si>
    <t>G215</t>
  </si>
  <si>
    <t>G216</t>
  </si>
  <si>
    <t>G217</t>
  </si>
  <si>
    <t>G218</t>
  </si>
  <si>
    <t>G219</t>
  </si>
  <si>
    <t>G220</t>
  </si>
  <si>
    <t>G221</t>
  </si>
  <si>
    <t>G222</t>
  </si>
  <si>
    <t>G223</t>
  </si>
  <si>
    <t>G224</t>
  </si>
  <si>
    <t>G225</t>
  </si>
  <si>
    <t>G226</t>
  </si>
  <si>
    <t>G227</t>
  </si>
  <si>
    <t>G228</t>
  </si>
  <si>
    <t>G229</t>
  </si>
  <si>
    <t>G230</t>
  </si>
  <si>
    <t>G231</t>
  </si>
  <si>
    <t>G232</t>
  </si>
  <si>
    <t>G233</t>
  </si>
  <si>
    <t>G234</t>
  </si>
  <si>
    <t>G235</t>
  </si>
  <si>
    <t>G236</t>
  </si>
  <si>
    <t>G237</t>
  </si>
  <si>
    <t>G238</t>
  </si>
  <si>
    <t>G239</t>
  </si>
  <si>
    <t>G240</t>
  </si>
  <si>
    <t>G241</t>
  </si>
  <si>
    <t>G242</t>
  </si>
  <si>
    <t>G243</t>
  </si>
  <si>
    <t>G244</t>
  </si>
  <si>
    <t>G245</t>
  </si>
  <si>
    <t>G246</t>
  </si>
  <si>
    <t>G247</t>
  </si>
  <si>
    <t>G248</t>
  </si>
  <si>
    <t>G249</t>
  </si>
  <si>
    <t>G250</t>
  </si>
  <si>
    <t>G251</t>
  </si>
  <si>
    <t>G252</t>
  </si>
  <si>
    <t>G253</t>
  </si>
  <si>
    <t>G254</t>
  </si>
  <si>
    <t>G255</t>
  </si>
  <si>
    <t>G256</t>
  </si>
  <si>
    <t>G257</t>
  </si>
  <si>
    <t>G258</t>
  </si>
  <si>
    <t>G259</t>
  </si>
  <si>
    <t>G260</t>
  </si>
  <si>
    <t>G261</t>
  </si>
  <si>
    <t>G262</t>
  </si>
  <si>
    <t>G263</t>
  </si>
  <si>
    <t>G264</t>
  </si>
  <si>
    <t>G265</t>
  </si>
  <si>
    <t>G266</t>
  </si>
  <si>
    <t>G267</t>
  </si>
  <si>
    <t>0, 12, 96</t>
  </si>
  <si>
    <t>0, 136, 227</t>
  </si>
  <si>
    <t>0, 100, 50</t>
  </si>
  <si>
    <t>0, 176, 22</t>
  </si>
  <si>
    <t>191, 0, 0</t>
  </si>
  <si>
    <t>230, 120, 0</t>
  </si>
  <si>
    <t>255, 191, 0</t>
  </si>
  <si>
    <t>150, 200, 0</t>
  </si>
  <si>
    <t>200, 0, 120</t>
  </si>
  <si>
    <t>77, 0, 96</t>
  </si>
  <si>
    <t>91, 0, 191</t>
  </si>
  <si>
    <t>0, 98, 130</t>
  </si>
  <si>
    <t>26, 54, 255</t>
  </si>
  <si>
    <t>91, 189, 255</t>
  </si>
  <si>
    <t>28, 255, 141</t>
  </si>
  <si>
    <t>66, 255, 89</t>
  </si>
  <si>
    <t>255, 74, 74</t>
  </si>
  <si>
    <t>255, 179, 94</t>
  </si>
  <si>
    <t>255, 218, 106</t>
  </si>
  <si>
    <t>211, 255, 79</t>
  </si>
  <si>
    <t>255, 79, 185</t>
  </si>
  <si>
    <t>209, 26, 255</t>
  </si>
  <si>
    <t>160, 74, 255</t>
  </si>
  <si>
    <t>43, 202, 255</t>
  </si>
  <si>
    <t>213, 218, 255</t>
  </si>
  <si>
    <t>213, 238, 255</t>
  </si>
  <si>
    <t>213, 255, 234</t>
  </si>
  <si>
    <t>213, 255, 218</t>
  </si>
  <si>
    <t>255, 213, 213</t>
  </si>
  <si>
    <t>255, 235, 213</t>
  </si>
  <si>
    <t>255, 244, 213</t>
  </si>
  <si>
    <t>244, 255, 213</t>
  </si>
  <si>
    <t>255, 213, 238</t>
  </si>
  <si>
    <t>247, 213, 255</t>
  </si>
  <si>
    <t>233, 213, 255</t>
  </si>
  <si>
    <t>213, 244, 255</t>
  </si>
  <si>
    <t>Vertex Group</t>
  </si>
  <si>
    <t>Vertex 1 Group</t>
  </si>
  <si>
    <t>Vertex 2 Group</t>
  </si>
  <si>
    <t>GraphSource░TwitterSearch▓GraphTerm░corgis▓LayoutAlgorithm░The graph was laid out using the Fruchterman-Reingold layout algorithm.▓GraphDirectedness░The graph is directed.▓GroupingDescription░The graph's vertices were grouped by cluster using the Clauset-Newman-Moore cluster algorithm.</t>
  </si>
  <si>
    <t>0, 128, 255</t>
  </si>
  <si>
    <t>Lime</t>
  </si>
  <si>
    <t>achondroplastic dwarfism</t>
  </si>
  <si>
    <t>Workbook Settings 3</t>
  </si>
  <si>
    <t>BTS</t>
  </si>
  <si>
    <t>Group 1</t>
  </si>
  <si>
    <t>Group 2</t>
  </si>
  <si>
    <t>Edges</t>
  </si>
  <si>
    <t>Top URLs in Tweet in Entire Graph</t>
  </si>
  <si>
    <t>https://a.scam.pet/23r</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</si>
  <si>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</si>
  <si>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</si>
  <si>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</si>
  <si>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</si>
  <si>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</si>
  <si>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</si>
  <si>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</si>
  <si>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</si>
  <si>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</si>
  <si>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</si>
  <si>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</si>
  <si>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</si>
  <si>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</si>
  <si>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</si>
  <si>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</si>
  <si>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</si>
  <si>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</si>
  <si>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</si>
  <si>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</si>
  <si>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</si>
  <si>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</si>
  <si>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</si>
  <si>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https://etsy.me/2xA7jVY https://www.amazon.it/dp/1533390754/ref=cm_sw_r_tw_dp_U_x_p9EjDb59EMTWK https://www.amazon.it/dp/1548363650/ref=cm_sw_r_tw_dp_U_x_59EjDbQ2M618Y https://www.instagram.com/p/BztIYhMlQ2t/?igshid=1r25yuanxmmiv</t>
  </si>
  <si>
    <t>https://twitter.com/Wario64/status/1149137338284380161 https://twitter.com/espinof_com/status/1148206640191221761</t>
  </si>
  <si>
    <t>http://ow.ly/5lQQ50uXDyg https://bit.ly/2NPfTLR</t>
  </si>
  <si>
    <t>https://youtu.be/cS6J6BLDZoo https://curiouscat.me/ThiccMomma/post/924575502?t=1562807936 https://curiouscat.me/ThiccMomma/post/924570128?t=1562804957</t>
  </si>
  <si>
    <t>Top Domains in Tweet in Entire Graph</t>
  </si>
  <si>
    <t>scam.pet</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</si>
  <si>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</si>
  <si>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</si>
  <si>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</si>
  <si>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</si>
  <si>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</si>
  <si>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</si>
  <si>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</si>
  <si>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</si>
  <si>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</si>
  <si>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</si>
  <si>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</si>
  <si>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amazon.it etsy.me instagram.com</t>
  </si>
  <si>
    <t>ow.ly bit.ly</t>
  </si>
  <si>
    <t>curiouscat.me youtu.be</t>
  </si>
  <si>
    <t>Top Hashtags in Tweet in Entire Graph</t>
  </si>
  <si>
    <t>corgi</t>
  </si>
  <si>
    <t>dog</t>
  </si>
  <si>
    <t>コーギー</t>
  </si>
  <si>
    <t>犬</t>
  </si>
  <si>
    <t>pembrokewelshcorgi</t>
  </si>
  <si>
    <t>corgisofinstagram</t>
  </si>
  <si>
    <t>行ってらっしゃい</t>
  </si>
  <si>
    <t>puppy</t>
  </si>
  <si>
    <t>Top Hashtags in Tweet in G1</t>
  </si>
  <si>
    <t>Top Hashtags in Tweet in G2</t>
  </si>
  <si>
    <t>mgmavote</t>
  </si>
  <si>
    <t>bts</t>
  </si>
  <si>
    <t>Top Hashtags in Tweet in G3</t>
  </si>
  <si>
    <t>cowappreciationday</t>
  </si>
  <si>
    <t>udderlyamoosing</t>
  </si>
  <si>
    <t>goldenretrievers</t>
  </si>
  <si>
    <t>dogs</t>
  </si>
  <si>
    <t>Top Hashtags in Tweet in G4</t>
  </si>
  <si>
    <t>Top Hashtags in Tweet in G5</t>
  </si>
  <si>
    <t>Top Hashtags in Tweet in G6</t>
  </si>
  <si>
    <t>Top Hashtags in Tweet in G7</t>
  </si>
  <si>
    <t>Top Hashtags in Tweet in G8</t>
  </si>
  <si>
    <t>minibackpack</t>
  </si>
  <si>
    <t>dogsofinstagram</t>
  </si>
  <si>
    <t>repost</t>
  </si>
  <si>
    <t>Top Hashtags in Tweet in G9</t>
  </si>
  <si>
    <t>Top Hashtags in Tweet in G10</t>
  </si>
  <si>
    <t>Top Hashtags in Tweet</t>
  </si>
  <si>
    <t>btsworld jimin mgmavote bts</t>
  </si>
  <si>
    <t>cowappreciationday udderlyamoosing etsyjewelry corgis goldenretrievers dogs puppy corgi</t>
  </si>
  <si>
    <t>コーギー corgi 犬 dog pembrokewelshcorgi corgis 行ってらっしゃい 水曜日 corgilove corgis_of_instagram</t>
  </si>
  <si>
    <t>livingontjeedge boopmynose tryingtosleephere corgi doogle stumplife gtacorgis adoptdontshop dogsofinstagram corgisofinstagram</t>
  </si>
  <si>
    <t>corgi corgis corgisofinstagram dogsofinstagram puppy playtime cutepuppy rtxon uswntparade corgstagram</t>
  </si>
  <si>
    <t>kindness embracethejourney corgi corgis wednesdaywisdom wednesdaymotivation wednesdaymood wednesdaythoughts usmarine marinecorps</t>
  </si>
  <si>
    <t>corgi corgis arl adopt lake laketime angelderby corgination doggo corgisofinstagram</t>
  </si>
  <si>
    <t>Top Words in Tweet in Entire Graph</t>
  </si>
  <si>
    <t>Words in Sentiment List#1: Positive</t>
  </si>
  <si>
    <t>Words in Sentiment List#2: Negative</t>
  </si>
  <si>
    <t>Words in Sentiment List#3: (Add your own word list)</t>
  </si>
  <si>
    <t>Non-categorized Words</t>
  </si>
  <si>
    <t>Total Words</t>
  </si>
  <si>
    <t>suffer</t>
  </si>
  <si>
    <t>achondroplastic</t>
  </si>
  <si>
    <t>dwarfism</t>
  </si>
  <si>
    <t>Top Words in Tweet in G1</t>
  </si>
  <si>
    <t>Top Words in Tweet in G2</t>
  </si>
  <si>
    <t>way</t>
  </si>
  <si>
    <t>taehyung</t>
  </si>
  <si>
    <t>being</t>
  </si>
  <si>
    <t>hoseok</t>
  </si>
  <si>
    <t>yoongi</t>
  </si>
  <si>
    <t>cutest</t>
  </si>
  <si>
    <t>compilation</t>
  </si>
  <si>
    <t>Top Words in Tweet in G3</t>
  </si>
  <si>
    <t>love</t>
  </si>
  <si>
    <t>via</t>
  </si>
  <si>
    <t>herd</t>
  </si>
  <si>
    <t>gin</t>
  </si>
  <si>
    <t>bred</t>
  </si>
  <si>
    <t>breeds</t>
  </si>
  <si>
    <t>Top Words in Tweet in G4</t>
  </si>
  <si>
    <t>Top Words in Tweet in G5</t>
  </si>
  <si>
    <t>Top Words in Tweet in G6</t>
  </si>
  <si>
    <t>Top Words in Tweet in G7</t>
  </si>
  <si>
    <t>pokémon's</t>
  </si>
  <si>
    <t>tail</t>
  </si>
  <si>
    <t>whip</t>
  </si>
  <si>
    <t>animation</t>
  </si>
  <si>
    <t>latest</t>
  </si>
  <si>
    <t>controversy</t>
  </si>
  <si>
    <t>pokémon</t>
  </si>
  <si>
    <t>sword</t>
  </si>
  <si>
    <t>shield</t>
  </si>
  <si>
    <t>Top Words in Tweet in G8</t>
  </si>
  <si>
    <t>sushi</t>
  </si>
  <si>
    <t>ramen</t>
  </si>
  <si>
    <t>mini</t>
  </si>
  <si>
    <t>backpacks</t>
  </si>
  <si>
    <t>few</t>
  </si>
  <si>
    <t>favorite</t>
  </si>
  <si>
    <t>things</t>
  </si>
  <si>
    <t>find</t>
  </si>
  <si>
    <t>exclusively</t>
  </si>
  <si>
    <t>Top Words in Tweet in G9</t>
  </si>
  <si>
    <t>un</t>
  </si>
  <si>
    <t>que</t>
  </si>
  <si>
    <t>y</t>
  </si>
  <si>
    <t>netflix</t>
  </si>
  <si>
    <t>las</t>
  </si>
  <si>
    <t>una</t>
  </si>
  <si>
    <t>lo</t>
  </si>
  <si>
    <t>prohibimos</t>
  </si>
  <si>
    <t>Top Words in Tweet in G10</t>
  </si>
  <si>
    <t>Top Words in Tweet</t>
  </si>
  <si>
    <t>corgis suffer achondroplastic dwarfism</t>
  </si>
  <si>
    <t>way taehyung jimin being hoseok bts_twt yoongi cutest bts compilation</t>
  </si>
  <si>
    <t>corgis dogs love via herd gin colincorgi bred skenigsberg breeds</t>
  </si>
  <si>
    <t>moameddow foootsoldier juliesu74284807 paulreadgb mrdavidgp pennyone steve_shorty flavellg redagitator karinbgraham</t>
  </si>
  <si>
    <t>corgis ohmycorgi kihariii corgo</t>
  </si>
  <si>
    <t>corgi pokémon's tail whip animation latest controversy pokémon sword shield</t>
  </si>
  <si>
    <t>corgis sushi ramen mini backpacks few favorite things find exclusively</t>
  </si>
  <si>
    <t>en un de que y netflix las una lo prohibimos</t>
  </si>
  <si>
    <t>corgis shibes faves waywardhowell phoebexwyatt post pics ur lovxlydnp infinitydnp</t>
  </si>
  <si>
    <t>steffi_cole corgis welsh</t>
  </si>
  <si>
    <t>#コーギー #corgi #犬 #dog #pembrokewelshcorgi #corgis だよ 今日も元気に気をつけて #行ってらっしゃい おはようございます</t>
  </si>
  <si>
    <t>pokemon corgis more wiggle</t>
  </si>
  <si>
    <t>barstoolsports tough scene corgis everywhere</t>
  </si>
  <si>
    <t>king suit corgi playing card instead men kings two corgis</t>
  </si>
  <si>
    <t>thdivewhisperer davegeorgeson corgis</t>
  </si>
  <si>
    <t>corgis alright y continuing work battle game need one more</t>
  </si>
  <si>
    <t>mikebwonder msnbc nope d watch team corgis chase ball around</t>
  </si>
  <si>
    <t>think corgis lovely welsh accents</t>
  </si>
  <si>
    <t>pogi pati aso ng reids pinagpala grabe genes nila ang</t>
  </si>
  <si>
    <t>corgis summer dog days kick weekend sister venue emeralddowns see</t>
  </si>
  <si>
    <t>corgis stephenking molly look costumes</t>
  </si>
  <si>
    <t>#portfolioday hi rie sakamoto japanese illustrator draw cute heartwarming corgis</t>
  </si>
  <si>
    <t>birthday yesterday's</t>
  </si>
  <si>
    <t>quase tão boa quanto corrida dos corgis</t>
  </si>
  <si>
    <t>yung sa pogi needed today hello calcy proud momma papasayawin</t>
  </si>
  <si>
    <t>e goaway_bitch corgis</t>
  </si>
  <si>
    <t>de les corgis et sans gêner est rt chatons notifications</t>
  </si>
  <si>
    <t>seemingly unstoppable demise uk pinning hopes queen asked boris form</t>
  </si>
  <si>
    <t>weissnolimit corgis mais les</t>
  </si>
  <si>
    <t>welsh according folklore pembroke corgis ridden battle fairies used pulling</t>
  </si>
  <si>
    <t>los de por son la corgis y p d mascota</t>
  </si>
  <si>
    <t>worldanvil halfway through #wasummercamp2019 prompts weirdest one made giant riding</t>
  </si>
  <si>
    <t>proud phil very corgis #headerforphil amazingphil</t>
  </si>
  <si>
    <t>outside</t>
  </si>
  <si>
    <t>#ooc corgis</t>
  </si>
  <si>
    <t>ct scanning equipment 10 inch stick stomach finds corgi s</t>
  </si>
  <si>
    <t>fhchat alicekhollis a1 green hair two corgis m storyteller nature</t>
  </si>
  <si>
    <t>از ى به سگ نكته قابل تامل بعدى اينكه ملكه</t>
  </si>
  <si>
    <t>leah</t>
  </si>
  <si>
    <t>time</t>
  </si>
  <si>
    <t>wait takes forever thousand summers #corgis #sploof</t>
  </si>
  <si>
    <t>1</t>
  </si>
  <si>
    <t>whenever future husband looking back old tweets want know obsession</t>
  </si>
  <si>
    <t>rest peace #cheddar inspiration corgis everywhere</t>
  </si>
  <si>
    <t>blanket</t>
  </si>
  <si>
    <t>die</t>
  </si>
  <si>
    <t>donc à san francisco chaque année y une corgi con</t>
  </si>
  <si>
    <t>#petscammerlist scamwebsite #diamondpembrokecorgies com #corgis</t>
  </si>
  <si>
    <t>corgis king pawsome cafe</t>
  </si>
  <si>
    <t>de ver</t>
  </si>
  <si>
    <t>corgis breed corgi cross</t>
  </si>
  <si>
    <t>lots</t>
  </si>
  <si>
    <t>pull</t>
  </si>
  <si>
    <t>ruselleuge corgis adorables amables afectuosos inteligentes nalgones queridos por todos</t>
  </si>
  <si>
    <t>#corgis dark night</t>
  </si>
  <si>
    <t>pugs corgis</t>
  </si>
  <si>
    <t>life</t>
  </si>
  <si>
    <t>creator pokémon 1 england 2 creators okay basing new region</t>
  </si>
  <si>
    <t>someone retweets post follows #corgis</t>
  </si>
  <si>
    <t>live hollow knight steel soul 100 come games stay corgis</t>
  </si>
  <si>
    <t>more need corgis</t>
  </si>
  <si>
    <t>need zombie think queen help squad even near buckinghampalace never</t>
  </si>
  <si>
    <t>now</t>
  </si>
  <si>
    <t>weary moves over landscape casting shadows corgis hide</t>
  </si>
  <si>
    <t>one</t>
  </si>
  <si>
    <t>very corgi</t>
  </si>
  <si>
    <t>cute</t>
  </si>
  <si>
    <t>munchkin cats</t>
  </si>
  <si>
    <t>tea crumpets</t>
  </si>
  <si>
    <t>gospels</t>
  </si>
  <si>
    <t>sword pokemon shield's latest controversy corgi's butt wiggle</t>
  </si>
  <si>
    <t>running</t>
  </si>
  <si>
    <t>de que un cerdo</t>
  </si>
  <si>
    <t>snow</t>
  </si>
  <si>
    <t>out</t>
  </si>
  <si>
    <t>ng</t>
  </si>
  <si>
    <t>wish dreams love always</t>
  </si>
  <si>
    <t>#corgi #corgis #corgisofinstagram #dogsofinstagram #puppy one</t>
  </si>
  <si>
    <t>cucumber hit</t>
  </si>
  <si>
    <t>dream job</t>
  </si>
  <si>
    <t>s</t>
  </si>
  <si>
    <t>oui</t>
  </si>
  <si>
    <t>oc</t>
  </si>
  <si>
    <t>corgis really adorable</t>
  </si>
  <si>
    <t>more corgi card number</t>
  </si>
  <si>
    <t>cuddling</t>
  </si>
  <si>
    <t>alex</t>
  </si>
  <si>
    <t>Top Word Pairs in Tweet in Entire Graph</t>
  </si>
  <si>
    <t>corgis,suffer</t>
  </si>
  <si>
    <t>suffer,achondroplastic</t>
  </si>
  <si>
    <t>achondroplastic,dwarfism</t>
  </si>
  <si>
    <t>love,corgis</t>
  </si>
  <si>
    <t>#コーギー,#corgi</t>
  </si>
  <si>
    <t>#corgi,#犬</t>
  </si>
  <si>
    <t>#犬,#dog</t>
  </si>
  <si>
    <t>#dog,#pembrokewelshcorgi</t>
  </si>
  <si>
    <t>#pembrokewelshcorgi,#corgis</t>
  </si>
  <si>
    <t>latest,controversy</t>
  </si>
  <si>
    <t>Top Word Pairs in Tweet in G1</t>
  </si>
  <si>
    <t>Top Word Pairs in Tweet in G2</t>
  </si>
  <si>
    <t>hoseok,carbonara</t>
  </si>
  <si>
    <t>carbonara,jimin</t>
  </si>
  <si>
    <t>ost,album</t>
  </si>
  <si>
    <t>hate,kpop</t>
  </si>
  <si>
    <t>kpop,thank</t>
  </si>
  <si>
    <t>thank,god</t>
  </si>
  <si>
    <t>god,yoongi</t>
  </si>
  <si>
    <t>yoongi,witch</t>
  </si>
  <si>
    <t>im,gna</t>
  </si>
  <si>
    <t>gna,lose</t>
  </si>
  <si>
    <t>Top Word Pairs in Tweet in G3</t>
  </si>
  <si>
    <t>skenigsberg,corgis</t>
  </si>
  <si>
    <t>corgis,rule</t>
  </si>
  <si>
    <t>book,di</t>
  </si>
  <si>
    <t>di,susan</t>
  </si>
  <si>
    <t>susan,alison</t>
  </si>
  <si>
    <t>alison,via</t>
  </si>
  <si>
    <t>via,amazon</t>
  </si>
  <si>
    <t>pembroke,welsh</t>
  </si>
  <si>
    <t>welsh,corgis</t>
  </si>
  <si>
    <t>Top Word Pairs in Tweet in G4</t>
  </si>
  <si>
    <t>moameddow,foootsoldier</t>
  </si>
  <si>
    <t>foootsoldier,juliesu74284807</t>
  </si>
  <si>
    <t>juliesu74284807,paulreadgb</t>
  </si>
  <si>
    <t>paulreadgb,mrdavidgp</t>
  </si>
  <si>
    <t>mrdavidgp,pennyone</t>
  </si>
  <si>
    <t>pennyone,steve_shorty</t>
  </si>
  <si>
    <t>steve_shorty,flavellg</t>
  </si>
  <si>
    <t>flavellg,redagitator</t>
  </si>
  <si>
    <t>redagitator,karinbgraham</t>
  </si>
  <si>
    <t>karinbgraham,nick_f3d</t>
  </si>
  <si>
    <t>Top Word Pairs in Tweet in G5</t>
  </si>
  <si>
    <t>Top Word Pairs in Tweet in G6</t>
  </si>
  <si>
    <t>kihariii,corgis</t>
  </si>
  <si>
    <t>Top Word Pairs in Tweet in G7</t>
  </si>
  <si>
    <t>corgi,pokémon's</t>
  </si>
  <si>
    <t>pokémon's,tail</t>
  </si>
  <si>
    <t>tail,whip</t>
  </si>
  <si>
    <t>whip,animation</t>
  </si>
  <si>
    <t>animation,latest</t>
  </si>
  <si>
    <t>controversy,pokémon</t>
  </si>
  <si>
    <t>pokémon,sword</t>
  </si>
  <si>
    <t>sword,shield</t>
  </si>
  <si>
    <t>Top Word Pairs in Tweet in G8</t>
  </si>
  <si>
    <t>corgis,sushi</t>
  </si>
  <si>
    <t>sushi,ramen</t>
  </si>
  <si>
    <t>ramen,mini</t>
  </si>
  <si>
    <t>mini,backpacks</t>
  </si>
  <si>
    <t>backpacks,few</t>
  </si>
  <si>
    <t>few,favorite</t>
  </si>
  <si>
    <t>favorite,things</t>
  </si>
  <si>
    <t>things,find</t>
  </si>
  <si>
    <t>find,exclusively</t>
  </si>
  <si>
    <t>exclusively,boxlunchgifts</t>
  </si>
  <si>
    <t>Top Word Pairs in Tweet in G9</t>
  </si>
  <si>
    <t>netflix,prohibimos</t>
  </si>
  <si>
    <t>prohibimos,las</t>
  </si>
  <si>
    <t>las,escenas</t>
  </si>
  <si>
    <t>escenas,donde</t>
  </si>
  <si>
    <t>donde,fuman</t>
  </si>
  <si>
    <t>fuman,porque</t>
  </si>
  <si>
    <t>porque,son</t>
  </si>
  <si>
    <t>son,inapropiadas</t>
  </si>
  <si>
    <t>inapropiadas,netflix</t>
  </si>
  <si>
    <t>netflix,nos</t>
  </si>
  <si>
    <t>Top Word Pairs in Tweet in G10</t>
  </si>
  <si>
    <t>Top Word Pairs in Tweet</t>
  </si>
  <si>
    <t>corgis,suffer  suffer,achondroplastic  achondroplastic,dwarfism</t>
  </si>
  <si>
    <t>hoseok,carbonara  carbonara,jimin  ost,album  hate,kpop  kpop,thank  thank,god  god,yoongi  yoongi,witch  im,gna  gna,lose</t>
  </si>
  <si>
    <t>love,corgis  skenigsberg,corgis  corgis,rule  book,di  di,susan  susan,alison  alison,via  via,amazon  pembroke,welsh  welsh,corgis</t>
  </si>
  <si>
    <t>moameddow,foootsoldier  foootsoldier,juliesu74284807  juliesu74284807,paulreadgb  paulreadgb,mrdavidgp  mrdavidgp,pennyone  pennyone,steve_shorty  steve_shorty,flavellg  flavellg,redagitator  redagitator,karinbgraham  karinbgraham,nick_f3d</t>
  </si>
  <si>
    <t>corgi,pokémon's  pokémon's,tail  tail,whip  whip,animation  animation,latest  latest,controversy  controversy,pokémon  pokémon,sword  sword,shield</t>
  </si>
  <si>
    <t>corgis,sushi  sushi,ramen  ramen,mini  mini,backpacks  backpacks,few  few,favorite  favorite,things  things,find  find,exclusively  exclusively,boxlunchgifts</t>
  </si>
  <si>
    <t>netflix,prohibimos  prohibimos,las  las,escenas  escenas,donde  donde,fuman  fuman,porque  porque,son  son,inapropiadas  inapropiadas,netflix  netflix,nos</t>
  </si>
  <si>
    <t>corgis,shibes  ur,faves  lovxlydnp,infinitydnp</t>
  </si>
  <si>
    <t>steffi_cole,corgis  welsh,corgis</t>
  </si>
  <si>
    <t>#コーギー,#corgi  #corgi,#犬  #犬,#dog  #dog,#pembrokewelshcorgi  #pembrokewelshcorgi,#corgis  だよ,今日も元気に気をつけて  今日も元気に気をつけて,#行ってらっしゃい  #行ってらっしゃい,#コーギー  おはようございます,お散歩行ってきたよ  お散歩行ってきたよ,#コーギー</t>
  </si>
  <si>
    <t>barstoolsports,tough  tough,scene  scene,corgis  corgis,everywhere</t>
  </si>
  <si>
    <t>suit,corgi  king,playing  playing,card  card,instead  instead,men  men,kings  kings,two  two,corgis  corgis,card's  card's,suit</t>
  </si>
  <si>
    <t>thdivewhisperer,davegeorgeson  davegeorgeson,corgis</t>
  </si>
  <si>
    <t>alright,y  y,continuing  continuing,work  work,battle  battle,corgis  corgis,game  game,need  need,one  one,more  more,animal</t>
  </si>
  <si>
    <t>mikebwonder,msnbc  msnbc,nope  nope,d  d,watch  watch,team  team,corgis  corgis,chase  chase,ball  ball,around  around,field</t>
  </si>
  <si>
    <t>think,corgis  corgis,lovely  lovely,welsh  welsh,accents</t>
  </si>
  <si>
    <t>pati,aso  aso,ng  ng,reids  reids,pinagpala  pinagpala,grabe  grabe,genes  genes,nila  nila,ang  ang,pogi  pogi,pogi</t>
  </si>
  <si>
    <t>dog,days  days,summer  summer,kick  kick,weekend  weekend,sister  sister,venue  venue,emeralddowns  emeralddowns,see  see,bulldogs  bulldogs,corgis</t>
  </si>
  <si>
    <t>hi,#portfolioday  #portfolioday,rie  rie,sakamoto  sakamoto,japanese  japanese,illustrator  illustrator,draw  draw,cute  cute,heartwarming  heartwarming,corgis  corgis,birds</t>
  </si>
  <si>
    <t>quase,tão  tão,boa  boa,quanto  quanto,corrida  corrida,dos  dos,corgis</t>
  </si>
  <si>
    <t>needed,today  today,hello  hello,calcy  calcy,proud  proud,momma  momma,yung  yung,papasayawin  papasayawin,ka  ka,din  din,sa</t>
  </si>
  <si>
    <t>sans,gêner  gêner,les  de,corgis  corgis,et  l,avantage  avantage,de  de,la  la,nuit  nuit,là  là,c</t>
  </si>
  <si>
    <t>seemingly,unstoppable  unstoppable,demise  demise,uk  uk,pinning  pinning,hopes  hopes,queen  queen,asked  asked,boris  boris,form  form,gov</t>
  </si>
  <si>
    <t>according,welsh  welsh,folklore  folklore,pembroke  pembroke,welsh  welsh,corgis  corgis,ridden  ridden,battle  battle,fairies  fairies,used  used,pulling</t>
  </si>
  <si>
    <t>son,los  p,d  d,la  la,mascota  mascota,de  de,internet  internet,son  los,chuchos  chuchos,de  de,perrera</t>
  </si>
  <si>
    <t>worldanvil,halfway  halfway,through  through,#wasummercamp2019  #wasummercamp2019,prompts  prompts,weirdest  weirdest,one  one,made  made,giant  giant,riding  riding,corgis</t>
  </si>
  <si>
    <t>proud,phil  phil,very  very,proud  proud,corgis  corgis,#headerforphil  #headerforphil,amazingphil</t>
  </si>
  <si>
    <t>ct,scanning  scanning,equipment  10,inch  inch,stick  equipment,finds  finds,10  stick,corgi  corgi,s  s,stomach  stomach,full</t>
  </si>
  <si>
    <t>fhchat,alicekhollis  alicekhollis,a1  a1,green  green,hair  hair,two  two,corgis  corgis,m  m,storyteller  storyteller,nature  nature,spot</t>
  </si>
  <si>
    <t>نكته,ى  ى,قابل  قابل,تامل  تامل,بعدى  بعدى,اينكه  اينكه,ملكه  ملكه,اليزابت  اليزابت,از  از,سال  سال,2015</t>
  </si>
  <si>
    <t>takes,forever  forever,wait  wait,thousand  thousand,summers  summers,wait  wait,#corgis  #corgis,#sploof</t>
  </si>
  <si>
    <t>whenever,future  future,husband  husband,looking  looking,back  back,old  old,tweets  tweets,want  want,know  know,obsession  obsession,corgis</t>
  </si>
  <si>
    <t>rest,peace  peace,#cheddar  #cheddar,inspiration  inspiration,corgis  corgis,everywhere</t>
  </si>
  <si>
    <t>donc,à  à,san  san,francisco  francisco,chaque  chaque,année  année,y  y,une  une,corgi  corgi,con  con,qui</t>
  </si>
  <si>
    <t>#petscammerlist,scamwebsite  scamwebsite,#diamondpembrokecorgies  #diamondpembrokecorgies,com  com,#corgis</t>
  </si>
  <si>
    <t>corgis,king  king,pawsome  pawsome,cafe</t>
  </si>
  <si>
    <t>ruselleuge,corgis  corgis,adorables  adorables,amables  amables,afectuosos  afectuosos,inteligentes  inteligentes,nalgones  nalgones,queridos  queridos,por  por,todos  todos,traen</t>
  </si>
  <si>
    <t>dark,night  night,#corgis</t>
  </si>
  <si>
    <t>pugs,corgis</t>
  </si>
  <si>
    <t>creator,2  pokémon,creators  creators,1  1,okay  okay,basing  basing,new  new,region  region,england  england,know  know,england</t>
  </si>
  <si>
    <t>someone,retweets  retweets,post  post,follows  follows,#corgis</t>
  </si>
  <si>
    <t>live,hollow  hollow,knight  knight,steel  steel,soul  soul,100  100,come  come,games  games,stay  stay,corgis  corgis,#twitchtv</t>
  </si>
  <si>
    <t>need,more  more,corgis</t>
  </si>
  <si>
    <t>think,queen  queen,need  need,help  help,zombie  zombie,squad  squad,zombie  zombie,even  even,near  near,buckinghampalace  buckinghampalace,never</t>
  </si>
  <si>
    <t>moves,over  over,landscape  shadows,corgis  corgis,hide</t>
  </si>
  <si>
    <t>pokemon,sword  sword,shield's  shield's,latest  latest,controversy  controversy,corgi's  corgi's,butt  butt,wiggle</t>
  </si>
  <si>
    <t>dreams,wish</t>
  </si>
  <si>
    <t>dream,job</t>
  </si>
  <si>
    <t>corgi,card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</si>
  <si>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</si>
  <si>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</si>
  <si>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</si>
  <si>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</si>
  <si>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</si>
  <si>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</si>
  <si>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</si>
  <si>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</si>
  <si>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</si>
  <si>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</si>
  <si>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</si>
  <si>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</si>
  <si>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</si>
  <si>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</si>
  <si>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</si>
  <si>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</si>
  <si>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</si>
  <si>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</si>
  <si>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</si>
  <si>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</si>
  <si>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</si>
  <si>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</si>
  <si>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</si>
  <si>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skenigsberg pevenly1 missjo_jo huyosumi colincorgi mastermorgan317</t>
  </si>
  <si>
    <t>cupidstunt17 caz_foster</t>
  </si>
  <si>
    <t>kihariii ohmycorgi photosbylesko</t>
  </si>
  <si>
    <t>corgis_stuff mrracotero</t>
  </si>
  <si>
    <t>lovxlydnp waywardhowell internetvenus phoebexwyatt</t>
  </si>
  <si>
    <t>playerking95 pokemon</t>
  </si>
  <si>
    <t>moms_mouth lasrina</t>
  </si>
  <si>
    <t>thdivewhisperer landmarkxplorer</t>
  </si>
  <si>
    <t>omgdalton stephenking</t>
  </si>
  <si>
    <t>dobb_ay dignolong</t>
  </si>
  <si>
    <t>heaven4heathens weissnolimit</t>
  </si>
  <si>
    <t>vivirobichaud lasvegassiren</t>
  </si>
  <si>
    <t>ninafcoach faithdlee</t>
  </si>
  <si>
    <t>theactivestick robertb_rice</t>
  </si>
  <si>
    <t>leolin28936626</t>
  </si>
  <si>
    <t>Top Mentioned in Tweet</t>
  </si>
  <si>
    <t>amazon allisonrfloyd coleyworld sick1with4smile samdalglish colincorgi mastermorgan317 corgispirits brenda51860720 freak0nline</t>
  </si>
  <si>
    <t>cbbc cbbc_tdg connorjbyrne stacyliu83 kiapegg rickygervais thepawpostuk dogstardaily apdt_uk petguild</t>
  </si>
  <si>
    <t>corgo ohmycorgi thedailycorgi dog_rates</t>
  </si>
  <si>
    <t>thomaslhorrocks cjbanning cthecynic runhardafterhim sarahendipity42 colinjnolan</t>
  </si>
  <si>
    <t>infinitydnp phoebexwyatt dreamyhowell waywardhowell</t>
  </si>
  <si>
    <t>_burntlime_ captmotorcycle pokemon</t>
  </si>
  <si>
    <t>neolithicsheep esserzed</t>
  </si>
  <si>
    <t>davegeorgeson thdivewhisperer</t>
  </si>
  <si>
    <t>hunterspcgaming crankagegames</t>
  </si>
  <si>
    <t>amemehack labourpress</t>
  </si>
  <si>
    <t>djinnkitty the_evangilist</t>
  </si>
  <si>
    <t>1025thebone drewontheradio</t>
  </si>
  <si>
    <t>weissnolimit azekielevans</t>
  </si>
  <si>
    <t>buckinghampalace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</si>
  <si>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</si>
  <si>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</si>
  <si>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</si>
  <si>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</si>
  <si>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</si>
  <si>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</si>
  <si>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</si>
  <si>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</si>
  <si>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</si>
  <si>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</si>
  <si>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</si>
  <si>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</si>
  <si>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uberfacts jorgezunigam iamcharlington jayayzle 1800catpuke daniasp _amandrew_ catchsome_zzz moneydiana captainnerdism</t>
  </si>
  <si>
    <t>track11sea boredmegane sucreyoongi corgis_butt 780613 staeilar 9uokka_ shadow_twts luvekth strapyoon</t>
  </si>
  <si>
    <t>paintedbycarol katiefforde takedownmras coleyworld allisonrfloyd xenogears1234 pevenly1 missjo_jo corgis3ellis amazon</t>
  </si>
  <si>
    <t>somersetlevel pennyone karinbgraham nick_f3d moameddow caz_foster paulreadgb foootsoldier steve_shorty flavellg</t>
  </si>
  <si>
    <t>rickygervais connorjbyrne kiapegg cbbc petguild muttamorphosis thepawpostuk dogstardaily stacyliu83 cbbc_tdg</t>
  </si>
  <si>
    <t>kihariii mattwixon thedailycorgi dog_rates photosbylesko holylighit ohmycorgi eddinhernandez3 geimernicholas corgo</t>
  </si>
  <si>
    <t>sshibon ign psybuster2020 maxxxhamm nickf_ca reddeadblaze123 scotttherock5 mariuslindberg skyedrixvg notrealwaffles</t>
  </si>
  <si>
    <t>cassgizmo mounette0208 boxlunchgifts ladydonna100 thesydstar ashibeans loungefly liliamartinez6 annaegtzz</t>
  </si>
  <si>
    <t>alvaroclv plentyofalcoves lurssia_ mrracotero justgyal _srpelo_ corgis_stuff adsanz_it s8n</t>
  </si>
  <si>
    <t>cjbanning thomaslhorrocks amymantravadi murrayfullerton sarahendipity42 runhardafterhim cthecynic colinjnolan</t>
  </si>
  <si>
    <t>dreamyhowell infinitydnp phoebexwyatt coleisnotamazng internetvenus waywardhowell lovxlydnp</t>
  </si>
  <si>
    <t>yourlocaljacob steffi_cole shaunapembroke laurajs01092808 pc_bloke obijuankenobi19 tombattistella7</t>
  </si>
  <si>
    <t>828corgi 8shimajiro ous2012 odaguru hno3syo_ botensori</t>
  </si>
  <si>
    <t>pokemon captmotorcycle playerking95 entrr_username rykael3 _burntlime_</t>
  </si>
  <si>
    <t>barstoolsports sexycumlaude davidkeithortiz walkinshoeson 38shoeless</t>
  </si>
  <si>
    <t>tylerscheib kapitantripp inqueersitor felinewithin textdeviantart</t>
  </si>
  <si>
    <t>neolithicsheep esserzed lasrina moms_mouth s_selcouth</t>
  </si>
  <si>
    <t>thdivewhisperer landmarkxplorer davegeorgeson ardescar</t>
  </si>
  <si>
    <t>benny275 meghancolia epubpupil steveretka</t>
  </si>
  <si>
    <t>msnbc countercheq birdlady19492 mikebwonder</t>
  </si>
  <si>
    <t>hatfieldanne mejustbeth housewifeofhell nicotine_junkie</t>
  </si>
  <si>
    <t>crankagegames hunterspcgaming unicornylithia hech1w</t>
  </si>
  <si>
    <t>nsbulatao70 isreyes62 jadineleto nclgnsrth</t>
  </si>
  <si>
    <t>izandra phoenixphire24 muckleshoot_c emeralddowns</t>
  </si>
  <si>
    <t>labourpress amemehack davidb45212563 jonisliban9</t>
  </si>
  <si>
    <t>laurawhitt32 omgdalton snarkeyeagle stephenking</t>
  </si>
  <si>
    <t>sousourocket rx8welsh sayo_coro riesakamoto</t>
  </si>
  <si>
    <t>djinnkitty smugcorgi the_evangilist topcorgi91</t>
  </si>
  <si>
    <t>brittsomuch drewontheradio 1025thebone stevewill26</t>
  </si>
  <si>
    <t>anavaleria_ carlatsm isabsmt</t>
  </si>
  <si>
    <t>ninarome0 angiebuenavent2 xtraordnarly</t>
  </si>
  <si>
    <t>barbaraescreve goaway_bitch guiliaga</t>
  </si>
  <si>
    <t>ericidle hebsyman carolyna_2the_k</t>
  </si>
  <si>
    <t>dignolong lamasticobleu dobb_ay</t>
  </si>
  <si>
    <t>otakon dragonflight126 cosplaycorgi</t>
  </si>
  <si>
    <t>chrisshipitv courtjeweller faxonb</t>
  </si>
  <si>
    <t>fonz_ moolicent geekhungry</t>
  </si>
  <si>
    <t>weissnolimit azekielevans heaven4heathens</t>
  </si>
  <si>
    <t>icysedgwick levaly2 biancdee</t>
  </si>
  <si>
    <t>lynxreviewer karasmakun nahuelnicrosini</t>
  </si>
  <si>
    <t>feckoffflouncer therealmrg lankyhelen</t>
  </si>
  <si>
    <t>lizdrabick maxduchaine mattyice703</t>
  </si>
  <si>
    <t>madgamermag worldanvil rpmarshryan</t>
  </si>
  <si>
    <t>ew annihilationed megabyt41511225</t>
  </si>
  <si>
    <t>megan_orton28 amazingphil jessscribbles</t>
  </si>
  <si>
    <t>carole_bouchard darth mrscruz1999</t>
  </si>
  <si>
    <t>dudeluna msfour erinneaceus</t>
  </si>
  <si>
    <t>lasvegassiren vivirobichaud nbbnorcia</t>
  </si>
  <si>
    <t>eboldy arrdem networkjanitor</t>
  </si>
  <si>
    <t>dogsmonthly patricia17xx ourhometerra</t>
  </si>
  <si>
    <t>psychodwarf fhchat alicekhollis</t>
  </si>
  <si>
    <t>fartour1 rahbar_fa vwc153gcg42jquu</t>
  </si>
  <si>
    <t>hello_minky superinspired67 emilycoleyeah</t>
  </si>
  <si>
    <t>midgetgembina tmaclfc vinnycooney1</t>
  </si>
  <si>
    <t>overwatchleague gzcharge twolipbouquets</t>
  </si>
  <si>
    <t>dogmomcareyon _nat_attack_</t>
  </si>
  <si>
    <t>alexbcann strayfmtom</t>
  </si>
  <si>
    <t>allenwinget brittanycurran</t>
  </si>
  <si>
    <t>amybethcombs karalainee</t>
  </si>
  <si>
    <t>anamariaayme1 andresmadr1gal</t>
  </si>
  <si>
    <t>aras_sivad cozygamershop</t>
  </si>
  <si>
    <t>panelaindie be_macedoo</t>
  </si>
  <si>
    <t>bigdawgd58 lalouve350</t>
  </si>
  <si>
    <t>joshuawithers bruyninckxmatt</t>
  </si>
  <si>
    <t>amyiczyk bryanmatthews74</t>
  </si>
  <si>
    <t>aspnxsa ceejosborne</t>
  </si>
  <si>
    <t>day6onlyday6 changjaepilyu</t>
  </si>
  <si>
    <t>punkrosette chelseaa_mariee</t>
  </si>
  <si>
    <t>chloejoellee aja_renise</t>
  </si>
  <si>
    <t>maryrenouf cindydickeykda</t>
  </si>
  <si>
    <t>court_618 caelaamarks</t>
  </si>
  <si>
    <t>cowardwithapen regional1sbest</t>
  </si>
  <si>
    <t>crimsondemon15 starshinerart</t>
  </si>
  <si>
    <t>jjkseclipse cultvope</t>
  </si>
  <si>
    <t>dabbyysabbyy rhernandez1321</t>
  </si>
  <si>
    <t>dallasbbritt justynljmelrose</t>
  </si>
  <si>
    <t>seeluketri davidhsu_</t>
  </si>
  <si>
    <t>missmiafaith decks_chilo</t>
  </si>
  <si>
    <t>myworld2121 dmelbm</t>
  </si>
  <si>
    <t>dodgersvida22 dodger_jess83</t>
  </si>
  <si>
    <t>keekeekitkat emma_obie4</t>
  </si>
  <si>
    <t>wgrates foxetv</t>
  </si>
  <si>
    <t>jesinefxn friednoodlespls</t>
  </si>
  <si>
    <t>instagram goran_says</t>
  </si>
  <si>
    <t>gracecheron andrew1albertt</t>
  </si>
  <si>
    <t>realmomreviews heavymetalcorgi</t>
  </si>
  <si>
    <t>mebleedgreen hurt__jordan</t>
  </si>
  <si>
    <t>jakefumeros ivanzds</t>
  </si>
  <si>
    <t>jaw_geous steven_sfp</t>
  </si>
  <si>
    <t>inakalaww jishifruit</t>
  </si>
  <si>
    <t>driedshampoo jlittle242</t>
  </si>
  <si>
    <t>roythelucario karuma_pk</t>
  </si>
  <si>
    <t>lordhalcr katiektk80</t>
  </si>
  <si>
    <t>idealescapism kt_bethb</t>
  </si>
  <si>
    <t>lady_link_ demonneet</t>
  </si>
  <si>
    <t>evilpeach ladymajima219</t>
  </si>
  <si>
    <t>macsmiff lindsayadaire</t>
  </si>
  <si>
    <t>aguileralf lu1783</t>
  </si>
  <si>
    <t>voitoutou luciedsp11</t>
  </si>
  <si>
    <t>madfishmonger mariayagoda</t>
  </si>
  <si>
    <t>quietachvment madkingbrandon</t>
  </si>
  <si>
    <t>fred_burton markmatterz</t>
  </si>
  <si>
    <t>queenkv markp93</t>
  </si>
  <si>
    <t>mckra1g hdbyrne</t>
  </si>
  <si>
    <t>meowreenmae therachelravana</t>
  </si>
  <si>
    <t>mestified petscams</t>
  </si>
  <si>
    <t>new2koreand2021 miniorchid</t>
  </si>
  <si>
    <t>allfactmix monika_1gf</t>
  </si>
  <si>
    <t>hbaf1976 moraysuth</t>
  </si>
  <si>
    <t>musarilia nomadovinho</t>
  </si>
  <si>
    <t>mymuseyip1995my nealpabon</t>
  </si>
  <si>
    <t>nicinira littleboo239</t>
  </si>
  <si>
    <t>nicmalfoy lulilopezlemir</t>
  </si>
  <si>
    <t>faithdlee ninafcoach</t>
  </si>
  <si>
    <t>brittanyfurlan ohiobailey</t>
  </si>
  <si>
    <t>ot_kpop txt_members</t>
  </si>
  <si>
    <t>sephyhallow pairofclaws</t>
  </si>
  <si>
    <t>psychedelmons anna_epaves</t>
  </si>
  <si>
    <t>supbruss raptordavinci</t>
  </si>
  <si>
    <t>rhys_ford tamoorewrites</t>
  </si>
  <si>
    <t>riosculptures thousand_skies</t>
  </si>
  <si>
    <t>rabbijill rulecorgis</t>
  </si>
  <si>
    <t>danielrodsal00 ruselleuge</t>
  </si>
  <si>
    <t>mutablejoe simonbillinton</t>
  </si>
  <si>
    <t>sjrb20 metcalfedavid</t>
  </si>
  <si>
    <t>gordonfetcher smartcorgi</t>
  </si>
  <si>
    <t>ssurfar hamartiaxxx</t>
  </si>
  <si>
    <t>veschwab steelhester</t>
  </si>
  <si>
    <t>strawbecky_81 rachelwithcats</t>
  </si>
  <si>
    <t>bluecrash_queen synchronicbot</t>
  </si>
  <si>
    <t>drtastebad thejeniferbeast</t>
  </si>
  <si>
    <t>therealdavegee leftiestats</t>
  </si>
  <si>
    <t>koisnake thezorocario</t>
  </si>
  <si>
    <t>_mirenn_ vnlahabbo</t>
  </si>
  <si>
    <t>crushmeshiro weremagnus</t>
  </si>
  <si>
    <t>wrckinballoyarn corgi_cuteness</t>
  </si>
  <si>
    <t>xaelserpent mrschihl</t>
  </si>
  <si>
    <t>plsspup yukiyuk15602441</t>
  </si>
  <si>
    <t>trillliggins zakkhollander</t>
  </si>
  <si>
    <t>zombiesquadhq thecavamalt</t>
  </si>
  <si>
    <t>Top URLs in Tweet by Count</t>
  </si>
  <si>
    <t>https://www.amazon.it/dp/1533390754/ref=cm_sw_r_tw_dp_U_x_p9EjDb59EMTWK https://etsy.me/2xA7jVY</t>
  </si>
  <si>
    <t>https://www.amazon.it/dp/1548363650/ref=cm_sw_r_tw_dp_U_x_59EjDbQ2M618Y https://www.amazon.it/dp/1533390754/ref=cm_sw_r_tw_dp_U_x_p9EjDb59EMTWK</t>
  </si>
  <si>
    <t>https://bit.ly/2NPfTLR http://ow.ly/5lQQ50uXDyg</t>
  </si>
  <si>
    <t>Top URLs in Tweet by Salience</t>
  </si>
  <si>
    <t>Top Domains in Tweet by Count</t>
  </si>
  <si>
    <t>amazon.it etsy.me</t>
  </si>
  <si>
    <t>bit.ly ow.ly</t>
  </si>
  <si>
    <t>Top Domains in Tweet by Salience</t>
  </si>
  <si>
    <t>Top Hashtags in Tweet by Count</t>
  </si>
  <si>
    <t>btsworld jimin</t>
  </si>
  <si>
    <t>corgis goldenretrievers dogs puppy corgi cowappreciationday udderlyamoosing etsyjewelry</t>
  </si>
  <si>
    <t>コーギー corgi 犬 dog pembrokewelshcorgi corgis 行ってらっしゃい corgilove corgis_of_instagram スパイダーマン</t>
  </si>
  <si>
    <t>コーギー corgi 犬 dog pembrokewelshcorgi corgis 水曜日 行ってらっしゃい</t>
  </si>
  <si>
    <t>コーギー corgi 犬 dog pembrokewelshcorgi corgis corgilove corgis_of_instagram スパイダーマン 木曜日</t>
  </si>
  <si>
    <t>Top Hashtags in Tweet by Salience</t>
  </si>
  <si>
    <t>jimin btsworld</t>
  </si>
  <si>
    <t>行ってらっしゃい corgilove corgis_of_instagram スパイダーマン スパイダーマンホームカミング spiderman spidermanfarfromhome spidercorgi 木曜日 水曜日</t>
  </si>
  <si>
    <t>playtime cutepuppy rtxon uswntparade corgstagram dog puppylove myfavcorgi corgipuppy sgcorgi</t>
  </si>
  <si>
    <t>corgilove corgis_of_instagram スパイダーマン 木曜日 行ってらっしゃい コーギー corgi 犬 dog pembrokewelshcorgi</t>
  </si>
  <si>
    <t>Top Words in Tweet by Count</t>
  </si>
  <si>
    <t>bts_twt hoseok being way jimin taehyung yoongi namjoon year look</t>
  </si>
  <si>
    <t>corgis dogs gin herd bred breeds dog love via skenigsberg</t>
  </si>
  <si>
    <t>droidsarehere cbbc cbbc_tdg connorjbyrne stacyliu83 kiapegg rickygervais thepawpostuk dogstardaily apdt_uk</t>
  </si>
  <si>
    <t>colincorgi freak0nline takedownmras much love corgis colin</t>
  </si>
  <si>
    <t>cupidstunt17 moameddow foootsoldier juliesu74284807 paulreadgb mrdavidgp pennyone steve_shorty flavellg redagitator</t>
  </si>
  <si>
    <t>caz_foster moameddow foootsoldier juliesu74284807 paulreadgb mrdavidgp pennyone steve_shorty flavellg redagitator</t>
  </si>
  <si>
    <t>herd cow confess therapist feel seen #cowappreciationday #udderlyamoosing ________________________ know</t>
  </si>
  <si>
    <t>corgi magazine bias #corgis corgo ohmycorgi thedailycorgi</t>
  </si>
  <si>
    <t>murrayfullerton thomaslhorrocks cjbanning cthecynic runhardafterhim sarahendipity42 colinjnolan ahhhh corgis</t>
  </si>
  <si>
    <t>corgis shibes faves waywardhowell phoebexwyatt post pics ur tag lovxlydnp</t>
  </si>
  <si>
    <t>photosbylesko dog_rates ohmycorgi see personality photo corgis awesome</t>
  </si>
  <si>
    <t>corgis rule book di susan alison via amazon again coloring</t>
  </si>
  <si>
    <t>mastermorgan317 brenda51860720 sick1with4smile samdalglish allisonrfloyd colincorgi coleyworld easier find elusive</t>
  </si>
  <si>
    <t>allisonrfloyd colincorgi coleyworld wanted love corgis pevenly1 mastermorgan317 sick1with4smile samdalglish</t>
  </si>
  <si>
    <t>playerking95 _burntlime_ captmotorcycle pokemon corgi corgis deserve proper booty wiggles</t>
  </si>
  <si>
    <t>kihariii corgis corgo kkk</t>
  </si>
  <si>
    <t>moms_mouth neolithicsheep corgis height literally natural advantage notice something one</t>
  </si>
  <si>
    <t>corgis submitted approval cuddle lick lesbians reek republicans disappointment men</t>
  </si>
  <si>
    <t>topcorgi91 djinnkitty the_evangilist corgis unite</t>
  </si>
  <si>
    <t>davidb45212563 amemehack labourpress free corgis</t>
  </si>
  <si>
    <t>unicornylithia hunterspcgaming crankagegames true corgis needle teeth compared huskie gummy</t>
  </si>
  <si>
    <t>birthday yesterday's brittsomuch 1025thebone queen asked pass belated wishes drewontheradio</t>
  </si>
  <si>
    <t>lasrina esserzed corgis smart good tell mine though</t>
  </si>
  <si>
    <t>셀카 빠바바바바바바바바바바라봐줘요 #jimin</t>
  </si>
  <si>
    <t>corgis summer phoenixphire24 re having 72 race dog days kick</t>
  </si>
  <si>
    <t>omgdalton corgis happy except stephenking s molly thing evil</t>
  </si>
  <si>
    <t>de est corgis et sans gêner les dobb_ay mon feed</t>
  </si>
  <si>
    <t>cosplaycorgi otakon one want hello cosplaying corgi love corgis re</t>
  </si>
  <si>
    <t>eboldy came shared trolling arrdem stayed corgis</t>
  </si>
  <si>
    <t>feckoffflouncer therealmrg release corgis</t>
  </si>
  <si>
    <t>carole_bouchard darth corgis</t>
  </si>
  <si>
    <t>gzcharge overwatchleague run corgis now</t>
  </si>
  <si>
    <t>chrisshipitv courtjeweller feed corgis</t>
  </si>
  <si>
    <t>vinnycooney1 midgetgembina corgis held 2 ransom</t>
  </si>
  <si>
    <t>emilycoleyeah hello_minky love whole photo including space corgis</t>
  </si>
  <si>
    <t>hebsyman ericidle corgi races actual corgis</t>
  </si>
  <si>
    <t>mattyice703 maxduchaine corgis</t>
  </si>
  <si>
    <t>outside erinneaceus dudeluna yes plan boozy slushies taste much better</t>
  </si>
  <si>
    <t>annihilationed ew love welsh corgis</t>
  </si>
  <si>
    <t>los de por son p d la mascota internet chuchos</t>
  </si>
  <si>
    <t>ct scanning equipment 10 inch stick stomach thanks new severn</t>
  </si>
  <si>
    <t>lasvegassiren #ooc pineapples corgis weird shit happen southside</t>
  </si>
  <si>
    <t>landmarkxplorer thdivewhisperer davegeorgeson corgis</t>
  </si>
  <si>
    <t>heaven4heathens weissnolimit tu vas mieux parler des corgis toi</t>
  </si>
  <si>
    <t>mais les weissnolimit azekielevans pareil j'aimais pas corgis de base</t>
  </si>
  <si>
    <t>e goaway_bitch guiliaga os corgis eram fofura eu concordo 100</t>
  </si>
  <si>
    <t>corgis rule again coloring book di susan alison via amazon</t>
  </si>
  <si>
    <t>more need corgis less weekly daily announcement #doaservice #tinylegsmatter</t>
  </si>
  <si>
    <t>#corgis dark night leap future</t>
  </si>
  <si>
    <t>ghost</t>
  </si>
  <si>
    <t>spanish lessons today cago en</t>
  </si>
  <si>
    <t>same energy</t>
  </si>
  <si>
    <t>en que de lo y si tenéis amigxs trans tened</t>
  </si>
  <si>
    <t>tweet new lion king watch gif loop instead</t>
  </si>
  <si>
    <t>humanity doomed stop asking help</t>
  </si>
  <si>
    <t>un netflix las una en prohibimos escenas donde fuman porque</t>
  </si>
  <si>
    <t>im gna lose everyone</t>
  </si>
  <si>
    <t>happiness looks</t>
  </si>
  <si>
    <t>clown music plays background</t>
  </si>
  <si>
    <t>icymi bts army ve special message play #btsworld now</t>
  </si>
  <si>
    <t>way seokjin struggling tuck oversized glasses pocket cutest</t>
  </si>
  <si>
    <t>watch shows intricate plotlines complex relationships involving themes brotherhood decite</t>
  </si>
  <si>
    <t>way taehyung baby kim trying best stay stable throw himself</t>
  </si>
  <si>
    <t>producer year</t>
  </si>
  <si>
    <t>sit amazement fact jin quite literally reserved sociable person talk</t>
  </si>
  <si>
    <t>card score stops before target line #btsworld</t>
  </si>
  <si>
    <t>wasnt fucking ready attack fuck</t>
  </si>
  <si>
    <t>literally 360 turn puppies excited im devastated hes babie</t>
  </si>
  <si>
    <t>everyone look</t>
  </si>
  <si>
    <t>compilation someone add u know mean</t>
  </si>
  <si>
    <t>clickin</t>
  </si>
  <si>
    <t># badguys forgotten pictures</t>
  </si>
  <si>
    <t>look remember hoseok boyfriend here remind superior exist</t>
  </si>
  <si>
    <t>내 오랜욕망이 실현되다</t>
  </si>
  <si>
    <t>taehyung greeted lotte staffs thanked even picked up trash saw</t>
  </si>
  <si>
    <t>hoseok jimin carbonara tony montana lachimondala ca ri bo na</t>
  </si>
  <si>
    <t>taekook laughing jin bc read cheat script due funny glasses</t>
  </si>
  <si>
    <t>anyone s funny normally yoongi soft lil bean doesn t</t>
  </si>
  <si>
    <t>jk small voice suga hyung going downstairs yoongi</t>
  </si>
  <si>
    <t>front big hit building debut back up dancer</t>
  </si>
  <si>
    <t>being hello hi here s compilation jin cutest human planet</t>
  </si>
  <si>
    <t>boys 43rd highest paid celebrity world korean list amassing 57m</t>
  </si>
  <si>
    <t>namjoon commented army's post weverse army want president brazil need</t>
  </si>
  <si>
    <t>hate kpop thank god yoongi witch</t>
  </si>
  <si>
    <t>love corgis more 70 breeds shop corgi bangle #etsyjewelry via</t>
  </si>
  <si>
    <t>pembroke welsh corgis headhunting soul</t>
  </si>
  <si>
    <t>rapture happens amp one dogs goodest boy #corgis #goldenretrievers #dogs</t>
  </si>
  <si>
    <t>submitted approval cuddle corgis lick lesbians reek republicans disappointment men</t>
  </si>
  <si>
    <t>m confused jason s history corgis thought clicked stan account</t>
  </si>
  <si>
    <t>snow white amp 7 corgis</t>
  </si>
  <si>
    <t>s tech news pokemon sword protect modern controversy corgi butt</t>
  </si>
  <si>
    <t>corgis summer away pool</t>
  </si>
  <si>
    <t>thank god giving little thing take granted single day suns</t>
  </si>
  <si>
    <t>love boats corgis</t>
  </si>
  <si>
    <t>puedo con los corgis superan</t>
  </si>
  <si>
    <t>phil explaining corgis corgeous dan</t>
  </si>
  <si>
    <t>corgis fav type dog yall idea excited yamper revealed</t>
  </si>
  <si>
    <t>suck corgis toes behind anijas back light music club</t>
  </si>
  <si>
    <t>s pokemon sword shield latest controversy corgi butt wiggle</t>
  </si>
  <si>
    <t>sword pokemon shield's latest controversy corgi's butt wiggle ign general</t>
  </si>
  <si>
    <t>favourite dog #weimaraner chases royal corgis go hide under throne</t>
  </si>
  <si>
    <t>munchkin cats god damn precious never keep cat probably omg</t>
  </si>
  <si>
    <t>those teach kindness aren t always human #kindness #embracethejourney #corgi</t>
  </si>
  <si>
    <t>now dati wished rotty pugs husky corgis wild animals many</t>
  </si>
  <si>
    <t>go corgis thank helping</t>
  </si>
  <si>
    <t>cheddar made corgis world basic bitch</t>
  </si>
  <si>
    <t>hyped teleporting corgis</t>
  </si>
  <si>
    <t>pokemon sword shield's latest controversy corgi's butt wiggle ign</t>
  </si>
  <si>
    <t>mhhh des corgis dans pokemon</t>
  </si>
  <si>
    <t>yeonjun likes welsh corgis come over right now one pls</t>
  </si>
  <si>
    <t>having bad time stop doing google pictures corgis</t>
  </si>
  <si>
    <t>seen two cuter corgis ok wait s thought always cutest</t>
  </si>
  <si>
    <t>ver estos videos de corgis jugando son como una droga</t>
  </si>
  <si>
    <t>shmood #mood #corgis #lazy</t>
  </si>
  <si>
    <t>cucumber hit warning hot weather beware corgis lurking near fridges</t>
  </si>
  <si>
    <t>out suns corgis #dogsitting #corgisofinstagram #yoga #sunsoutgunsout</t>
  </si>
  <si>
    <t>cheddar reason fell love corgis</t>
  </si>
  <si>
    <t>owl one corgis jilian315 s girls super cute planters #owlplanter</t>
  </si>
  <si>
    <t>oc 清水 コーギー bnha vigilante make corgis things drinks uses</t>
  </si>
  <si>
    <t>weary moves over landscape casting shadows corgis hide golden deep</t>
  </si>
  <si>
    <t>#corgi #corgis #corgisofinstagram #dogsofinstagram #puppy one sometimes bother mahm works</t>
  </si>
  <si>
    <t>faithdlee leo lot answer made fall love corgis herd though</t>
  </si>
  <si>
    <t>breed corgi cross ninafcoach corgis adorable videos ve seen pure</t>
  </si>
  <si>
    <t>know mattresses smell twenty people bunch o corgis enjoying each</t>
  </si>
  <si>
    <t>know business time corgis come out</t>
  </si>
  <si>
    <t>um dos corgis que faziam o cheddar morreu agora foi</t>
  </si>
  <si>
    <t>one wow realized corgis expensive sarah sent picture now want</t>
  </si>
  <si>
    <t>snow max found patch today corgis love #cardigancorgi</t>
  </si>
  <si>
    <t>timaron al decirme que los corgis tiran tanto pelo</t>
  </si>
  <si>
    <t>went downstairs saw mom front computer corgi lap watching videos</t>
  </si>
  <si>
    <t>new dream surrounded 500 corgis golden retrievers whichever more feasible</t>
  </si>
  <si>
    <t>makes sad people draw tan white corgis tricolor ones need</t>
  </si>
  <si>
    <t>m seattle playing corgis guys</t>
  </si>
  <si>
    <t>oui alfie explorer pupstar apugcalled_alfie designed compact breeds #frenchbulldogs #bostonterriers</t>
  </si>
  <si>
    <t>add corgis paradise</t>
  </si>
  <si>
    <t>corgis suffer sexually transmitted diseases</t>
  </si>
  <si>
    <t>student 2 corgis hi sometimes happy names boba honey</t>
  </si>
  <si>
    <t>de devo acrescentar que 2 delas 3 são corgis soltando</t>
  </si>
  <si>
    <t>goaway_bitch e corgis</t>
  </si>
  <si>
    <t>moar #doggo painting love #corgis #doglover</t>
  </si>
  <si>
    <t>more corgi card number risachantag illustrations deck kickstarter ve hit</t>
  </si>
  <si>
    <t>s know wrong help nothing funnier watching corgis try jump</t>
  </si>
  <si>
    <t>#livingontjeedge #boopmynose #tryingtosleephere #corgi #doogle #stumplife #gtacorgis #adoptdontshop #dogsofinstagram #corgisofinstagram</t>
  </si>
  <si>
    <t>saw corgi today thought woman used fb friends corgis favorite</t>
  </si>
  <si>
    <t>wonwoo's welsh corgis ii golden retrievers iii siberian huskies</t>
  </si>
  <si>
    <t>week s #corgioftheweek nali #teamcorgi #corgi #corgismile #texascorgi #corgination #corgis</t>
  </si>
  <si>
    <t>corgis now dog breed</t>
  </si>
  <si>
    <t>de sans gêner les l avantage la nuit là c</t>
  </si>
  <si>
    <t>gospels need 4 corgis matt mark luke john hairy shedding</t>
  </si>
  <si>
    <t>corgis stupidly expensive m going start stealing selling 4000 fucking</t>
  </si>
  <si>
    <t>desde que sigo páginas de zorros corgis nutrias y cabras</t>
  </si>
  <si>
    <t>corgis bark gee m sure</t>
  </si>
  <si>
    <t>dream job sometimes think somewhere hollywood thought takes care queens</t>
  </si>
  <si>
    <t>corgis cute</t>
  </si>
  <si>
    <t>morning learned bears scared corgis</t>
  </si>
  <si>
    <t>corgis really adorable yea here vid found hyped u nexts</t>
  </si>
  <si>
    <t>#wip dos dois corgis meu cunhado cartela de dogs pt</t>
  </si>
  <si>
    <t>corgis amp teas</t>
  </si>
  <si>
    <t>6 reasons scientifically proven #corgis best kind dogs</t>
  </si>
  <si>
    <t>honest several corgis play cheddar still</t>
  </si>
  <si>
    <t>running thought creature street tonight turns out owner trying keep</t>
  </si>
  <si>
    <t>wanatabe openly admitting ein pretty much designer really liked drawing</t>
  </si>
  <si>
    <t>dog days summer kick weekend sister venue emeralddowns see bulldogs</t>
  </si>
  <si>
    <t>corgis remind resistance bickering cuter look</t>
  </si>
  <si>
    <t>smile re halfway through week teethies #corgis #corgi #corgismile #corgilife</t>
  </si>
  <si>
    <t>leolin28936626 great spam corgis</t>
  </si>
  <si>
    <t>saw 2 corgis today day pretty alright</t>
  </si>
  <si>
    <t>oh noooo made bias corgi love corgis</t>
  </si>
  <si>
    <t>fair drunk corgis best job date</t>
  </si>
  <si>
    <t>little corgis dream easy 3 normal 6 hard 8 killerblood</t>
  </si>
  <si>
    <t>1 30 morning instead sleeping m watching videos corgis going</t>
  </si>
  <si>
    <t>used brother sister corgis both gone now</t>
  </si>
  <si>
    <t>stormy penguin green platforming game including corgis</t>
  </si>
  <si>
    <t>corgis cute want one w</t>
  </si>
  <si>
    <t>wish dreams love always heart makes re fast asleep free</t>
  </si>
  <si>
    <t>cute dogs corgis shiba inus blessed higher level cuteness mean</t>
  </si>
  <si>
    <t>corgis munchkins dogs okay</t>
  </si>
  <si>
    <t>whenever see corgis cry becasue smol precious</t>
  </si>
  <si>
    <t>magnificent creature reason fell love corgis #cheddar</t>
  </si>
  <si>
    <t>wah corgis sooo cute</t>
  </si>
  <si>
    <t>know keep saying literally t wait corgis</t>
  </si>
  <si>
    <t>oh rip mentioned now call corgis cheddars result incredibly delightful</t>
  </si>
  <si>
    <t>im little bit obssesed corgis moment dog meant blond german</t>
  </si>
  <si>
    <t>corgis cutest</t>
  </si>
  <si>
    <t>cheddar finding out #brooklyn99 died worst news 2019 fell love</t>
  </si>
  <si>
    <t>far thing wrong game see made corgi corgis worst</t>
  </si>
  <si>
    <t>corgi goggles wow real thing wear everyone turned corgis</t>
  </si>
  <si>
    <t>corgis_stuff juegues con fuerzas oscuras lid</t>
  </si>
  <si>
    <t>wake up corgis japanese olympic coverage</t>
  </si>
  <si>
    <t>ng ugh parang gusto ko magpayaman todo bumili malaking bahay</t>
  </si>
  <si>
    <t>small dog breeds fuckwitable french bull dogs course corgis boston</t>
  </si>
  <si>
    <t>throwback derby s arliowa promo #corgi #corgis #arl #adopt #lake</t>
  </si>
  <si>
    <t>possibly bad day photo session involves corgis</t>
  </si>
  <si>
    <t>very corgi yamper similar bcz 3 corgis really t wait</t>
  </si>
  <si>
    <t>adorable corgis marco frisco came visit dr becky harvey morning</t>
  </si>
  <si>
    <t>excuse hold corgis cry watch best cheddar</t>
  </si>
  <si>
    <t>bts_twt xd</t>
  </si>
  <si>
    <t>small accounts celebrating together tweets flop bts_twt</t>
  </si>
  <si>
    <t>jungkook's smile being big face nose scrunches up same time</t>
  </si>
  <si>
    <t>ost album copies sold guys another one bts world now</t>
  </si>
  <si>
    <t>visto dos corgis en menos de 5 minutos hoy creo</t>
  </si>
  <si>
    <t>love corgis</t>
  </si>
  <si>
    <t>de que un cerdo pues claro representa es bolso con</t>
  </si>
  <si>
    <t>something make smile #corgis love boy</t>
  </si>
  <si>
    <t>corgis summer away</t>
  </si>
  <si>
    <t>cuddling dalmatians corgis puppies never gets old maybe s next</t>
  </si>
  <si>
    <t>tea crumpets lt friday today queen came over asked staff</t>
  </si>
  <si>
    <t>googling corgis proportionate wanted see gwen look normal legs came</t>
  </si>
  <si>
    <t>corgis cowdogs midget best friend</t>
  </si>
  <si>
    <t>va se mettre d'accord personne n'aime les corgis en vrai</t>
  </si>
  <si>
    <t>m encanta q esa cuenta d corgis se llame corgos</t>
  </si>
  <si>
    <t>went racetrack watch corgis race eachother m mad never heard</t>
  </si>
  <si>
    <t>skenigsberg corgis best dogs</t>
  </si>
  <si>
    <t>missjo_jo yeah corgis pugs favorite doggo again t go wrong</t>
  </si>
  <si>
    <t>huyosumi ton animations talking corgis actually dogs eyes</t>
  </si>
  <si>
    <t>gin corgis adorable dogs incredible distillers congrats corgispirits earl grey</t>
  </si>
  <si>
    <t>really whole ass community people pretend corgis instagram love</t>
  </si>
  <si>
    <t>sad 2 #corgis re lovely breed</t>
  </si>
  <si>
    <t>re bad mood google corgis wearing hats everything better</t>
  </si>
  <si>
    <t>anoche fui dormir sintiéndome como el orto pero soñé con</t>
  </si>
  <si>
    <t>memory don t want forget quando eu vi 2 corgis</t>
  </si>
  <si>
    <t>alex funny likes corgis</t>
  </si>
  <si>
    <t>stop unfollowing corgis feed</t>
  </si>
  <si>
    <t>randall type dog parks s corgis</t>
  </si>
  <si>
    <t>theactivestick accepting obe saving queen's corgis</t>
  </si>
  <si>
    <t>robertb_rice both know stolen corgis run scenario</t>
  </si>
  <si>
    <t>jjkseclipse corgis ugly</t>
  </si>
  <si>
    <t>caelaamarks love more pizza amp corgis</t>
  </si>
  <si>
    <t>keekeekitkat s corgis haven t counted animals follow</t>
  </si>
  <si>
    <t>new2koreand2021 same corgis</t>
  </si>
  <si>
    <t>blanket dodgersvida22 haha love side bed consists weighted dodger pillow</t>
  </si>
  <si>
    <t>koisnake corgis cute</t>
  </si>
  <si>
    <t>hell instagram dark mode tyool 2019 supposed browse videos corgis</t>
  </si>
  <si>
    <t>andresmadr1gal antoni hablando de corgis soy yo</t>
  </si>
  <si>
    <t>#rt uberfacts corgis suffer achondroplastic dwarfism</t>
  </si>
  <si>
    <t>myworld2121 loooove corgis</t>
  </si>
  <si>
    <t>skenigsberg corgis yorkshire terriers really depends cooked</t>
  </si>
  <si>
    <t>bluecrash_queen corgis sind sie süßesten doggos</t>
  </si>
  <si>
    <t>de lynxreviewer todo muy bien pero ahora tengo la imagen</t>
  </si>
  <si>
    <t>skenigsberg corgis</t>
  </si>
  <si>
    <t>hbaf1976 shit corner blame corgis</t>
  </si>
  <si>
    <t>#コーギー #corgi #犬 #dog #pembrokewelshcorgi #corgis アルパパ ポーズ決めるの 疲れた ハイ朝ごはんにしよう</t>
  </si>
  <si>
    <t>_mirenn_ give corgis</t>
  </si>
  <si>
    <t>more wiggle pokemon feel s dragged rotation think design team</t>
  </si>
  <si>
    <t>andrew1albertt baby corgis adorable</t>
  </si>
  <si>
    <t>thousand_skies t wait one corgis cute</t>
  </si>
  <si>
    <t>jesinefxn u mean corgis</t>
  </si>
  <si>
    <t>dice cozygamershop corgis amp coffees d4 bag go yep great</t>
  </si>
  <si>
    <t>pull rabbijill ones go chest give more control corgis extremely</t>
  </si>
  <si>
    <t>leftiestats good relying queen told set corgis boris toff</t>
  </si>
  <si>
    <t>1 isso é panelaindie com os nossos 2 corgis vira</t>
  </si>
  <si>
    <t>nealpabon corgis pretty cool</t>
  </si>
  <si>
    <t>lots supbruss pictures corgis always solution</t>
  </si>
  <si>
    <t>alright y continuing work battle corgis game need one more</t>
  </si>
  <si>
    <t>starshinerart see ure person taste love corgis much</t>
  </si>
  <si>
    <t>おはようございます お散歩行ってきたよ #コーギー #corgi #犬 #dog #pembrokewelshcorgi #corgis</t>
  </si>
  <si>
    <t>need more corgis</t>
  </si>
  <si>
    <t>time strayfmtom one going wish 'donald trump' given more screen</t>
  </si>
  <si>
    <t>lalouve350 thank hating pugs corgis hero</t>
  </si>
  <si>
    <t>steven_sfp love corgis</t>
  </si>
  <si>
    <t>demonneet shibes corgis yes</t>
  </si>
  <si>
    <t>wgrates corgis even know use knives</t>
  </si>
  <si>
    <t>littleboo239 corgis sind schon mit die besten hunde</t>
  </si>
  <si>
    <t>lzzy wearing newest realmomreviews collar #pennyscollarsandmore #lzzy #cardiganwelshcorgi #corgisofinstagram #corgis</t>
  </si>
  <si>
    <t>seeluketri need dog sitter luke lol corgis adorable</t>
  </si>
  <si>
    <t>aguileralf ahora entiendo porque los corgis tienen las nalguitas tan</t>
  </si>
  <si>
    <t>#コーギー #corgi #犬 #dog #pembrokewelshcorgi #corgis #水曜日 だよ 今日も元気に気をつけて #行ってらっしゃい</t>
  </si>
  <si>
    <t>missmiafaith corgis best</t>
  </si>
  <si>
    <t>joshuawithers good authority queen reads blogs turned audio books corgis</t>
  </si>
  <si>
    <t>steffi_cole corgis golden retrievers</t>
  </si>
  <si>
    <t>metcalfedavid fell corgis</t>
  </si>
  <si>
    <t>steffi_cole corgis jack russells dog mix those two</t>
  </si>
  <si>
    <t>oh look corgis quietachvment saw</t>
  </si>
  <si>
    <t>rhernandez1321 corgis</t>
  </si>
  <si>
    <t>des dignolong allez va corgis et chatons mon téléphone massera</t>
  </si>
  <si>
    <t>steffi_cole corgis</t>
  </si>
  <si>
    <t>want life meet kai yeonjun eat mint ice cream pet</t>
  </si>
  <si>
    <t>evilpeach corgis</t>
  </si>
  <si>
    <t>dark night #corgis</t>
  </si>
  <si>
    <t>vivirobichaud #ooc corgis</t>
  </si>
  <si>
    <t>idealescapism thanks natalie corgis fave</t>
  </si>
  <si>
    <t>jakefumeros best ambassador corgis semper fi</t>
  </si>
  <si>
    <t>tamoorewrites bubnles corgis bulldogs yours</t>
  </si>
  <si>
    <t>brittanyfurlan change corgis ll good</t>
  </si>
  <si>
    <t>amyiczyk prefer corgis excellent companions amazingly friendly</t>
  </si>
  <si>
    <t>nomadovinho mas não foi só um cachorro que interpretou cheddar</t>
  </si>
  <si>
    <t>steffi_cole boxers amp corgis</t>
  </si>
  <si>
    <t>steffi_cole pembroke welsh corgis</t>
  </si>
  <si>
    <t>maryrenouf found work well corgis</t>
  </si>
  <si>
    <t>regional1sbest kk long border collies king charles spaniels corgis good</t>
  </si>
  <si>
    <t>inakalaww s one cheddars 3 4 diff corgis played cheddar</t>
  </si>
  <si>
    <t>anna_epaves mount airy good one definitely regulars go very nice</t>
  </si>
  <si>
    <t>ohmycorgi corgis fun short legs compensated big happy smiles</t>
  </si>
  <si>
    <t>brittanycurran corgis actual angel's dog form</t>
  </si>
  <si>
    <t>look costumes stephenking omg disapproving belong corgi page corgis adorable</t>
  </si>
  <si>
    <t>de ver lulilopezlemir cuando tengo días mierda una las cosas</t>
  </si>
  <si>
    <t>punkrosette didn t watch show love corgis now m sad</t>
  </si>
  <si>
    <t>roythelucario corgis back</t>
  </si>
  <si>
    <t>ct scanning equipment finds 10 inch stick corgi s stomach</t>
  </si>
  <si>
    <t>mutablejoe corgis bat better aussies</t>
  </si>
  <si>
    <t>#コーギー #corgi #犬 #dog #pembrokewelshcorgi #corgis ビックリ ティムがスパイダーマン みたいなことに #corgilove</t>
  </si>
  <si>
    <t>drtastebad looks much cats' tricks reinforcing belief corgis cats</t>
  </si>
  <si>
    <t>day6onlyday6 lalo pa naman po akong nainlove sa corgis dahil</t>
  </si>
  <si>
    <t>die mebleedgreen show one corgis used filming</t>
  </si>
  <si>
    <t>queenkv 72 corgis</t>
  </si>
  <si>
    <t>love plsspup corgis</t>
  </si>
  <si>
    <t>steffi_cole welsh corgis</t>
  </si>
  <si>
    <t>hdbyrne hugh one favorite people planet love corgis thank being</t>
  </si>
  <si>
    <t>driedshampoo corgis front</t>
  </si>
  <si>
    <t>leah dogmomcareyon planning getting groomed soon gonna ask give momo</t>
  </si>
  <si>
    <t>therachelravana hii actually 1 male 2 female corgis available less</t>
  </si>
  <si>
    <t>aspnxsa made corgis look common bitches</t>
  </si>
  <si>
    <t>life veschwab thank bringing victor sid please accept corgis excited</t>
  </si>
  <si>
    <t>sephyhallow incredible issue dog move many corgis</t>
  </si>
  <si>
    <t>macsmiff smol angry kind corgis see squirrel</t>
  </si>
  <si>
    <t>lordhalcr love corgis much</t>
  </si>
  <si>
    <t>crushmeshiro those different corgis photos amassed actor cheddar</t>
  </si>
  <si>
    <t>fred_burton once queens corgis devour intruder queen throw weirdo tower</t>
  </si>
  <si>
    <t>mariayagoda corgis best dogs</t>
  </si>
  <si>
    <t>Top Words in Tweet by Salience</t>
  </si>
  <si>
    <t>hoseok jimin namjoon ost being way taehyung bts_twt look compilation</t>
  </si>
  <si>
    <t>gin herd bred breeds dog love via dogs skenigsberg best</t>
  </si>
  <si>
    <t>un en que de y netflix las una lo prohibimos</t>
  </si>
  <si>
    <t>people waywardhowell phoebexwyatt post pics ur tag lovxlydnp infinitydnp #philstwerkinggang</t>
  </si>
  <si>
    <t>again coloring dog lover's colouring corgis rule book di susan</t>
  </si>
  <si>
    <t>pevenly1 mastermorgan317 sick1with4smile samdalglish god cute train animals specialize aggressive</t>
  </si>
  <si>
    <t>だよ 今日も元気に気をつけて #行ってらっしゃい おはようございます お散歩行ってきたよ ビックリ ティムがスパイダーマン みたいなことに #corgilove #corgis_of_instagram</t>
  </si>
  <si>
    <t>corgo kkk kihariii corgis</t>
  </si>
  <si>
    <t>submitted approval cuddle lick lesbians reek republicans disappointment men epubpupil</t>
  </si>
  <si>
    <t>phoenixphire24 re having 72 race dog days kick weekend sister</t>
  </si>
  <si>
    <t>sans gêner les dobb_ay mon feed bourré chats haha l</t>
  </si>
  <si>
    <t>thanks new severn veterinary centre vets spotted barney's seen x</t>
  </si>
  <si>
    <t>less weekly daily announcement #doaservice #tinylegsmatter more need corgis</t>
  </si>
  <si>
    <t>dark night leap future #corgis</t>
  </si>
  <si>
    <t>way baby kim trying best stay stable throw himself over</t>
  </si>
  <si>
    <t>golden deep night triton purring peach bright morning thebe periodic</t>
  </si>
  <si>
    <t>one sometimes bother mahm works #playtime #cutepuppy #rtxon #uswntparade #corgstagram</t>
  </si>
  <si>
    <t>adorable yea here vid found hyped u nexts years fur</t>
  </si>
  <si>
    <t>juegues con fuerzas oscuras lid corgis_stuff</t>
  </si>
  <si>
    <t>アルパパ ポーズ決めるの 疲れた ハイ朝ごはんにしよう #水曜日 だよ 今日も元気に気をつけて #行ってらっしゃい #コーギー #corgi</t>
  </si>
  <si>
    <t>#水曜日 だよ 今日も元気に気をつけて #行ってらっしゃい アルパパ ポーズ決めるの 疲れた ハイ朝ごはんにしよう #コーギー #corgi</t>
  </si>
  <si>
    <t>ビックリ ティムがスパイダーマン みたいなことに #corgilove #corgis_of_instagram #スパイダーマン #スパイダーマンホームカミング #spiderman #spidermanfarfromhome #spidercorgi</t>
  </si>
  <si>
    <t>Top Word Pairs in Tweet by Count</t>
  </si>
  <si>
    <t>ost,album  hoseok,carbonara  carbonara,jimin  hate,kpop  kpop,thank  thank,god  god,yoongi  yoongi,witch  namjoon,commented  commented,army's</t>
  </si>
  <si>
    <t>love,corgis  skenigsberg,corgis  corgis,best  best,dogs  corgis,adorable  adorable,dogs  dogs,incredible  incredible,gin  gin,distillers  distillers,congrats</t>
  </si>
  <si>
    <t>droidsarehere,cbbc  cbbc,cbbc_tdg  cbbc_tdg,connorjbyrne  connorjbyrne,stacyliu83  stacyliu83,kiapegg  kiapegg,rickygervais  rickygervais,thepawpostuk  thepawpostuk,dogstardaily  dogstardaily,apdt_uk  apdt_uk,petguild</t>
  </si>
  <si>
    <t>colincorgi,freak0nline  freak0nline,takedownmras  takedownmras,much  much,love  love,corgis  corgis,colin</t>
  </si>
  <si>
    <t>cupidstunt17,moameddow  moameddow,foootsoldier  foootsoldier,juliesu74284807  juliesu74284807,paulreadgb  paulreadgb,mrdavidgp  mrdavidgp,pennyone  pennyone,steve_shorty  steve_shorty,flavellg  flavellg,redagitator  redagitator,karinbgraham</t>
  </si>
  <si>
    <t>caz_foster,moameddow  moameddow,foootsoldier  foootsoldier,juliesu74284807  juliesu74284807,paulreadgb  paulreadgb,mrdavidgp  mrdavidgp,pennyone  pennyone,steve_shorty  steve_shorty,flavellg  flavellg,redagitator  redagitator,karinbgraham</t>
  </si>
  <si>
    <t>cow,confess  confess,therapist  therapist,feel  feel,seen  seen,herd  herd,#cowappreciationday  #cowappreciationday,#udderlyamoosing  #udderlyamoosing,________________________  ________________________,know  know,corgis</t>
  </si>
  <si>
    <t>corgi,magazine  magazine,bias  bias,#corgis  #corgis,corgo  corgo,ohmycorgi  ohmycorgi,thedailycorgi</t>
  </si>
  <si>
    <t>murrayfullerton,thomaslhorrocks  thomaslhorrocks,cjbanning  cjbanning,cthecynic  cthecynic,runhardafterhim  runhardafterhim,sarahendipity42  sarahendipity42,colinjnolan  colinjnolan,ahhhh  ahhhh,corgis</t>
  </si>
  <si>
    <t>corgis,shibes  ur,faves  lovxlydnp,infinitydnp  waywardhowell,phoebexwyatt  phoebexwyatt,#philstwerkinggang  #philstwerkinggang,#kpoptwerkinggang  #kpoptwerkinggang,post  post,pics  pics,corgis  shibes,ur</t>
  </si>
  <si>
    <t>photosbylesko,dog_rates  dog_rates,ohmycorgi  ohmycorgi,see  see,personality  personality,photo  photo,corgis  corgis,awesome</t>
  </si>
  <si>
    <t>corgis,rule  book,di  di,susan  susan,alison  alison,via  via,amazon  rule,again  again,coloring  coloring,book  rule,dog</t>
  </si>
  <si>
    <t>mastermorgan317,brenda51860720  brenda51860720,sick1with4smile  sick1with4smile,samdalglish  samdalglish,allisonrfloyd  allisonrfloyd,colincorgi  colincorgi,coleyworld  coleyworld,easier  easier,find  find,elusive  elusive,corgis</t>
  </si>
  <si>
    <t>love,corgis  pevenly1,mastermorgan317  mastermorgan317,sick1with4smile  sick1with4smile,samdalglish  samdalglish,allisonrfloyd  allisonrfloyd,colincorgi  colincorgi,coleyworld  coleyworld,god  god,cute  cute,train</t>
  </si>
  <si>
    <t>playerking95,_burntlime_  _burntlime_,captmotorcycle  captmotorcycle,pokemon  pokemon,corgi  corgi,corgis  corgis,deserve  deserve,proper  proper,booty  booty,wiggles</t>
  </si>
  <si>
    <t>kihariii,corgis  kihariii,corgo  corgo,kkk  kkk,corgis</t>
  </si>
  <si>
    <t>moms_mouth,neolithicsheep  neolithicsheep,corgis  corgis,height  height,literally  literally,natural  natural,advantage  advantage,notice  notice,something  something,one  one,open</t>
  </si>
  <si>
    <t>submitted,approval  approval,cuddle  cuddle,corgis  corgis,lick  lick,lesbians  lesbians,reek  reek,republicans  republicans,disappointment  disappointment,men  epubpupil,28</t>
  </si>
  <si>
    <t>topcorgi91,djinnkitty  djinnkitty,the_evangilist  the_evangilist,corgis  corgis,unite</t>
  </si>
  <si>
    <t>davidb45212563,amemehack  amemehack,labourpress  labourpress,free  free,corgis</t>
  </si>
  <si>
    <t>unicornylithia,hunterspcgaming  hunterspcgaming,crankagegames  crankagegames,true  true,corgis  corgis,needle  needle,teeth  teeth,compared  compared,huskie  huskie,gummy  gummy,mouth</t>
  </si>
  <si>
    <t>brittsomuch,1025thebone  1025thebone,queen  queen,asked  asked,pass  pass,belated  belated,birthday  birthday,wishes  wishes,drewontheradio  drewontheradio,following  following,yesterday's</t>
  </si>
  <si>
    <t>lasrina,esserzed  esserzed,corgis  corgis,smart  smart,good  good,tell  tell,mine  mine,though</t>
  </si>
  <si>
    <t>phoenixphire24,re  re,having  having,72  72,corgis  corgis,race  race,summer  dog,days  days,summer  summer,kick  kick,weekend</t>
  </si>
  <si>
    <t>omgdalton,corgis  corgis,happy  happy,except  except,stephenking  stephenking,s  s,molly  molly,thing  thing,evil</t>
  </si>
  <si>
    <t>de,corgis  sans,gêner  gêner,les  dobb_ay,mon  mon,feed  feed,est  est,bourré  bourré,de  corgis,et  et,de</t>
  </si>
  <si>
    <t>cosplaycorgi,otakon  otakon,one  one,want  want,hello  hello,cosplaying  cosplaying,corgi  corgi,love  love,corgis  corgis,re  re,awesome</t>
  </si>
  <si>
    <t>eboldy,came  came,shared  shared,trolling  trolling,arrdem  arrdem,stayed  stayed,corgis</t>
  </si>
  <si>
    <t>feckoffflouncer,therealmrg  therealmrg,release  release,corgis</t>
  </si>
  <si>
    <t>carole_bouchard,darth  darth,corgis</t>
  </si>
  <si>
    <t>gzcharge,overwatchleague  overwatchleague,run  run,corgis  corgis,now</t>
  </si>
  <si>
    <t>chrisshipitv,courtjeweller  courtjeweller,feed  feed,corgis</t>
  </si>
  <si>
    <t>vinnycooney1,midgetgembina  midgetgembina,corgis  corgis,held  held,2  2,ransom</t>
  </si>
  <si>
    <t>emilycoleyeah,hello_minky  hello_minky,love  love,whole  whole,photo  photo,including  including,space  space,corgis</t>
  </si>
  <si>
    <t>hebsyman,ericidle  ericidle,corgi  corgi,races  races,actual  actual,corgis</t>
  </si>
  <si>
    <t>mattyice703,maxduchaine  maxduchaine,corgis</t>
  </si>
  <si>
    <t>erinneaceus,dudeluna  dudeluna,yes  yes,outside  outside,plan  plan,boozy  boozy,slushies  slushies,taste  taste,much  much,better  better,outdoors</t>
  </si>
  <si>
    <t>annihilationed,ew  ew,love  love,welsh  welsh,corgis</t>
  </si>
  <si>
    <t>ct,scanning  scanning,equipment  10,inch  inch,stick  thanks,new  new,ct  equipment,severn  severn,veterinary  veterinary,centre  centre,vets</t>
  </si>
  <si>
    <t>lasvegassiren,#ooc  #ooc,pineapples  pineapples,corgis  corgis,weird  weird,shit  shit,happen  happen,southside</t>
  </si>
  <si>
    <t>landmarkxplorer,thdivewhisperer  thdivewhisperer,davegeorgeson  davegeorgeson,corgis</t>
  </si>
  <si>
    <t>heaven4heathens,weissnolimit  weissnolimit,tu  tu,vas  vas,mieux  mieux,parler  parler,des  des,corgis  corgis,toi</t>
  </si>
  <si>
    <t>weissnolimit,azekielevans  azekielevans,mais  mais,pareil  pareil,j'aimais  j'aimais,pas  pas,les  les,corgis  corgis,de  de,base  base,mais</t>
  </si>
  <si>
    <t>goaway_bitch,guiliaga  guiliaga,os  os,corgis  corgis,eram  eram,fofura  fofura,eu  eu,concordo  concordo,100  100,q  q,cisnes</t>
  </si>
  <si>
    <t>corgis,rule  rule,again  again,coloring  coloring,book  book,di  di,susan  susan,alison  alison,via  via,amazon</t>
  </si>
  <si>
    <t>need,more  more,corgis  less,weekly  weekly,more  more,daily  daily,announcement  announcement,need  corgis,#doaservice  #doaservice,#tinylegsmatter</t>
  </si>
  <si>
    <t>dark,night  night,#corgis  leap,future  future,#corgis</t>
  </si>
  <si>
    <t>spanish,lessons  lessons,today  today,cago  cago,en</t>
  </si>
  <si>
    <t>same,energy</t>
  </si>
  <si>
    <t>si,tenéis  tenéis,amigxs  amigxs,trans  trans,tened  tened,en  en,cuenta  cuenta,que  que,en  en,verano  verano,lo</t>
  </si>
  <si>
    <t>tweet,new  new,lion  lion,king  king,watch  watch,gif  gif,loop  loop,instead</t>
  </si>
  <si>
    <t>humanity,doomed  doomed,stop  stop,asking  asking,help</t>
  </si>
  <si>
    <t>im,gna  gna,lose  lose,everyone</t>
  </si>
  <si>
    <t>happiness,looks</t>
  </si>
  <si>
    <t>clown,music  music,plays  plays,background</t>
  </si>
  <si>
    <t>icymi,bts  bts,army  army,ve  ve,special  special,message  message,play  play,#btsworld  #btsworld,now</t>
  </si>
  <si>
    <t>way,seokjin  seokjin,struggling  struggling,tuck  tuck,oversized  oversized,glasses  glasses,pocket  pocket,cutest</t>
  </si>
  <si>
    <t>watch,shows  shows,intricate  intricate,plotlines  plotlines,complex  complex,relationships  relationships,involving  involving,themes  themes,brotherhood  brotherhood,decite  decite,betrayal</t>
  </si>
  <si>
    <t>way,baby  baby,kim  kim,taehyung  taehyung,trying  trying,best  best,stay  stay,stable  stable,throw  throw,himself  himself,over</t>
  </si>
  <si>
    <t>producer,year</t>
  </si>
  <si>
    <t>sit,amazement  amazement,fact  fact,jin  jin,quite  quite,literally  literally,reserved  reserved,sociable  sociable,person  person,talk  talk,make</t>
  </si>
  <si>
    <t>card,score  score,stops  stops,before  before,target  target,line  line,#btsworld</t>
  </si>
  <si>
    <t>wasnt,fucking  fucking,ready  ready,attack  attack,fuck</t>
  </si>
  <si>
    <t>literally,360  360,turn  turn,puppies  puppies,excited  excited,im  im,devastated  devastated,hes  hes,babie</t>
  </si>
  <si>
    <t>everyone,look</t>
  </si>
  <si>
    <t>someone,add  add,compilation  compilation,u  u,know  know,compilation  compilation,mean</t>
  </si>
  <si>
    <t>#,badguys  forgotten,pictures</t>
  </si>
  <si>
    <t>remember,hoseok  hoseok,boyfriend  boyfriend,look  look,here  here,remind  remind,superior  superior,look  look,exist</t>
  </si>
  <si>
    <t>내,오랜욕망이  오랜욕망이,실현되다</t>
  </si>
  <si>
    <t>taehyung,greeted  greeted,lotte  lotte,staffs  staffs,thanked  thanked,even  even,picked  picked,up  up,trash  trash,saw  saw,threw</t>
  </si>
  <si>
    <t>hoseok,carbonara  carbonara,jimin  jimin,tony  tony,montana  montana,hoseok  jimin,lachimondala  lachimondala,hoseok  hoseok,ca  ca,ri  ri,bo</t>
  </si>
  <si>
    <t>taekook,laughing  laughing,jin  jin,bc  bc,read  read,cheat  cheat,script  script,due  due,funny  funny,glasses  glasses,lmao</t>
  </si>
  <si>
    <t>s,funny  funny,normally  normally,yoongi  yoongi,soft  soft,lil  lil,bean  bean,doesn  doesn,t  t,raise  raise,voice</t>
  </si>
  <si>
    <t>jk,small  small,voice  voice,suga  suga,hyung  hyung,going  going,downstairs  downstairs,yoongi</t>
  </si>
  <si>
    <t>front,big  big,hit  hit,building  building,debut  debut,back  back,up  up,dancer</t>
  </si>
  <si>
    <t>hello,hi  hi,here  here,s  s,compilation  compilation,jin  jin,being  being,cutest  cutest,human  human,being  being,planet</t>
  </si>
  <si>
    <t>boys,43rd  43rd,highest  highest,paid  paid,celebrity  celebrity,world  world,korean  korean,list  list,amassing  amassing,57m  57m,pre</t>
  </si>
  <si>
    <t>namjoon,commented  commented,army's  army's,post  post,weverse  weverse,army  army,namjoon  namjoon,want  want,president  president,brazil  brazil,namjoon</t>
  </si>
  <si>
    <t>hate,kpop  kpop,thank  thank,god  god,yoongi  yoongi,witch</t>
  </si>
  <si>
    <t>love,corgis  corgis,more  more,70  70,breeds  breeds,shop  shop,corgi  corgi,bangle  bangle,#etsyjewelry  #etsyjewelry,via</t>
  </si>
  <si>
    <t>pembroke,welsh  welsh,corgis  corgis,headhunting  headhunting,soul</t>
  </si>
  <si>
    <t>rapture,happens  happens,amp  amp,one  one,dogs  dogs,goodest  goodest,boy  boy,#corgis  #corgis,#goldenretrievers  #goldenretrievers,#dogs  #dogs,#puppy</t>
  </si>
  <si>
    <t>submitted,approval  approval,cuddle  cuddle,corgis  corgis,lick  lick,lesbians  lesbians,reek  reek,republicans  republicans,disappointment  disappointment,men</t>
  </si>
  <si>
    <t>m,confused  confused,jason  jason,s  s,history  history,corgis  corgis,thought  thought,clicked  clicked,stan  stan,account  account,accident</t>
  </si>
  <si>
    <t>snow,white  white,amp  amp,7  7,corgis</t>
  </si>
  <si>
    <t>tech,news  news,pokemon  pokemon,sword  sword,protect  protect,s  s,modern  modern,controversy  controversy,corgi  corgi,s  s,butt</t>
  </si>
  <si>
    <t>corgis,summer  summer,away  away,pool</t>
  </si>
  <si>
    <t>thank,god  god,giving  giving,little  little,thing  thing,take  take,granted  granted,single  single,day  day,suns  suns,warmth</t>
  </si>
  <si>
    <t>love,boats  boats,corgis</t>
  </si>
  <si>
    <t>puedo,con  con,los  los,corgis  corgis,superan</t>
  </si>
  <si>
    <t>phil,explaining  explaining,corgis  corgis,corgeous  corgeous,dan</t>
  </si>
  <si>
    <t>corgis,fav  fav,type  type,dog  dog,yall  yall,idea  idea,excited  excited,yamper  yamper,revealed</t>
  </si>
  <si>
    <t>suck,corgis  corgis,toes  toes,behind  behind,anijas  anijas,back  back,light  light,music  music,club</t>
  </si>
  <si>
    <t>pokemon,sword  sword,shield  shield,s  s,latest  latest,controversy  controversy,corgi  corgi,s  s,butt  butt,wiggle</t>
  </si>
  <si>
    <t>pokemon,sword  sword,shield's  shield's,latest  latest,controversy  controversy,corgi's  corgi's,butt  butt,wiggle  wiggle,ign  ign,general  general,physics</t>
  </si>
  <si>
    <t>favourite,dog  dog,#weimaraner  #weimaraner,chases  chases,royal  royal,corgis  corgis,go  go,hide  hide,under  under,throne  throne,#tailwag</t>
  </si>
  <si>
    <t>munchkin,cats  cats,god  god,damn  damn,precious  precious,never  never,keep  keep,cat  cat,probably  probably,munchkin  munchkin,omg</t>
  </si>
  <si>
    <t>those,teach  teach,kindness  kindness,aren  aren,t  t,always  always,human  human,#kindness  #kindness,#embracethejourney  #embracethejourney,#corgi  #corgi,#corgis</t>
  </si>
  <si>
    <t>dati,wished  wished,rotty  rotty,pugs  pugs,husky  husky,corgis  corgis,wild  wild,animals  animals,many  many,moreeee  moreeee,now</t>
  </si>
  <si>
    <t>go,corgis  corgis,thank  thank,helping</t>
  </si>
  <si>
    <t>cheddar,made  made,corgis  corgis,world  world,basic  basic,bitch</t>
  </si>
  <si>
    <t>hyped,teleporting  teleporting,corgis</t>
  </si>
  <si>
    <t>pokemon,sword  sword,shield's  shield's,latest  latest,controversy  controversy,corgi's  corgi's,butt  butt,wiggle  wiggle,ign</t>
  </si>
  <si>
    <t>mhhh,des  des,corgis  corgis,dans  dans,pokemon</t>
  </si>
  <si>
    <t>yeonjun,likes  likes,welsh  welsh,corgis  corgis,come  come,over  over,right  right,now  now,one  one,pls</t>
  </si>
  <si>
    <t>having,bad  bad,time  time,stop  stop,doing  doing,google  google,pictures  pictures,corgis</t>
  </si>
  <si>
    <t>seen,two  two,cuter  cuter,corgis  corgis,ok  ok,wait  wait,s  s,thought  thought,always  always,cutest  cutest,meeko</t>
  </si>
  <si>
    <t>ver,estos  estos,videos  videos,de  de,corgis  corgis,jugando  jugando,son  son,como  como,una  una,droga  droga,xd</t>
  </si>
  <si>
    <t>shmood,#mood  #mood,#corgis  #corgis,#lazy</t>
  </si>
  <si>
    <t>warning,hot  hot,weather  weather,beware  beware,corgis  corgis,lurking  lurking,near  near,fridges  fridges,upon  upon,yanking  yanking,open</t>
  </si>
  <si>
    <t>suns,out  out,corgis  corgis,out  out,#dogsitting  #dogsitting,#corgisofinstagram  #corgisofinstagram,#yoga  #yoga,#sunsoutgunsout</t>
  </si>
  <si>
    <t>cheddar,reason  reason,fell  fell,love  love,corgis</t>
  </si>
  <si>
    <t>owl,one  one,corgis  corgis,jilian315  jilian315,s  s,girls  girls,super  super,cute  cute,planters  planters,#owlplanter  #owlplanter,#corgiplanter</t>
  </si>
  <si>
    <t>清水,コーギー  コーギー,bnha  bnha,oc  oc,vigilante  vigilante,make  make,corgis  corgis,things  things,drinks  drinks,uses  uses,save</t>
  </si>
  <si>
    <t>moves,over  over,landscape  shadows,corgis  corgis,hide  weary,golden  golden,deep  deep,night  night,moves  landscape,triton  triton,casting</t>
  </si>
  <si>
    <t>sometimes,bother  bother,mahm  mahm,works  works,#playtime  #playtime,#corgis  #corgis,#cutepuppy  #cutepuppy,#rtxon  #rtxon,#corgi  #corgi,#uswntparade  #uswntparade,#corgisofinstagram</t>
  </si>
  <si>
    <t>faithdlee,leo  leo,lot  lot,answer  answer,made  made,fall  fall,love  love,corgis  corgis,herd  herd,though  though,nip</t>
  </si>
  <si>
    <t>ninafcoach,corgis  corgis,adorable  adorable,videos  videos,ve  ve,seen  seen,pure  pure,breed  breed,come  come,problems  problems,corgi</t>
  </si>
  <si>
    <t>know,mattresses  mattresses,smell  smell,twenty  twenty,people  people,bunch  bunch,o  o,corgis  corgis,enjoying  enjoying,each  each,others</t>
  </si>
  <si>
    <t>know,business  business,time  time,corgis  corgis,come  come,out</t>
  </si>
  <si>
    <t>um,dos  dos,corgis  corgis,que  que,faziam  faziam,o  o,cheddar  cheddar,morreu  morreu,agora  agora,foi  foi,longe</t>
  </si>
  <si>
    <t>wow,realized  realized,corgis  corgis,expensive  expensive,sarah  sarah,sent  sent,picture  picture,one  one,now  now,want  want,one</t>
  </si>
  <si>
    <t>max,found  found,patch  patch,snow  snow,today  today,corgis  corgis,love  love,snow  snow,#cardigancorgi</t>
  </si>
  <si>
    <t>timaron,al  al,decirme  decirme,que  que,los  los,corgis  corgis,tiran  tiran,tanto  tanto,pelo</t>
  </si>
  <si>
    <t>went,downstairs  downstairs,saw  saw,mom  mom,front  front,computer  computer,corgi  corgi,lap  lap,watching  watching,videos  videos,corgis</t>
  </si>
  <si>
    <t>new,dream  dream,surrounded  surrounded,500  500,corgis  corgis,golden  golden,retrievers  retrievers,whichever  whichever,more  more,feasible</t>
  </si>
  <si>
    <t>makes,sad  sad,people  people,draw  draw,tan  tan,white  white,corgis  corgis,tricolor  tricolor,ones  ones,need  need,love</t>
  </si>
  <si>
    <t>m,seattle  seattle,playing  playing,corgis  corgis,guys</t>
  </si>
  <si>
    <t>alfie,explorer  explorer,pupstar  pupstar,apugcalled_alfie  apugcalled_alfie,designed  designed,compact  compact,breeds  breeds,#frenchbulldogs  #frenchbulldogs,#bostonterriers  #bostonterriers,#pugs  #pugs,#corgis</t>
  </si>
  <si>
    <t>add,corgis  corgis,paradise</t>
  </si>
  <si>
    <t>corgis,suffer  suffer,sexually  sexually,transmitted  transmitted,diseases</t>
  </si>
  <si>
    <t>student,2  2,corgis  corgis,hi  hi,sometimes  sometimes,happy  happy,names  names,boba  boba,honey</t>
  </si>
  <si>
    <t>devo,acrescentar  acrescentar,que  que,2  2,delas  delas,de  de,3  3,são  são,de  de,corgis  corgis,soltando</t>
  </si>
  <si>
    <t>goaway_bitch,e  e,corgis</t>
  </si>
  <si>
    <t>moar,#doggo  #doggo,painting  painting,love  love,#corgis  #corgis,#doglover</t>
  </si>
  <si>
    <t>corgi,card  risachantag,more  more,corgi  card,illustrations  illustrations,corgi  card,deck  deck,kickstarter  kickstarter,ve  ve,hit  hit,number</t>
  </si>
  <si>
    <t>know,s  s,wrong  wrong,help  help,s  s,nothing  nothing,funnier  funnier,watching  watching,corgis  corgis,try  try,jump</t>
  </si>
  <si>
    <t>#livingontjeedge,#boopmynose  #boopmynose,#tryingtosleephere  #tryingtosleephere,#corgi  #corgi,#doogle  #doogle,#stumplife  #stumplife,#gtacorgis  #gtacorgis,#adoptdontshop  #adoptdontshop,#dogsofinstagram  #dogsofinstagram,#corgisofinstagram  #corgisofinstagram,#corgis</t>
  </si>
  <si>
    <t>saw,corgi  corgi,today  today,thought  thought,woman  woman,used  used,fb  fb,friends  friends,corgis  corgis,favorite  favorite,breed</t>
  </si>
  <si>
    <t>wonwoo's,welsh  welsh,corgis  corgis,ii  ii,golden  golden,retrievers  retrievers,iii  iii,siberian  siberian,huskies</t>
  </si>
  <si>
    <t>week,s  s,#corgioftheweek  #corgioftheweek,nali  nali,#teamcorgi  #teamcorgi,#corgi  #corgi,#corgismile  #corgismile,#texascorgi  #texascorgi,#corgination  #corgination,#corgis</t>
  </si>
  <si>
    <t>corgis,now  now,dog  dog,breed</t>
  </si>
  <si>
    <t>sans,gêner  gêner,les  l,avantage  avantage,de  de,la  la,nuit  nuit,là  là,c  c,est  est,que</t>
  </si>
  <si>
    <t>need,4  4,corgis  corgis,matt  matt,mark  mark,luke  luke,john  john,hairy  hairy,gospels  gospels,shedding  shedding,gospels</t>
  </si>
  <si>
    <t>corgis,stupidly  stupidly,expensive  expensive,m  m,going  going,start  start,stealing  stealing,selling  selling,4000  4000,fucking  fucking,dollars</t>
  </si>
  <si>
    <t>desde,que  que,sigo  sigo,páginas  páginas,de  de,zorros  zorros,corgis  corgis,nutrias  nutrias,y  y,cabras  cabras,soy</t>
  </si>
  <si>
    <t>corgis,bark  bark,gee  gee,m  m,sure</t>
  </si>
  <si>
    <t>dream,job  sometimes,think  think,dream  job,somewhere  somewhere,hollywood  hollywood,thought  thought,takes  takes,care  care,queens  queens,corgis</t>
  </si>
  <si>
    <t>corgis,cute</t>
  </si>
  <si>
    <t>morning,learned  learned,bears  bears,scared  scared,corgis</t>
  </si>
  <si>
    <t>yea,corgis  corgis,really  really,adorable  adorable,here  here,vid  vid,found  found,adorable  adorable,corgis  corgis,adorable  hyped,u</t>
  </si>
  <si>
    <t>#wip,dos  dos,dois  dois,corgis  corgis,meu  meu,cunhado  cunhado,cartela  cartela,de  de,dogs  dogs,pt  pt,2</t>
  </si>
  <si>
    <t>corgis,amp  amp,teas</t>
  </si>
  <si>
    <t>6,reasons  reasons,scientifically  scientifically,proven  proven,#corgis  #corgis,best  best,kind  kind,dogs</t>
  </si>
  <si>
    <t>honest,several  several,corgis  corgis,play  play,cheddar  cheddar,still</t>
  </si>
  <si>
    <t>thought,creature  creature,running  running,street  street,tonight  tonight,turns  turns,out  out,owner  owner,trying  trying,keep  keep,up</t>
  </si>
  <si>
    <t>wanatabe,openly  openly,admitting  admitting,ein  ein,pretty  pretty,much  much,designer  designer,really  really,liked  liked,drawing  drawing,corgis</t>
  </si>
  <si>
    <t>corgis,remind  remind,resistance  resistance,bickering  bickering,cuter  cuter,look</t>
  </si>
  <si>
    <t>smile,re  re,halfway  halfway,through  through,week  week,teethies  teethies,#corgis  #corgis,#corgi  #corgi,#corgismile  #corgismile,#corgilife  #corgilife,#corgilove</t>
  </si>
  <si>
    <t>leolin28936626,great  great,spam  spam,corgis</t>
  </si>
  <si>
    <t>saw,2  2,corgis  corgis,today  today,day  day,pretty  pretty,alright</t>
  </si>
  <si>
    <t>oh,noooo  noooo,made  made,bias  bias,corgi  corgi,love  love,corgis</t>
  </si>
  <si>
    <t>fair,drunk  drunk,corgis  corgis,best  best,job  job,date</t>
  </si>
  <si>
    <t>little,corgis  corgis,dream  dream,easy  easy,3  3,normal  normal,6  6,hard  hard,8  8,killerblood</t>
  </si>
  <si>
    <t>1,30  30,morning  morning,instead  instead,sleeping  sleeping,m  m,watching  watching,videos  videos,corgis  corgis,going  going,down</t>
  </si>
  <si>
    <t>used,brother  brother,sister  sister,corgis  corgis,both  both,gone  gone,now</t>
  </si>
  <si>
    <t>stormy,penguin  penguin,green  green,platforming  platforming,game  game,including  including,corgis</t>
  </si>
  <si>
    <t>corgis,cute  cute,want  want,one  one,w</t>
  </si>
  <si>
    <t>dreams,wish  wish,heart  heart,makes  makes,re  re,fast  fast,asleep  asleep,wish  wish,free  free,pain  pain,surrounded</t>
  </si>
  <si>
    <t>dogs,cute  cute,corgis  corgis,shiba  shiba,inus  inus,blessed  blessed,higher  higher,level  level,cuteness  cuteness,mean  mean,cute</t>
  </si>
  <si>
    <t>corgis,munchkins  munchkins,dogs  dogs,okay</t>
  </si>
  <si>
    <t>whenever,see  see,corgis  corgis,cry  cry,becasue  becasue,smol  smol,precious</t>
  </si>
  <si>
    <t>magnificent,creature  creature,reason  reason,fell  fell,love  love,corgis  corgis,#cheddar</t>
  </si>
  <si>
    <t>wah,corgis  corgis,sooo  sooo,cute</t>
  </si>
  <si>
    <t>know,keep  keep,saying  saying,literally  literally,t  t,wait  wait,corgis</t>
  </si>
  <si>
    <t>oh,rip  rip,mentioned  mentioned,now  now,call  call,corgis  corgis,cheddars  cheddars,result  result,incredibly  incredibly,delightful  delightful,dog</t>
  </si>
  <si>
    <t>im,little  little,bit  bit,obssesed  obssesed,corgis  corgis,moment  moment,dog  dog,meant  meant,blond  blond,german  german,sheperd</t>
  </si>
  <si>
    <t>corgis,cutest</t>
  </si>
  <si>
    <t>finding,out  out,cheddar  cheddar,#brooklyn99  #brooklyn99,died  died,worst  worst,news  news,2019  2019,fell  fell,love  love,corgis</t>
  </si>
  <si>
    <t>far,thing  thing,wrong  wrong,game  game,see  see,made  made,corgi  corgi,corgis  corgis,worst</t>
  </si>
  <si>
    <t>corgi,goggles  goggles,wow  wow,real  real,thing  thing,wear  wear,everyone  everyone,turned  turned,corgis</t>
  </si>
  <si>
    <t>corgis_stuff,juegues  juegues,con  con,fuerzas  fuerzas,oscuras  oscuras,lid</t>
  </si>
  <si>
    <t>wake,up  up,corgis  corgis,japanese  japanese,olympic  olympic,coverage</t>
  </si>
  <si>
    <t>ugh,parang  parang,gusto  gusto,ko  ko,magpayaman  magpayaman,ng  ng,todo  todo,bumili  bumili,ng  ng,malaking  malaking,bahay</t>
  </si>
  <si>
    <t>small,dog  dog,breeds  breeds,fuckwitable  fuckwitable,french  french,bull  bull,dogs  dogs,course  course,corgis  corgis,boston  boston,terriers</t>
  </si>
  <si>
    <t>throwback,derby  derby,s  s,arliowa  arliowa,promo  promo,#corgi  #corgi,#corgis  #corgis,#arl  #arl,#adopt  #adopt,#lake  #lake,#laketime</t>
  </si>
  <si>
    <t>possibly,bad  bad,day  day,photo  photo,session  session,involves  involves,corgis</t>
  </si>
  <si>
    <t>yamper,very  very,very  very,similar  similar,corgi  corgi,bcz  bcz,3  3,corgis  corgis,really  really,t  t,wait</t>
  </si>
  <si>
    <t>adorable,corgis  corgis,marco  marco,frisco  frisco,came  came,visit  visit,dr  dr,becky  becky,harvey  harvey,morning  morning,mom</t>
  </si>
  <si>
    <t>excuse,hold  hold,corgis  corgis,cry  cry,watch  watch,best  best,cheddar</t>
  </si>
  <si>
    <t>bts_twt,xd</t>
  </si>
  <si>
    <t>small,accounts  accounts,celebrating  celebrating,together  together,tweets  tweets,flop  flop,bts_twt</t>
  </si>
  <si>
    <t>jungkook's,smile  smile,being  being,big  big,face  face,nose  nose,scrunches  scrunches,up  up,same  same,time  time,cutiepiee</t>
  </si>
  <si>
    <t>ost,album  guys,another  another,one  one,bts  bts,world  world,ost  ost,now  now,best  best,selling  selling,ost</t>
  </si>
  <si>
    <t>visto,dos  dos,corgis  corgis,en  en,menos  menos,de  de,5  5,minutos  minutos,hoy  hoy,creo  creo,que</t>
  </si>
  <si>
    <t>pues,claro  claro,que  que,representa  representa,un  un,cerdo  cerdo,es  es,un  un,bolso  bolso,con  con,forma</t>
  </si>
  <si>
    <t>something,make  make,smile  smile,#corgis  #corgis,love  love,boy</t>
  </si>
  <si>
    <t>corgis,summer  summer,away</t>
  </si>
  <si>
    <t>cuddling,dalmatians  dalmatians,cuddling  cuddling,corgis  corgis,cuddling  cuddling,puppies  puppies,never  never,gets  gets,old  old,maybe  maybe,s</t>
  </si>
  <si>
    <t>lt,friday  friday,today  today,queen  queen,came  came,over  over,asked  asked,staff  staff,bring  bring,tea  tea,crumpets</t>
  </si>
  <si>
    <t>googling,corgis  corgis,proportionate  proportionate,wanted  wanted,see  see,gwen  gwen,look  look,normal  normal,legs  legs,came  came,upon</t>
  </si>
  <si>
    <t>corgis,cowdogs  cowdogs,midget  midget,best  best,friend</t>
  </si>
  <si>
    <t>va,se  se,mettre  mettre,d'accord  d'accord,personne  personne,n'aime  n'aime,les  les,corgis  corgis,en  en,vrai  vrai,c'est</t>
  </si>
  <si>
    <t>m,encanta  encanta,q  q,esa  esa,cuenta  cuenta,d  d,corgis  corgis,se  se,llame  llame,corgos  corgos,es</t>
  </si>
  <si>
    <t>went,racetrack  racetrack,watch  watch,corgis  corgis,race  race,eachother  eachother,m  m,mad  mad,never  never,heard</t>
  </si>
  <si>
    <t>skenigsberg,corgis  corgis,best  best,dogs</t>
  </si>
  <si>
    <t>missjo_jo,yeah  yeah,corgis  corgis,pugs  pugs,favorite  favorite,doggo  doggo,again  again,t  t,go  go,wrong  wrong,dogs</t>
  </si>
  <si>
    <t>huyosumi,ton  ton,animations  animations,talking  talking,corgis  corgis,actually  actually,dogs  dogs,eyes</t>
  </si>
  <si>
    <t>corgis,adorable  adorable,dogs  dogs,incredible  incredible,gin  gin,distillers  distillers,congrats  congrats,corgispirits  corgispirits,earl  earl,grey  grey,gin</t>
  </si>
  <si>
    <t>really,whole  whole,ass  ass,community  community,people  people,pretend  pretend,corgis  corgis,instagram  instagram,love</t>
  </si>
  <si>
    <t>sad,2  2,#corgis  #corgis,re  re,lovely  lovely,breed</t>
  </si>
  <si>
    <t>re,bad  bad,mood  mood,google  google,corgis  corgis,wearing  wearing,hats  hats,everything  everything,better</t>
  </si>
  <si>
    <t>anoche,fui  fui,dormir  dormir,sintiéndome  sintiéndome,como  como,el  el,orto  orto,pero  pero,soñé  soñé,con  con,corgis</t>
  </si>
  <si>
    <t>memory,don  don,t  t,want  want,forget  forget,quando  quando,eu  eu,vi  vi,2  2,corgis  corgis,de</t>
  </si>
  <si>
    <t>alex,funny  funny,alex  alex,likes  likes,corgis</t>
  </si>
  <si>
    <t>stop,unfollowing  unfollowing,corgis  corgis,feed</t>
  </si>
  <si>
    <t>randall,type  type,dog  dog,parks  parks,s  s,corgis</t>
  </si>
  <si>
    <t>theactivestick,accepting  accepting,obe  obe,saving  saving,queen's  queen's,corgis</t>
  </si>
  <si>
    <t>robertb_rice,both  both,know  know,stolen  stolen,corgis  corgis,run  run,scenario</t>
  </si>
  <si>
    <t>jjkseclipse,corgis  corgis,ugly</t>
  </si>
  <si>
    <t>caelaamarks,love  love,more  more,pizza  pizza,amp  amp,corgis</t>
  </si>
  <si>
    <t>keekeekitkat,s  s,corgis  corgis,haven  haven,t  t,counted  counted,animals  animals,follow</t>
  </si>
  <si>
    <t>new2koreand2021,same  same,corgis</t>
  </si>
  <si>
    <t>dodgersvida22,haha  haha,love  love,side  side,bed  bed,consists  consists,weighted  weighted,blanket  blanket,dodger  dodger,pillow  pillow,golden</t>
  </si>
  <si>
    <t>koisnake,corgis  corgis,cute</t>
  </si>
  <si>
    <t>hell,instagram  instagram,dark  dark,mode  mode,tyool  tyool,2019  2019,supposed  supposed,browse  browse,videos  videos,corgis  corgis,being</t>
  </si>
  <si>
    <t>andresmadr1gal,antoni  antoni,hablando  hablando,de  de,corgis  corgis,soy  soy,yo</t>
  </si>
  <si>
    <t>#rt,uberfacts  uberfacts,corgis  corgis,suffer  suffer,achondroplastic  achondroplastic,dwarfism</t>
  </si>
  <si>
    <t>myworld2121,loooove  loooove,corgis</t>
  </si>
  <si>
    <t>skenigsberg,corgis  corgis,yorkshire  yorkshire,terriers  terriers,really  really,depends  depends,cooked</t>
  </si>
  <si>
    <t>bluecrash_queen,corgis  corgis,sind  sind,sie  sie,süßesten  süßesten,doggos</t>
  </si>
  <si>
    <t>lynxreviewer,todo  todo,muy  muy,bien  bien,pero  pero,ahora  ahora,tengo  tengo,la  la,imagen  imagen,mental  mental,de</t>
  </si>
  <si>
    <t>hbaf1976,shit  shit,corner  corner,blame  blame,corgis</t>
  </si>
  <si>
    <t>#コーギー,#corgi  #corgi,#犬  #犬,#dog  #dog,#pembrokewelshcorgi  #pembrokewelshcorgi,#corgis  アルパパ,ポーズ決めるの  ポーズ決めるの,疲れた  疲れた,ハイ朝ごはんにしよう  ハイ朝ごはんにしよう,#コーギー  #水曜日,だよ</t>
  </si>
  <si>
    <t>_mirenn_,give  give,corgis</t>
  </si>
  <si>
    <t>pokemon,feel  feel,s  s,more  more,dragged  dragged,rotation  rotation,wiggle  wiggle,think  think,design  design,team  team,needs</t>
  </si>
  <si>
    <t>andrew1albertt,baby  baby,corgis  corgis,adorable</t>
  </si>
  <si>
    <t>thousand_skies,t  t,wait  wait,one  one,corgis  corgis,cute</t>
  </si>
  <si>
    <t>jesinefxn,u  u,mean  mean,corgis</t>
  </si>
  <si>
    <t>dice,cozygamershop  cozygamershop,corgis  corgis,amp  amp,coffees  coffees,d4  d4,bag  bag,go  go,yep  yep,great  great,giveaway</t>
  </si>
  <si>
    <t>rabbijill,pull  pull,ones  ones,go  go,chest  chest,give  give,more  more,control  control,corgis  corgis,extremely  extremely,naughty</t>
  </si>
  <si>
    <t>leftiestats,good  good,relying  relying,queen  queen,told  told,set  set,corgis  corgis,boris  boris,toff</t>
  </si>
  <si>
    <t>isso,é  é,panelaindie  panelaindie,com  com,os  os,nossos  nossos,2  2,corgis  corgis,1  1,vira  vira,latinha</t>
  </si>
  <si>
    <t>nealpabon,corgis  corgis,pretty  pretty,cool</t>
  </si>
  <si>
    <t>supbruss,lots  lots,lots  lots,pictures  pictures,corgis  corgis,always  always,solution</t>
  </si>
  <si>
    <t>starshinerart,see  see,ure  ure,person  person,taste  taste,love  love,corgis  corgis,much</t>
  </si>
  <si>
    <t>おはようございます,お散歩行ってきたよ  お散歩行ってきたよ,#コーギー  #コーギー,#corgi  #corgi,#犬  #犬,#dog  #dog,#pembrokewelshcorgi  #pembrokewelshcorgi,#corgis</t>
  </si>
  <si>
    <t>strayfmtom,one  one,time  time,going  going,wish  wish,'donald  'donald,trump'  trump',given  given,more  more,screen  screen,time</t>
  </si>
  <si>
    <t>lalouve350,thank  thank,hating  hating,pugs  pugs,corgis  corgis,hero</t>
  </si>
  <si>
    <t>steven_sfp,love  love,corgis</t>
  </si>
  <si>
    <t>demonneet,shibes  shibes,corgis  corgis,yes</t>
  </si>
  <si>
    <t>wgrates,corgis  corgis,even  even,know  know,use  use,knives</t>
  </si>
  <si>
    <t>littleboo239,corgis  corgis,sind  sind,schon  schon,mit  mit,die  die,besten  besten,hunde</t>
  </si>
  <si>
    <t>lzzy,wearing  wearing,newest  newest,realmomreviews  realmomreviews,collar  collar,#pennyscollarsandmore  #pennyscollarsandmore,#lzzy  #lzzy,#cardiganwelshcorgi  #cardiganwelshcorgi,#corgisofinstagram  #corgisofinstagram,#corgis  #corgis,#marshmallow</t>
  </si>
  <si>
    <t>seeluketri,need  need,dog  dog,sitter  sitter,luke  luke,lol  lol,corgis  corgis,adorable</t>
  </si>
  <si>
    <t>aguileralf,ahora  ahora,entiendo  entiendo,porque  porque,los  los,corgis  corgis,tienen  tienen,las  las,nalguitas  nalguitas,tan  tan,bonitas</t>
  </si>
  <si>
    <t>#コーギー,#corgi  #corgi,#犬  #犬,#dog  #dog,#pembrokewelshcorgi  #pembrokewelshcorgi,#corgis  #水曜日,だよ  だよ,今日も元気に気をつけて  今日も元気に気をつけて,#行ってらっしゃい  #行ってらっしゃい,#コーギー  アルパパ,ポーズ決めるの</t>
  </si>
  <si>
    <t>missmiafaith,corgis  corgis,best</t>
  </si>
  <si>
    <t>joshuawithers,good  good,authority  authority,queen  queen,reads  reads,blogs  blogs,turned  turned,audio  audio,books  books,corgis</t>
  </si>
  <si>
    <t>steffi_cole,corgis  corgis,golden  golden,retrievers</t>
  </si>
  <si>
    <t>metcalfedavid,fell  fell,corgis</t>
  </si>
  <si>
    <t>steffi_cole,corgis  corgis,jack  jack,russells  russells,dog  dog,mix  mix,those  those,two</t>
  </si>
  <si>
    <t>oh,look  look,corgis  corgis,quietachvment  quietachvment,saw</t>
  </si>
  <si>
    <t>rhernandez1321,corgis</t>
  </si>
  <si>
    <t>dignolong,allez  allez,va  va,rt  rt,des  des,corgis  corgis,et  et,des  des,chatons  chatons,mon  mon,téléphone</t>
  </si>
  <si>
    <t>steffi_cole,corgis</t>
  </si>
  <si>
    <t>want,life  life,meet  meet,kai  kai,yeonjun  yeonjun,eat  eat,mint  mint,ice  ice,cream  cream,pet  pet,corgis</t>
  </si>
  <si>
    <t>evilpeach,corgis</t>
  </si>
  <si>
    <t>vivirobichaud,#ooc  #ooc,corgis</t>
  </si>
  <si>
    <t>idealescapism,thanks  thanks,natalie  natalie,corgis  corgis,fave</t>
  </si>
  <si>
    <t>jakefumeros,best  best,ambassador  ambassador,corgis  corgis,semper  semper,fi</t>
  </si>
  <si>
    <t>tamoorewrites,bubnles  bubnles,corgis  corgis,bulldogs  bulldogs,yours</t>
  </si>
  <si>
    <t>brittanyfurlan,change  change,corgis  corgis,ll  ll,good</t>
  </si>
  <si>
    <t>amyiczyk,prefer  prefer,corgis  corgis,excellent  excellent,companions  companions,amazingly  amazingly,friendly</t>
  </si>
  <si>
    <t>nomadovinho,mas  mas,não  não,foi  foi,só  só,um  um,cachorro  cachorro,que  que,interpretou  interpretou,cheddar  cheddar,doida</t>
  </si>
  <si>
    <t>steffi_cole,boxers  boxers,amp  amp,corgis</t>
  </si>
  <si>
    <t>steffi_cole,pembroke  pembroke,welsh  welsh,corgis</t>
  </si>
  <si>
    <t>maryrenouf,found  found,work  work,well  well,corgis</t>
  </si>
  <si>
    <t>regional1sbest,kk  kk,long  long,border  border,collies  collies,king  king,charles  charles,spaniels  spaniels,corgis  corgis,good</t>
  </si>
  <si>
    <t>inakalaww,s  s,one  one,cheddars  cheddars,3  3,4  4,diff  diff,corgis  corgis,played  played,cheddar</t>
  </si>
  <si>
    <t>anna_epaves,mount  mount,airy  airy,good  good,one  one,definitely  definitely,regulars  regulars,go  go,very  very,nice  nice,assholes</t>
  </si>
  <si>
    <t>ohmycorgi,corgis  corgis,fun  fun,short  short,legs  legs,compensated  compensated,big  big,happy  happy,smiles</t>
  </si>
  <si>
    <t>brittanycurran,corgis  corgis,actual  actual,angel's  angel's,dog  dog,form</t>
  </si>
  <si>
    <t>stephenking,omg  omg,disapproving  disapproving,look  look,belong  belong,corgi  corgi,page  page,corgis  corgis,look  look,adorable  adorable,costumes</t>
  </si>
  <si>
    <t>lulilopezlemir,cuando  cuando,tengo  tengo,días  días,de  de,mierda  mierda,una  una,de  de,las  las,cosas  cosas,que</t>
  </si>
  <si>
    <t>punkrosette,didn  didn,t  t,watch  watch,show  show,love  love,corgis  corgis,now  now,m  m,sad</t>
  </si>
  <si>
    <t>roythelucario,corgis  corgis,back</t>
  </si>
  <si>
    <t>ct,scanning  scanning,equipment  equipment,finds  finds,10  10,inch  inch,stick  stick,corgi  corgi,s  s,stomach  stomach,full</t>
  </si>
  <si>
    <t>mutablejoe,corgis  corgis,bat  bat,better  better,aussies</t>
  </si>
  <si>
    <t>#コーギー,#corgi  #corgi,#犬  #犬,#dog  #dog,#pembrokewelshcorgi  #pembrokewelshcorgi,#corgis  ビックリ,ティムがスパイダーマン  ティムがスパイダーマン,みたいなことに  みたいなことに,#コーギー  #corgis,#corgilove  #corgilove,#corgis_of_instagram</t>
  </si>
  <si>
    <t>drtastebad,looks  looks,much  much,cats'  cats',tricks  tricks,reinforcing  reinforcing,belief  belief,corgis  corgis,cats</t>
  </si>
  <si>
    <t>day6onlyday6,lalo  lalo,pa  pa,naman  naman,po  po,akong  akong,nainlove  nainlove,sa  sa,corgis  corgis,dahil  dahil,kay</t>
  </si>
  <si>
    <t>mebleedgreen,die  die,show  show,one  one,corgis  corgis,used  used,filming  filming,die</t>
  </si>
  <si>
    <t>queenkv,72  72,corgis</t>
  </si>
  <si>
    <t>plsspup,love  love,corgis  corgis,love</t>
  </si>
  <si>
    <t>steffi_cole,welsh  welsh,corgis</t>
  </si>
  <si>
    <t>hdbyrne,hugh  hugh,one  one,favorite  favorite,people  people,planet  planet,love  love,corgis  corgis,thank  thank,being</t>
  </si>
  <si>
    <t>driedshampoo,corgis  corgis,front</t>
  </si>
  <si>
    <t>dogmomcareyon,planning  planning,getting  getting,leah  leah,groomed  groomed,soon  soon,gonna  gonna,ask  ask,give  give,leah  leah,momo</t>
  </si>
  <si>
    <t>therachelravana,hii  hii,actually  actually,1  1,male  male,2  2,female  female,corgis  corgis,available  available,less  less,100k</t>
  </si>
  <si>
    <t>aspnxsa,made  made,corgis  corgis,look  look,common  common,bitches</t>
  </si>
  <si>
    <t>veschwab,thank  thank,bringing  bringing,victor  victor,sid  sid,life  life,please  please,accept  accept,corgis  corgis,excited  excited,everything</t>
  </si>
  <si>
    <t>sephyhallow,incredible  incredible,issue  issue,dog  dog,move  move,many  many,corgis</t>
  </si>
  <si>
    <t>macsmiff,smol  smol,angry  angry,kind  kind,corgis  corgis,see  see,squirrel</t>
  </si>
  <si>
    <t>lordhalcr,love  love,corgis  corgis,much</t>
  </si>
  <si>
    <t>crushmeshiro,those  those,different  different,corgis  corgis,photos  photos,amassed  amassed,actor  actor,cheddar</t>
  </si>
  <si>
    <t>fred_burton,once  once,queens  queens,corgis  corgis,devour  devour,intruder  intruder,queen  queen,throw  throw,weirdo  weirdo,tower</t>
  </si>
  <si>
    <t>mariayagoda,corgis  corgis,best  best,dogs</t>
  </si>
  <si>
    <t>Top Word Pairs in Tweet by Salience</t>
  </si>
  <si>
    <t>ur,faves  lovxlydnp,infinitydnp  waywardhowell,phoebexwyatt  phoebexwyatt,#philstwerkinggang  #philstwerkinggang,#kpoptwerkinggang  #kpoptwerkinggang,post  post,pics  pics,corgis  shibes,ur  faves,ʖ</t>
  </si>
  <si>
    <t>rule,again  again,coloring  coloring,book  rule,dog  dog,lover's  lover's,colouring  colouring,book  corgis,rule  book,di  di,susan</t>
  </si>
  <si>
    <t>pevenly1,mastermorgan317  mastermorgan317,sick1with4smile  sick1with4smile,samdalglish  samdalglish,allisonrfloyd  allisonrfloyd,colincorgi  colincorgi,coleyworld  coleyworld,god  god,cute  cute,train  train,animals</t>
  </si>
  <si>
    <t>だよ,今日も元気に気をつけて  今日も元気に気をつけて,#行ってらっしゃい  #行ってらっしゃい,#コーギー  おはようございます,お散歩行ってきたよ  お散歩行ってきたよ,#コーギー  ビックリ,ティムがスパイダーマン  ティムがスパイダーマン,みたいなことに  みたいなことに,#コーギー  #corgis,#corgilove  #corgilove,#corgis_of_instagram</t>
  </si>
  <si>
    <t>kihariii,corgo  corgo,kkk  kkk,corgis  kihariii,corgis</t>
  </si>
  <si>
    <t>sans,gêner  gêner,les  dobb_ay,mon  mon,feed  feed,est  est,bourré  bourré,de  corgis,et  et,de  de,chats</t>
  </si>
  <si>
    <t>thanks,new  new,ct  equipment,severn  severn,veterinary  veterinary,centre  centre,vets  vets,spotted  spotted,10  stick,barney's  barney's,stomach</t>
  </si>
  <si>
    <t>less,weekly  weekly,more  more,daily  daily,announcement  announcement,need  corgis,#doaservice  #doaservice,#tinylegsmatter  need,more  more,corgis</t>
  </si>
  <si>
    <t>weary,golden  golden,deep  deep,night  night,moves  landscape,triton  triton,casting  casting,purring  purring,shadows  weary,peach  peach,bright</t>
  </si>
  <si>
    <t>アルパパ,ポーズ決めるの  ポーズ決めるの,疲れた  疲れた,ハイ朝ごはんにしよう  ハイ朝ごはんにしよう,#コーギー  #水曜日,だよ  だよ,今日も元気に気をつけて  今日も元気に気をつけて,#行ってらっしゃい  #行ってらっしゃい,#コーギー  #コーギー,#corgi  #corgi,#犬</t>
  </si>
  <si>
    <t>#水曜日,だよ  だよ,今日も元気に気をつけて  今日も元気に気をつけて,#行ってらっしゃい  #行ってらっしゃい,#コーギー  アルパパ,ポーズ決めるの  ポーズ決めるの,疲れた  疲れた,ハイ朝ごはんにしよう  ハイ朝ごはんにしよう,#コーギー  #コーギー,#corgi  #corgi,#犬</t>
  </si>
  <si>
    <t>ビックリ,ティムがスパイダーマン  ティムがスパイダーマン,みたいなことに  みたいなことに,#コーギー  #corgis,#corgilove  #corgilove,#corgis_of_instagram  #corgis_of_instagram,#スパイダーマン  #スパイダーマン,#スパイダーマンホームカミング  #スパイダーマンホームカミング,#spiderman  #spiderman,#spidermanfarfromhome  #spidermanfarfromhome,#spidercorgi</t>
  </si>
  <si>
    <t>▓0▓0▓0▓True▓Black▓Black▓▓▓0▓0▓0▓0▓0▓False▓▓0▓0▓0▓0▓0▓False▓▓0▓0▓0▓True▓Black▓Black▓▓In-Degree▓1▓4▓0▓1.5▓10▓True▓Closeness Centrality▓0.009009▓1▓3▓50▓100▓True▓▓0▓0▓0▓0▓0▓False▓▓0▓0▓0▓0▓0▓False</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</si>
  <si>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name="UseCredentials" serializeAs="String"&gt;
        &lt;value&gt;True&lt;/value&gt;
      &lt;/setting&gt;
      &lt;setting name="ExportGraphML" serializeAs="String"&gt;
        &lt;value&gt;True&lt;/value&gt;
      &lt;/setting&gt;
      &lt;setting name="UseFixedAspectRatio" serializeAs="String"&gt;
        &lt;value&gt;False&lt;/value&gt;
      &lt;/setting&gt;
      &lt;setting name="ExportWorkbookAndSettings" serializeAs="String"&gt;
        &lt;value&gt;True&lt;/value&gt;
      &lt;/setting&gt;
      &lt;setting name="Author" serializeAs="String"&gt;
        &lt;value&gt;oliviauw&lt;/value&gt;
      &lt;/setting&gt;
      &lt;setting name="SpaceDelimitedTags" serializeAs="String"&gt;
        &lt;value /&gt;
      &lt;/setting&gt;
    &lt;/ExportToNodeXLGraphGalleryUserSettings&gt;
    &lt;ClusterUserSettings&gt;
      &lt;setting name="ClusterAlgorithm" serializeAs="String"&gt;
        &lt;value&gt;ClausetNewmanMoore&lt;/value&gt;
      &lt;/setting&gt;
      &lt;setting name="PutNeighborlessVerticesInOneCluster" serializeAs="String"&gt;
        &lt;value&gt;False&lt;/value&gt;
      &lt;/setting&gt;
    &lt;/ClusterUserSettings&gt;
    &lt;LayoutUserSettings&gt;
      &lt;setting name="Layout" serializeAs="String"&gt;
        &lt;value&gt;FruchtermanReingold&lt;/value&gt;
      &lt;/setting&gt;
      &lt;setting name="Margin" serializeAs="String"&gt;
        &lt;value&gt;6&lt;/value&gt;
      &lt;/setting&gt;
      &lt;setting name="FruchtermanReingoldIterations" serializeAs="String"&gt;
        &lt;value&gt;10&lt;/value&gt;
      &lt;/setting&gt;
      &lt;setting name="GroupRectanglePenWidth" serializeAs="String"&gt;
        &lt;value&gt;1&lt;/value&gt;
      &lt;/setting&gt;
      &lt;setting name="BoxLayoutAlgorithm" serializeAs="String"&gt;
        &lt;value&gt;Treemap&lt;/value&gt;
      &lt;/setting&gt;
      &lt;setting name="FruchtermanReingoldC" serializeAs="String"&gt;
        &lt;value&gt;3&lt;/value&gt;
      &lt;/setting&gt;
      &lt;setting name="ImproveLayoutOfGroups" serializeAs="String"&gt;
        &lt;value&gt;False&lt;/value&gt;
      &lt;/setting&gt;
      &lt;setting name="LayoutStyle" serializeAs="String"&gt;
        &lt;value&gt;UseGroups&lt;/value&gt;
      &lt;/setting&gt;
      &lt;setting name="IntergroupEdgeStyle" serializeAs="String"&gt;
        &lt;value&gt;Show&lt;/value&gt;
      &lt;/setting&gt;
    &lt;/LayoutUserSettings&gt;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&lt;GroupUserSettings&gt;
      &lt;setting name="ReadVertexShapeFromGroups" serializeAs="String"&gt;
        &lt;value&gt;False&lt;/value&gt;
      &lt;/setting&gt;
      &lt;setting name="ReadGroups" serializeAs="String"&gt;
        &lt;value&gt;True&lt;/value&gt;
      &lt;/setting&gt;
      &lt;setting name="ReadVertexColorFromGroups" serializeAs="String"&gt;
        &lt;value&gt;False&lt;/value&gt;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t>
  </si>
  <si>
    <t xml:space="preserve">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&lt;/GraphMetricUserSettings&gt;
    &lt;AutoFillUserSettings3&gt;
      &lt;setting name="VertexLabelSourceColumnName" serializeAs="String"&gt;
        &lt;value /&gt;
      &lt;/setting&gt;
      &lt;setting name="VertexPolarRSourceColumnName" serializeAs="String"&gt;
        &lt;value /&gt;
      &lt;/setting&gt;
      &lt;setting name="VertexLabelPositionSourceColumnName" serializeAs="String"&gt;
        &lt;value /&gt;
      &lt;/setting&gt;
      &lt;setting name="VertexShapeSourceColumnName" serializeAs="String"&gt;
        &lt;value /&gt;
      &lt;/setting&gt;
      &lt;setting name="VertexXSourceColumnName" serializeAs="String"&gt;
        &lt;value /&gt;
      &lt;/setting&gt;
      &lt;setting name="VertexColorSourceColumnName" serializeAs="String"&gt;
        &lt;value /&gt;
      &lt;/setting&gt;
      &lt;setting name="EdgeColorSourceColumnName" serializeAs="String"&gt;
        &lt;value /&gt;
      &lt;/setting&gt;
      &lt;setting name="VertexVisibilitySourceColumnName" serializeAs="String"&gt;
        &lt;value /&gt;
      &lt;/setting&gt;
      &lt;setting name="EdgeWidthSourceColumnName" serializeAs="String"&gt;
        &lt;value /&gt;
      &lt;/setting&gt;
      &lt;setting name="EdgeLabelSourceColumnName" serializeAs="String"&gt;
        &lt;value /&gt;
      &lt;/setting&gt;
      &lt;setting name="GroupCollapsedSourceColumnName" serializeAs="String"&gt;
        &lt;value /&gt;
      &lt;/setting&gt;
      &lt;setting name="VertexLayoutOrderSourceColumnName" serializeAs="String"&gt;
        &lt;value /&gt;
      &lt;/setting&gt;
      &lt;setting name="EdgeVisibilitySourceColumnName" serializeAs="String"&gt;
        &lt;value /&gt;
      &lt;/setting&gt;
      &lt;setting name="EdgeStyleSourceColumnName" serializeAs="String"&gt;
        &lt;value /&gt;
      &lt;/setting&gt;
      &lt;setting name="VertexPolarAngleSourceColumnName" serializeAs="String"&gt;
        &lt;value /&gt;
      &lt;/setting&gt;
      &lt;setting name="GroupLabelSourceColumnName" serializeAs="String"&gt;
        &lt;value /&gt;
      &lt;/setting&gt;
      &lt;setting name="EdgeAlphaSourceColumnName" serializeAs="String"&gt;
        &lt;value /&gt;
      &lt;/setting&gt;
      &lt;setting name="VertexAlphaSourceColumnName" serializeAs="String"&gt;
        &lt;value&gt;Closeness Centrality&lt;/value&gt;
      &lt;/setting&gt;
      &lt;setting name="VertexRadiusSourceColumnName" serializeAs="String"&gt;
        &lt;value&gt;In-Degree&lt;/value&gt;
      &lt;/setting&gt;
      &lt;setting name="VertexToolTipSourceColumnName" serializeAs="String"&gt;
        &lt;value /&gt;
      &lt;/setting&gt;
      &lt;setting name="VertexYSourceColumnName" serializeAs="String"&gt;
        &lt;value /&gt;
      &lt;/setting&gt;
      &lt;setting name="VertexLabelFillColorSourceColumnName"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name="VertexRadiusDetails" serializeAs="String"&gt;
        &lt;value&gt;False False 0 0 1.5 10 True True&lt;/value&gt;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name="VertexLayoutOrderDetails" serializeAs="String"&gt;
        &lt;value&gt;False False 0 0 1 9999 False False&lt;/value&gt;
      &lt;/setting&gt;
      &lt;setting name="EdgeStyleDetails" serializeAs="String"&gt;
        &lt;value&gt;GreaterThan 0 Solid Dash&lt;/value&gt;
      &lt;/setting&gt;
      &lt;setting name="EdgeVisibilityDetails" serializeAs="String"&gt;
        &lt;value&gt;GreaterThan 0 Show Skip&lt;/value&gt;
      &lt;/setting&gt;
      &lt;setting name="VertexColorDetails" serializeAs="String"&gt;
        &lt;value&gt;False False 0 10 241, 137, 4 46, 7, 195 False False True&lt;/value&gt;
      &lt;/setting&gt;
      &lt;setting name="VertexPolarRDetails" serializeAs="String"&gt;
        &lt;value&gt;False False 0 0 0 1 False False&lt;/value&gt;
      &lt;/setting&gt;
      &lt;setting name="VertexShapeDetails" serializeAs="String"&gt;
        &lt;value&gt;GreaterThan 0 Solid Square Disk&lt;/value&gt;
      &lt;/setting&gt;
      &lt;setting name="VertexLabelFillColorDetails" serializeAs="String"&gt;
        &lt;value&gt;False False 0 10 241, 137, 4 46, 7, 195 False False True&lt;/value&gt;
      &lt;/setting&gt;
      &lt;setting name="VertexAlphaDetails" serializeAs="String"&gt;
        &lt;value&gt;False False 0 0 50 100 False True&lt;/value&gt;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1 10 1 10 False False&lt;/value&gt;
      &lt;/setting&gt;
      &lt;setting name="EdgeColorDetails" serializeAs="String"&gt;
        &lt;value&gt;False False 0 10 241, 137, 4 46, 7, 195 False False True&lt;/value&gt;
      &lt;/setting&gt;
    &lt;/AutoFillUserSettings3&gt;
    &lt;GeneralUserSettings4&gt;
      &lt;setting name="NewWorkbookGraphDirectedness" serializeAs="String"&gt;
        &lt;value&gt;Directed&lt;/value&gt;
      &lt;/setting&gt;
      &lt;setting name="ShowGraphLegend" serializeAs="String"&gt;
        &lt;value&gt;True&lt;/value&gt;
      &lt;/setting&gt;
      &lt;setting name="ReadVertexLabels" serializeAs="String"&gt;
        &lt;value&gt;True&lt;/value&gt;
      &lt;/setting&gt;
      &lt;setting name="ReadEdgeLabels" ser</t>
  </si>
  <si>
    <t>ializeAs="String"&gt;
        &lt;value&gt;True&lt;/value&gt;
      &lt;/setting&gt;
      &lt;setting name="ReadGroupLabels" serializeAs="String"&gt;
        &lt;value&gt;True&lt;/value&gt;
      &lt;/setting&gt;
      &lt;setting name="ShowGraphAxes" serializeAs="String"&gt;
        &lt;value&gt;False&lt;/value&gt;
      &lt;/setting&gt;
    &lt;/GeneralUserSettings4&gt;
  &lt;/userSettings&gt;
&lt;/configuration&gt;</t>
  </si>
  <si>
    <r>
      <rPr>
        <b/>
        <sz val="11"/>
        <color theme="0"/>
        <rFont val="Calibri"/>
        <family val="2"/>
        <scheme val="minor"/>
      </rPr>
      <t>@</t>
    </r>
    <r>
      <rPr>
        <sz val="11"/>
        <color theme="0"/>
        <rFont val="Calibri"/>
        <family val="2"/>
        <scheme val="minor"/>
      </rPr>
      <t>cupidstunt17</t>
    </r>
  </si>
  <si>
    <t>online shopping</t>
  </si>
  <si>
    <t>@muttamorphosis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</si>
</sst>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 xfId="27" applyNumberFormat="1" applyAlignment="1">
      <alignment/>
    </xf>
    <xf numFmtId="0" fontId="0" fillId="3" borderId="1" xfId="23" applyNumberFormat="1" applyFont="1" applyBorder="1" applyAlignment="1">
      <alignment/>
    </xf>
    <xf numFmtId="164"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0" fontId="0" fillId="2" borderId="1" xfId="20"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9">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8"/>
      <tableStyleElement type="headerRow" dxfId="377"/>
    </tableStyle>
    <tableStyle name="NodeXL Table" pivot="0" count="1">
      <tableStyleElement type="headerRow" dxfId="37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3794531"/>
        <c:axId val="35715324"/>
      </c:barChart>
      <c:catAx>
        <c:axId val="337945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715324"/>
        <c:crosses val="autoZero"/>
        <c:auto val="1"/>
        <c:lblOffset val="100"/>
        <c:noMultiLvlLbl val="0"/>
      </c:catAx>
      <c:valAx>
        <c:axId val="35715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94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3002461"/>
        <c:axId val="7260102"/>
      </c:barChart>
      <c:catAx>
        <c:axId val="530024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260102"/>
        <c:crosses val="autoZero"/>
        <c:auto val="1"/>
        <c:lblOffset val="100"/>
        <c:noMultiLvlLbl val="0"/>
      </c:catAx>
      <c:valAx>
        <c:axId val="7260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02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5340919"/>
        <c:axId val="51197360"/>
      </c:barChart>
      <c:catAx>
        <c:axId val="653409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197360"/>
        <c:crosses val="autoZero"/>
        <c:auto val="1"/>
        <c:lblOffset val="100"/>
        <c:noMultiLvlLbl val="0"/>
      </c:catAx>
      <c:valAx>
        <c:axId val="511973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409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8123057"/>
        <c:axId val="53345466"/>
      </c:barChart>
      <c:catAx>
        <c:axId val="581230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345466"/>
        <c:crosses val="autoZero"/>
        <c:auto val="1"/>
        <c:lblOffset val="100"/>
        <c:noMultiLvlLbl val="0"/>
      </c:catAx>
      <c:valAx>
        <c:axId val="53345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230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0347147"/>
        <c:axId val="26015460"/>
      </c:barChart>
      <c:catAx>
        <c:axId val="103471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015460"/>
        <c:crosses val="autoZero"/>
        <c:auto val="1"/>
        <c:lblOffset val="100"/>
        <c:noMultiLvlLbl val="0"/>
      </c:catAx>
      <c:valAx>
        <c:axId val="26015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471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2812549"/>
        <c:axId val="26877486"/>
      </c:barChart>
      <c:catAx>
        <c:axId val="328125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877486"/>
        <c:crosses val="autoZero"/>
        <c:auto val="1"/>
        <c:lblOffset val="100"/>
        <c:noMultiLvlLbl val="0"/>
      </c:catAx>
      <c:valAx>
        <c:axId val="26877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12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0570783"/>
        <c:axId val="29592728"/>
      </c:barChart>
      <c:catAx>
        <c:axId val="405707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592728"/>
        <c:crosses val="autoZero"/>
        <c:auto val="1"/>
        <c:lblOffset val="100"/>
        <c:noMultiLvlLbl val="0"/>
      </c:catAx>
      <c:valAx>
        <c:axId val="29592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70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5007961"/>
        <c:axId val="48200738"/>
      </c:barChart>
      <c:catAx>
        <c:axId val="650079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200738"/>
        <c:crosses val="autoZero"/>
        <c:auto val="1"/>
        <c:lblOffset val="100"/>
        <c:noMultiLvlLbl val="0"/>
      </c:catAx>
      <c:valAx>
        <c:axId val="48200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07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1153459"/>
        <c:axId val="11945676"/>
      </c:barChart>
      <c:catAx>
        <c:axId val="31153459"/>
        <c:scaling>
          <c:orientation val="minMax"/>
        </c:scaling>
        <c:axPos val="b"/>
        <c:delete val="1"/>
        <c:majorTickMark val="out"/>
        <c:minorTickMark val="none"/>
        <c:tickLblPos val="none"/>
        <c:crossAx val="11945676"/>
        <c:crosses val="autoZero"/>
        <c:auto val="1"/>
        <c:lblOffset val="100"/>
        <c:noMultiLvlLbl val="0"/>
      </c:catAx>
      <c:valAx>
        <c:axId val="11945676"/>
        <c:scaling>
          <c:orientation val="minMax"/>
        </c:scaling>
        <c:axPos val="l"/>
        <c:delete val="1"/>
        <c:majorTickMark val="out"/>
        <c:minorTickMark val="none"/>
        <c:tickLblPos val="none"/>
        <c:crossAx val="311534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D700" totalsRowShown="0" headerRowDxfId="375" dataDxfId="339">
  <autoFilter ref="A2:BD700"/>
  <sortState ref="A3:BB700">
    <sortCondition descending="1" sortBy="value" ref="A3:A700"/>
  </sortState>
  <tableColumns count="56">
    <tableColumn id="1" name="Vertex 1" dataDxfId="324"/>
    <tableColumn id="2" name="Vertex 2" dataDxfId="322"/>
    <tableColumn id="3" name="Color" dataDxfId="323"/>
    <tableColumn id="4" name="Width" dataDxfId="348"/>
    <tableColumn id="11" name="Style" dataDxfId="347"/>
    <tableColumn id="5" name="Opacity" dataDxfId="346"/>
    <tableColumn id="6" name="Visibility" dataDxfId="345"/>
    <tableColumn id="10" name="Label" dataDxfId="344"/>
    <tableColumn id="12" name="Label Text Color" dataDxfId="343"/>
    <tableColumn id="13" name="Label Font Size" dataDxfId="342"/>
    <tableColumn id="14" name="Reciprocated?" dataDxfId="25"/>
    <tableColumn id="7" name="ID" dataDxfId="341"/>
    <tableColumn id="9" name="Dynamic Filter" dataDxfId="340"/>
    <tableColumn id="8" name="Add Your Own Columns Here" dataDxfId="321"/>
    <tableColumn id="15" name="Relationship" dataDxfId="320"/>
    <tableColumn id="16" name="Relationship Date (UTC)" dataDxfId="319"/>
    <tableColumn id="17" name="Tweet" dataDxfId="318"/>
    <tableColumn id="18" name="URLs in Tweet" dataDxfId="317"/>
    <tableColumn id="19" name="Domains in Tweet" dataDxfId="316"/>
    <tableColumn id="20" name="Hashtags in Tweet" dataDxfId="315"/>
    <tableColumn id="21" name="Media in Tweet" dataDxfId="314"/>
    <tableColumn id="22" name="Tweet Image File" dataDxfId="313"/>
    <tableColumn id="23" name="Tweet Date (UTC)" dataDxfId="312"/>
    <tableColumn id="24" name="Date" dataDxfId="311"/>
    <tableColumn id="25" name="Time" dataDxfId="310"/>
    <tableColumn id="26" name="Twitter Page for Tweet" dataDxfId="309"/>
    <tableColumn id="27" name="Latitude" dataDxfId="308"/>
    <tableColumn id="28" name="Longitude" dataDxfId="307"/>
    <tableColumn id="29" name="Imported ID" dataDxfId="306"/>
    <tableColumn id="30" name="In-Reply-To Tweet ID" dataDxfId="305"/>
    <tableColumn id="31" name="Favorited" dataDxfId="304"/>
    <tableColumn id="32" name="Favorite Count" dataDxfId="303"/>
    <tableColumn id="33" name="In-Reply-To User ID" dataDxfId="302"/>
    <tableColumn id="34" name="Is Quote Status" dataDxfId="301"/>
    <tableColumn id="35" name="Language" dataDxfId="300"/>
    <tableColumn id="36" name="Possibly Sensitive" dataDxfId="299"/>
    <tableColumn id="37" name="Quoted Status ID" dataDxfId="298"/>
    <tableColumn id="38" name="Retweeted" dataDxfId="297"/>
    <tableColumn id="39" name="Retweet Count" dataDxfId="296"/>
    <tableColumn id="40" name="Retweet ID" dataDxfId="295"/>
    <tableColumn id="41" name="Source" dataDxfId="294"/>
    <tableColumn id="42" name="Truncated" dataDxfId="293"/>
    <tableColumn id="43" name="Unified Twitter ID" dataDxfId="292"/>
    <tableColumn id="44" name="Imported Tweet Type" dataDxfId="291"/>
    <tableColumn id="45" name="Added By Extended Analysis" dataDxfId="290"/>
    <tableColumn id="46" name="Corrected By Extended Analysis" dataDxfId="289"/>
    <tableColumn id="47" name="Place Bounding Box" dataDxfId="288"/>
    <tableColumn id="48" name="Place Country" dataDxfId="287"/>
    <tableColumn id="49" name="Place Country Code" dataDxfId="286"/>
    <tableColumn id="50" name="Place Full Name" dataDxfId="285"/>
    <tableColumn id="51" name="Place ID" dataDxfId="284"/>
    <tableColumn id="52" name="Place Name" dataDxfId="283"/>
    <tableColumn id="53" name="Place Type" dataDxfId="282"/>
    <tableColumn id="54" name="Place URL" dataDxfId="245"/>
    <tableColumn id="55" name="Vertex 1 Group" dataDxfId="244">
      <calculatedColumnFormula>REPLACE(INDEX(GroupVertices[Group], MATCH(Edges[[#This Row],[Vertex 1]],GroupVertices[Vertex],0)),1,1,"")</calculatedColumnFormula>
    </tableColumn>
    <tableColumn id="56" name="Vertex 2 Group" dataDxfId="243">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69" totalsRowShown="0" headerRowDxfId="242" dataDxfId="241">
  <autoFilter ref="A2:C269"/>
  <tableColumns count="3">
    <tableColumn id="1" name="Group 1" dataDxfId="240"/>
    <tableColumn id="2" name="Group 2" dataDxfId="239"/>
    <tableColumn id="3" name="Edges" dataDxfId="23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35" dataDxfId="234">
  <autoFilter ref="A1:V11"/>
  <tableColumns count="22">
    <tableColumn id="1" name="Top URLs in Tweet in Entire Graph" dataDxfId="233"/>
    <tableColumn id="2" name="Entire Graph Count" dataDxfId="232"/>
    <tableColumn id="3" name="Top URLs in Tweet in G1" dataDxfId="231"/>
    <tableColumn id="4" name="G1 Count" dataDxfId="230"/>
    <tableColumn id="5" name="Top URLs in Tweet in G2" dataDxfId="229"/>
    <tableColumn id="6" name="G2 Count" dataDxfId="228"/>
    <tableColumn id="7" name="Top URLs in Tweet in G3" dataDxfId="227"/>
    <tableColumn id="8" name="G3 Count" dataDxfId="226"/>
    <tableColumn id="9" name="Top URLs in Tweet in G4" dataDxfId="225"/>
    <tableColumn id="10" name="G4 Count" dataDxfId="224"/>
    <tableColumn id="11" name="Top URLs in Tweet in G5" dataDxfId="223"/>
    <tableColumn id="12" name="G5 Count" dataDxfId="222"/>
    <tableColumn id="13" name="Top URLs in Tweet in G6" dataDxfId="221"/>
    <tableColumn id="14" name="G6 Count" dataDxfId="220"/>
    <tableColumn id="15" name="Top URLs in Tweet in G7" dataDxfId="219"/>
    <tableColumn id="16" name="G7 Count" dataDxfId="218"/>
    <tableColumn id="17" name="Top URLs in Tweet in G8" dataDxfId="217"/>
    <tableColumn id="18" name="G8 Count" dataDxfId="216"/>
    <tableColumn id="19" name="Top URLs in Tweet in G9" dataDxfId="215"/>
    <tableColumn id="20" name="G9 Count" dataDxfId="214"/>
    <tableColumn id="21" name="Top URLs in Tweet in G10" dataDxfId="213"/>
    <tableColumn id="22" name="G10 Count" dataDxfId="21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211" dataDxfId="210">
  <autoFilter ref="A14:V24"/>
  <tableColumns count="22">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 id="17" name="Top Domains in Tweet in G8" dataDxfId="193"/>
    <tableColumn id="18" name="G8 Count" dataDxfId="192"/>
    <tableColumn id="19" name="Top Domains in Tweet in G9" dataDxfId="191"/>
    <tableColumn id="20" name="G9 Count" dataDxfId="190"/>
    <tableColumn id="21" name="Top Domains in Tweet in G10" dataDxfId="189"/>
    <tableColumn id="22" name="G10 Count" dataDxfId="1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187" dataDxfId="186">
  <autoFilter ref="A27:V37"/>
  <tableColumns count="22">
    <tableColumn id="1" name="Top Hashtags in Tweet in Entire Graph" dataDxfId="185"/>
    <tableColumn id="2" name="Entire Graph Count" dataDxfId="184"/>
    <tableColumn id="3" name="Top Hashtags in Tweet in G1" dataDxfId="183"/>
    <tableColumn id="4" name="G1 Count" dataDxfId="182"/>
    <tableColumn id="5" name="Top Hashtags in Tweet in G2" dataDxfId="181"/>
    <tableColumn id="6" name="G2 Count" dataDxfId="180"/>
    <tableColumn id="7" name="Top Hashtags in Tweet in G3" dataDxfId="179"/>
    <tableColumn id="8" name="G3 Count" dataDxfId="178"/>
    <tableColumn id="9" name="Top Hashtags in Tweet in G4" dataDxfId="177"/>
    <tableColumn id="10" name="G4 Count" dataDxfId="176"/>
    <tableColumn id="11" name="Top Hashtags in Tweet in G5" dataDxfId="175"/>
    <tableColumn id="12" name="G5 Count" dataDxfId="174"/>
    <tableColumn id="13" name="Top Hashtags in Tweet in G6" dataDxfId="173"/>
    <tableColumn id="14" name="G6 Count" dataDxfId="172"/>
    <tableColumn id="15" name="Top Hashtags in Tweet in G7" dataDxfId="171"/>
    <tableColumn id="16" name="G7 Count" dataDxfId="170"/>
    <tableColumn id="17" name="Top Hashtags in Tweet in G8" dataDxfId="169"/>
    <tableColumn id="18" name="G8 Count" dataDxfId="168"/>
    <tableColumn id="19" name="Top Hashtags in Tweet in G9" dataDxfId="167"/>
    <tableColumn id="20" name="G9 Count" dataDxfId="166"/>
    <tableColumn id="21" name="Top Hashtags in Tweet in G10" dataDxfId="165"/>
    <tableColumn id="22" name="G10 Count" dataDxfId="16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162" dataDxfId="161">
  <autoFilter ref="A40:V50"/>
  <tableColumns count="22">
    <tableColumn id="1" name="Top Words in Tweet in Entire Graph" dataDxfId="160"/>
    <tableColumn id="2" name="Entire Graph Count" dataDxfId="159"/>
    <tableColumn id="3" name="Top Words in Tweet in G1" dataDxfId="158"/>
    <tableColumn id="4" name="G1 Count" dataDxfId="157"/>
    <tableColumn id="5" name="Top Words in Tweet in G2" dataDxfId="156"/>
    <tableColumn id="6" name="G2 Count" dataDxfId="155"/>
    <tableColumn id="7" name="Top Words in Tweet in G3" dataDxfId="154"/>
    <tableColumn id="8" name="G3 Count" dataDxfId="153"/>
    <tableColumn id="9" name="Top Words in Tweet in G4" dataDxfId="152"/>
    <tableColumn id="10" name="G4 Count" dataDxfId="151"/>
    <tableColumn id="11" name="Top Words in Tweet in G5" dataDxfId="150"/>
    <tableColumn id="12" name="G5 Count" dataDxfId="149"/>
    <tableColumn id="13" name="Top Words in Tweet in G6" dataDxfId="148"/>
    <tableColumn id="14" name="G6 Count" dataDxfId="147"/>
    <tableColumn id="15" name="Top Words in Tweet in G7" dataDxfId="146"/>
    <tableColumn id="16" name="G7 Count" dataDxfId="145"/>
    <tableColumn id="17" name="Top Words in Tweet in G8" dataDxfId="144"/>
    <tableColumn id="18" name="G8 Count" dataDxfId="143"/>
    <tableColumn id="19" name="Top Words in Tweet in G9" dataDxfId="142"/>
    <tableColumn id="20" name="G9 Count" dataDxfId="141"/>
    <tableColumn id="21" name="Top Words in Tweet in G10" dataDxfId="140"/>
    <tableColumn id="22" name="G10 Count" dataDxfId="13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137" dataDxfId="136">
  <autoFilter ref="A53:V63"/>
  <tableColumns count="22">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 id="11" name="Top Word Pairs in Tweet in G5" dataDxfId="125"/>
    <tableColumn id="12" name="G5 Count" dataDxfId="124"/>
    <tableColumn id="13" name="Top Word Pairs in Tweet in G6" dataDxfId="123"/>
    <tableColumn id="14" name="G6 Count" dataDxfId="122"/>
    <tableColumn id="15" name="Top Word Pairs in Tweet in G7" dataDxfId="121"/>
    <tableColumn id="16" name="G7 Count" dataDxfId="120"/>
    <tableColumn id="17" name="Top Word Pairs in Tweet in G8" dataDxfId="119"/>
    <tableColumn id="18" name="G8 Count" dataDxfId="118"/>
    <tableColumn id="19" name="Top Word Pairs in Tweet in G9" dataDxfId="117"/>
    <tableColumn id="20" name="G9 Count" dataDxfId="116"/>
    <tableColumn id="21" name="Top Word Pairs in Tweet in G10" dataDxfId="115"/>
    <tableColumn id="22" name="G10 Count" dataDxfId="11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112" dataDxfId="111">
  <autoFilter ref="A66:V76"/>
  <tableColumns count="22">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98"/>
    <tableColumn id="7" name="Top Replied-To in G3" dataDxfId="97"/>
    <tableColumn id="8" name="G3 Count" dataDxfId="94"/>
    <tableColumn id="9" name="Top Replied-To in G4" dataDxfId="93"/>
    <tableColumn id="10" name="G4 Count" dataDxfId="90"/>
    <tableColumn id="11" name="Top Replied-To in G5" dataDxfId="89"/>
    <tableColumn id="12" name="G5 Count" dataDxfId="86"/>
    <tableColumn id="13" name="Top Replied-To in G6" dataDxfId="85"/>
    <tableColumn id="14" name="G6 Count" dataDxfId="82"/>
    <tableColumn id="15" name="Top Replied-To in G7" dataDxfId="81"/>
    <tableColumn id="16" name="G7 Count" dataDxfId="78"/>
    <tableColumn id="17" name="Top Replied-To in G8" dataDxfId="77"/>
    <tableColumn id="18" name="G8 Count" dataDxfId="74"/>
    <tableColumn id="19" name="Top Replied-To in G9" dataDxfId="73"/>
    <tableColumn id="20" name="G9 Count" dataDxfId="70"/>
    <tableColumn id="21" name="Top Replied-To in G10" dataDxfId="69"/>
    <tableColumn id="22" name="G10 Count" dataDxfId="6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109" dataDxfId="108">
  <autoFilter ref="A79:V89"/>
  <tableColumns count="22">
    <tableColumn id="1" name="Top Mentioned in Entire Graph" dataDxfId="107"/>
    <tableColumn id="2" name="Entire Graph Count" dataDxfId="104"/>
    <tableColumn id="3" name="Top Mentioned in G1" dataDxfId="103"/>
    <tableColumn id="4" name="G1 Count" dataDxfId="100"/>
    <tableColumn id="5" name="Top Mentioned in G2" dataDxfId="99"/>
    <tableColumn id="6" name="G2 Count" dataDxfId="96"/>
    <tableColumn id="7" name="Top Mentioned in G3" dataDxfId="95"/>
    <tableColumn id="8" name="G3 Count" dataDxfId="92"/>
    <tableColumn id="9" name="Top Mentioned in G4" dataDxfId="91"/>
    <tableColumn id="10" name="G4 Count" dataDxfId="88"/>
    <tableColumn id="11" name="Top Mentioned in G5" dataDxfId="87"/>
    <tableColumn id="12" name="G5 Count" dataDxfId="84"/>
    <tableColumn id="13" name="Top Mentioned in G6" dataDxfId="83"/>
    <tableColumn id="14" name="G6 Count" dataDxfId="80"/>
    <tableColumn id="15" name="Top Mentioned in G7" dataDxfId="79"/>
    <tableColumn id="16" name="G7 Count" dataDxfId="76"/>
    <tableColumn id="17" name="Top Mentioned in G8" dataDxfId="75"/>
    <tableColumn id="18" name="G8 Count" dataDxfId="72"/>
    <tableColumn id="19" name="Top Mentioned in G9" dataDxfId="71"/>
    <tableColumn id="20" name="G9 Count" dataDxfId="67"/>
    <tableColumn id="21" name="Top Mentioned in G10" dataDxfId="66"/>
    <tableColumn id="22" name="G10 Count" dataDxfId="6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62" dataDxfId="61">
  <autoFilter ref="A92:V102"/>
  <tableColumns count="22">
    <tableColumn id="1" name="Top Tweeters in Entire Graph" dataDxfId="60"/>
    <tableColumn id="2" name="Entire Graph Count" dataDxfId="59"/>
    <tableColumn id="3" name="Top Tweeters in G1" dataDxfId="58"/>
    <tableColumn id="4" name="G1 Count" dataDxfId="57"/>
    <tableColumn id="5" name="Top Tweeters in G2" dataDxfId="56"/>
    <tableColumn id="6" name="G2 Count" dataDxfId="55"/>
    <tableColumn id="7" name="Top Tweeters in G3" dataDxfId="54"/>
    <tableColumn id="8" name="G3 Count" dataDxfId="53"/>
    <tableColumn id="9" name="Top Tweeters in G4" dataDxfId="52"/>
    <tableColumn id="10" name="G4 Count" dataDxfId="51"/>
    <tableColumn id="11" name="Top Tweeters in G5" dataDxfId="50"/>
    <tableColumn id="12" name="G5 Count" dataDxfId="49"/>
    <tableColumn id="13" name="Top Tweeters in G6" dataDxfId="48"/>
    <tableColumn id="14" name="G6 Count" dataDxfId="47"/>
    <tableColumn id="15" name="Top Tweeters in G7" dataDxfId="46"/>
    <tableColumn id="16" name="G7 Count" dataDxfId="45"/>
    <tableColumn id="17" name="Top Tweeters in G8" dataDxfId="44"/>
    <tableColumn id="18" name="G8 Count" dataDxfId="43"/>
    <tableColumn id="19" name="Top Tweeters in G9" dataDxfId="42"/>
    <tableColumn id="20" name="G9 Count" dataDxfId="41"/>
    <tableColumn id="21" name="Top Tweeters in G10" dataDxfId="40"/>
    <tableColumn id="22" name="G10 Count" dataDxfId="3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J660" totalsRowShown="0" headerRowDxfId="374" dataDxfId="325">
  <autoFilter ref="A2:BJ660"/>
  <sortState ref="A3:AY660">
    <sortCondition descending="1" sortBy="value" ref="U3:U660"/>
  </sortState>
  <tableColumns count="62">
    <tableColumn id="1" name="Vertex" dataDxfId="338"/>
    <tableColumn id="2" name="Color" dataDxfId="337"/>
    <tableColumn id="5" name="Shape" dataDxfId="336"/>
    <tableColumn id="6" name="Size" dataDxfId="335"/>
    <tableColumn id="4" name="Opacity" dataDxfId="262"/>
    <tableColumn id="7" name="Image File" dataDxfId="260"/>
    <tableColumn id="3" name="Visibility" dataDxfId="261"/>
    <tableColumn id="10" name="Label" dataDxfId="334"/>
    <tableColumn id="16" name="Label Fill Color" dataDxfId="333"/>
    <tableColumn id="9" name="Label Position" dataDxfId="256"/>
    <tableColumn id="8" name="Tooltip" dataDxfId="254"/>
    <tableColumn id="18" name="Layout Order" dataDxfId="255"/>
    <tableColumn id="13" name="X" dataDxfId="332"/>
    <tableColumn id="14" name="Y" dataDxfId="331"/>
    <tableColumn id="12" name="Locked?" dataDxfId="330"/>
    <tableColumn id="19" name="Polar R" dataDxfId="329"/>
    <tableColumn id="20" name="Polar Angle" dataDxfId="328"/>
    <tableColumn id="21" name="Degree" dataDxfId="8"/>
    <tableColumn id="22" name="In-Degree" dataDxfId="7"/>
    <tableColumn id="23" name="Out-Degree" dataDxfId="4"/>
    <tableColumn id="24" name="Betweenness Centrality" dataDxfId="3"/>
    <tableColumn id="25" name="Closeness Centrality" dataDxfId="2"/>
    <tableColumn id="26" name="Eigenvector Centrality" dataDxfId="0"/>
    <tableColumn id="15" name="PageRank" dataDxfId="1"/>
    <tableColumn id="27" name="Clustering Coefficient" dataDxfId="5"/>
    <tableColumn id="29" name="Reciprocated Vertex Pair Ratio" dataDxfId="6"/>
    <tableColumn id="11" name="ID" dataDxfId="327"/>
    <tableColumn id="28" name="Dynamic Filter" dataDxfId="326"/>
    <tableColumn id="17" name="Add Your Own Columns Here" dataDxfId="281"/>
    <tableColumn id="30" name="Name" dataDxfId="280"/>
    <tableColumn id="31" name="Followed" dataDxfId="279"/>
    <tableColumn id="32" name="Followers" dataDxfId="278"/>
    <tableColumn id="33" name="Tweets" dataDxfId="277"/>
    <tableColumn id="34" name="Favorites" dataDxfId="276"/>
    <tableColumn id="35" name="Time Zone UTC Offset (Seconds)" dataDxfId="275"/>
    <tableColumn id="36" name="Description" dataDxfId="274"/>
    <tableColumn id="37" name="Location" dataDxfId="273"/>
    <tableColumn id="38" name="Web" dataDxfId="272"/>
    <tableColumn id="39" name="Time Zone" dataDxfId="271"/>
    <tableColumn id="40" name="Joined Twitter Date (UTC)" dataDxfId="270"/>
    <tableColumn id="41" name="Profile Banner Url" dataDxfId="269"/>
    <tableColumn id="42" name="Default Profile" dataDxfId="268"/>
    <tableColumn id="43" name="Default Profile Image" dataDxfId="267"/>
    <tableColumn id="44" name="Geo Enabled" dataDxfId="266"/>
    <tableColumn id="45" name="Language" dataDxfId="265"/>
    <tableColumn id="46" name="Listed Count" dataDxfId="264"/>
    <tableColumn id="47" name="Profile Background Image Url" dataDxfId="263"/>
    <tableColumn id="48" name="Verified" dataDxfId="259"/>
    <tableColumn id="49" name="Custom Menu Item Text" dataDxfId="258"/>
    <tableColumn id="50" name="Custom Menu Item Action" dataDxfId="257"/>
    <tableColumn id="51" name="Tweeted Search Term?" dataDxfId="246"/>
    <tableColumn id="52" name="Vertex Group" dataDxfId="36">
      <calculatedColumnFormula>REPLACE(INDEX(GroupVertices[Group], MATCH(Vertices[[#This Row],[Vertex]],GroupVertices[Vertex],0)),1,1,"")</calculatedColumnFormula>
    </tableColumn>
    <tableColumn id="53" name="Top URLs in Tweet by Count" dataDxfId="35"/>
    <tableColumn id="54" name="Top URLs in Tweet by Salience" dataDxfId="34"/>
    <tableColumn id="55" name="Top Domains in Tweet by Count" dataDxfId="33"/>
    <tableColumn id="56" name="Top Domains in Tweet by Salience" dataDxfId="32"/>
    <tableColumn id="57" name="Top Hashtags in Tweet by Count" dataDxfId="31"/>
    <tableColumn id="58" name="Top Hashtags in Tweet by Salience" dataDxfId="30"/>
    <tableColumn id="59" name="Top Words in Tweet by Count" dataDxfId="29"/>
    <tableColumn id="60" name="Top Words in Tweet by Salience" dataDxfId="28"/>
    <tableColumn id="61" name="Top Word Pairs in Tweet by Count" dataDxfId="27"/>
    <tableColumn id="62" name="Top Word Pairs in Tweet by Salience" dataDxfId="26"/>
  </tableColumns>
  <tableStyleInfo name="NodeXL Table" showFirstColumn="0" showLastColumn="0" showRowStripes="0" showColumnStripes="0"/>
</table>
</file>

<file path=xl/tables/table3.xml><?xml version="1.0" encoding="utf-8"?>
<table xmlns="http://schemas.openxmlformats.org/spreadsheetml/2006/main" id="4" name="Groups" displayName="Groups" ref="A2:AF269" totalsRowShown="0" headerRowDxfId="373">
  <autoFilter ref="A2:AF269"/>
  <tableColumns count="32">
    <tableColumn id="1" name="Group" dataDxfId="253"/>
    <tableColumn id="2" name="Vertex Color" dataDxfId="252"/>
    <tableColumn id="3" name="Vertex Shape" dataDxfId="250"/>
    <tableColumn id="22" name="Visibility" dataDxfId="251"/>
    <tableColumn id="4" name="Collapsed?"/>
    <tableColumn id="18" name="Label" dataDxfId="372"/>
    <tableColumn id="20" name="Collapsed X"/>
    <tableColumn id="21" name="Collapsed Y"/>
    <tableColumn id="6" name="ID" dataDxfId="371"/>
    <tableColumn id="19" name="Collapsed Properties" dataDxfId="24"/>
    <tableColumn id="5" name="Vertices" dataDxfId="23"/>
    <tableColumn id="7" name="Unique Edges" dataDxfId="22"/>
    <tableColumn id="8" name="Edges With Duplicates" dataDxfId="21"/>
    <tableColumn id="9" name="Total Edges" dataDxfId="20"/>
    <tableColumn id="10" name="Self-Loops" dataDxfId="19"/>
    <tableColumn id="24" name="Reciprocated Vertex Pair Ratio" dataDxfId="18"/>
    <tableColumn id="25" name="Reciprocated Edge Ratio" dataDxfId="17"/>
    <tableColumn id="11" name="Connected Components" dataDxfId="16"/>
    <tableColumn id="12" name="Single-Vertex Connected Components" dataDxfId="15"/>
    <tableColumn id="13" name="Maximum Vertices in a Connected Component" dataDxfId="14"/>
    <tableColumn id="14" name="Maximum Edges in a Connected Component" dataDxfId="13"/>
    <tableColumn id="15" name="Maximum Geodesic Distance (Diameter)" dataDxfId="12"/>
    <tableColumn id="16" name="Average Geodesic Distance" dataDxfId="11"/>
    <tableColumn id="17" name="Graph Density" dataDxfId="9"/>
    <tableColumn id="23" name="Top URLs in Tweet" dataDxfId="10"/>
    <tableColumn id="26" name="Top Domains in Tweet" dataDxfId="163"/>
    <tableColumn id="27" name="Top Hashtags in Tweet" dataDxfId="138"/>
    <tableColumn id="28" name="Top Words in Tweet" dataDxfId="113"/>
    <tableColumn id="29" name="Top Word Pairs in Tweet" dataDxfId="64"/>
    <tableColumn id="30" name="Top Replied-To in Tweet" dataDxfId="63"/>
    <tableColumn id="31" name="Top Mentioned in Tweet" dataDxfId="38"/>
    <tableColumn id="32" name="Top Tweeters" dataDxfId="3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59" totalsRowShown="0" headerRowDxfId="370" dataDxfId="369">
  <autoFilter ref="A1:C659"/>
  <tableColumns count="3">
    <tableColumn id="1" name="Group" dataDxfId="249"/>
    <tableColumn id="2" name="Vertex" dataDxfId="248"/>
    <tableColumn id="3" name="Vertex ID" dataDxfId="24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37"/>
    <tableColumn id="2" name="Value" dataDxfId="2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68"/>
    <tableColumn id="2" name="Degree Frequency" dataDxfId="367">
      <calculatedColumnFormula>COUNTIF(Vertices[Degree], "&gt;= " &amp; D2) - COUNTIF(Vertices[Degree], "&gt;=" &amp; D3)</calculatedColumnFormula>
    </tableColumn>
    <tableColumn id="3" name="In-Degree Bin" dataDxfId="366"/>
    <tableColumn id="4" name="In-Degree Frequency" dataDxfId="365">
      <calculatedColumnFormula>COUNTIF(Vertices[In-Degree], "&gt;= " &amp; F2) - COUNTIF(Vertices[In-Degree], "&gt;=" &amp; F3)</calculatedColumnFormula>
    </tableColumn>
    <tableColumn id="5" name="Out-Degree Bin" dataDxfId="364"/>
    <tableColumn id="6" name="Out-Degree Frequency" dataDxfId="363">
      <calculatedColumnFormula>COUNTIF(Vertices[Out-Degree], "&gt;= " &amp; H2) - COUNTIF(Vertices[Out-Degree], "&gt;=" &amp; H3)</calculatedColumnFormula>
    </tableColumn>
    <tableColumn id="7" name="Betweenness Centrality Bin" dataDxfId="362"/>
    <tableColumn id="8" name="Betweenness Centrality Frequency" dataDxfId="361">
      <calculatedColumnFormula>COUNTIF(Vertices[Betweenness Centrality], "&gt;= " &amp; J2) - COUNTIF(Vertices[Betweenness Centrality], "&gt;=" &amp; J3)</calculatedColumnFormula>
    </tableColumn>
    <tableColumn id="9" name="Closeness Centrality Bin" dataDxfId="360"/>
    <tableColumn id="10" name="Closeness Centrality Frequency" dataDxfId="359">
      <calculatedColumnFormula>COUNTIF(Vertices[Closeness Centrality], "&gt;= " &amp; L2) - COUNTIF(Vertices[Closeness Centrality], "&gt;=" &amp; L3)</calculatedColumnFormula>
    </tableColumn>
    <tableColumn id="11" name="Eigenvector Centrality Bin" dataDxfId="358"/>
    <tableColumn id="12" name="Eigenvector Centrality Frequency" dataDxfId="357">
      <calculatedColumnFormula>COUNTIF(Vertices[Eigenvector Centrality], "&gt;= " &amp; N2) - COUNTIF(Vertices[Eigenvector Centrality], "&gt;=" &amp; N3)</calculatedColumnFormula>
    </tableColumn>
    <tableColumn id="18" name="PageRank Bin" dataDxfId="356"/>
    <tableColumn id="17" name="PageRank Frequency" dataDxfId="355">
      <calculatedColumnFormula>COUNTIF(Vertices[Eigenvector Centrality], "&gt;= " &amp; P2) - COUNTIF(Vertices[Eigenvector Centrality], "&gt;=" &amp; P3)</calculatedColumnFormula>
    </tableColumn>
    <tableColumn id="13" name="Clustering Coefficient Bin" dataDxfId="354"/>
    <tableColumn id="14" name="Clustering Coefficient Frequency" dataDxfId="353">
      <calculatedColumnFormula>COUNTIF(Vertices[Clustering Coefficient], "&gt;= " &amp; R2) - COUNTIF(Vertices[Clustering Coefficient], "&gt;=" &amp; R3)</calculatedColumnFormula>
    </tableColumn>
    <tableColumn id="15" name="Dynamic Filter Bin" dataDxfId="352"/>
    <tableColumn id="16" name="Dynamic Filter Frequency" dataDxfId="35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350">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it.ly/2xCBQmn" TargetMode="External" /><Relationship Id="rId2" Type="http://schemas.openxmlformats.org/officeDocument/2006/relationships/hyperlink" Target="http://bit.ly/2xCBQmn" TargetMode="External" /><Relationship Id="rId3" Type="http://schemas.openxmlformats.org/officeDocument/2006/relationships/hyperlink" Target="https://twitter.com/UberFacts/status/1148823413429067777" TargetMode="External" /><Relationship Id="rId4" Type="http://schemas.openxmlformats.org/officeDocument/2006/relationships/hyperlink" Target="https://oworock.com/2019/07/tech-news-pokemon-sword-and-protects-most-modern-controversy-is-about-a-corgis-butt-wiggle-ign.html" TargetMode="External" /><Relationship Id="rId5" Type="http://schemas.openxmlformats.org/officeDocument/2006/relationships/hyperlink" Target="https://www.youtube.com/attribution_link?a=1jzDHQQx6bo&amp;u=%2Fwatch%3Fv%3DX2NBnnzzVAU%26feature%3Dshare" TargetMode="External" /><Relationship Id="rId6" Type="http://schemas.openxmlformats.org/officeDocument/2006/relationships/hyperlink" Target="https://twitter.com/GordonFetcher/status/1148760014238158855" TargetMode="External" /><Relationship Id="rId7" Type="http://schemas.openxmlformats.org/officeDocument/2006/relationships/hyperlink" Target="https://twitter.com/corgo/status/1148696196812333058" TargetMode="External" /><Relationship Id="rId8" Type="http://schemas.openxmlformats.org/officeDocument/2006/relationships/hyperlink" Target="http://feeds.ign.com/~r/ign/all/~3/LZ-7kFfTzcE/pokemon-sword-and-shields-latest-controversy-is-about-a-corgis-butt-wiggle" TargetMode="External" /><Relationship Id="rId9" Type="http://schemas.openxmlformats.org/officeDocument/2006/relationships/hyperlink" Target="http://www.ign.com/articles/2019/07/09/pokemon-sword-and-shields-latest-controversy-is-about-a-corgis-butt-wiggle" TargetMode="External" /><Relationship Id="rId10" Type="http://schemas.openxmlformats.org/officeDocument/2006/relationships/hyperlink" Target="https://www.genphys.com/science-news/pokemon-sword-and-shields-latest-controversy-is-about-a-corgis-butt-wiggle-ign" TargetMode="External" /><Relationship Id="rId11" Type="http://schemas.openxmlformats.org/officeDocument/2006/relationships/hyperlink" Target="http://bit.ly/2xCBQmn" TargetMode="External" /><Relationship Id="rId12" Type="http://schemas.openxmlformats.org/officeDocument/2006/relationships/hyperlink" Target="https://twitter.com/slutfornatsu/status/1148915436773208070" TargetMode="External" /><Relationship Id="rId13" Type="http://schemas.openxmlformats.org/officeDocument/2006/relationships/hyperlink" Target="https://twitter.com/HighRollCast/status/1148946098146275333" TargetMode="External" /><Relationship Id="rId14" Type="http://schemas.openxmlformats.org/officeDocument/2006/relationships/hyperlink" Target="https://fook.news/pzzOx4" TargetMode="External" /><Relationship Id="rId15" Type="http://schemas.openxmlformats.org/officeDocument/2006/relationships/hyperlink" Target="https://twitter.com/EMGiosia/status/1148953824872157184" TargetMode="External" /><Relationship Id="rId16" Type="http://schemas.openxmlformats.org/officeDocument/2006/relationships/hyperlink" Target="https://nypost.com/2019/03/27/corgis-are-king-at-this-pawsome-cafe/?utm_source=dom&amp;utm_medium=domsc&amp;utm_campaign=DM428" TargetMode="External" /><Relationship Id="rId17" Type="http://schemas.openxmlformats.org/officeDocument/2006/relationships/hyperlink" Target="https://nypost.com/2019/03/27/corgis-are-king-at-this-pawsome-cafe/?utm_source=dom&amp;utm_medium=domsc&amp;utm_campaign=DM428" TargetMode="External" /><Relationship Id="rId18" Type="http://schemas.openxmlformats.org/officeDocument/2006/relationships/hyperlink" Target="http://bit.ly/2xCBQmn" TargetMode="External" /><Relationship Id="rId19" Type="http://schemas.openxmlformats.org/officeDocument/2006/relationships/hyperlink" Target="https://twitter.com/rossisings/status/1148258623182790657" TargetMode="External" /><Relationship Id="rId20" Type="http://schemas.openxmlformats.org/officeDocument/2006/relationships/hyperlink" Target="https://twitter.com/gabrechaves/status/1148944799044636672" TargetMode="External" /><Relationship Id="rId21" Type="http://schemas.openxmlformats.org/officeDocument/2006/relationships/hyperlink" Target="https://www.instagram.com/p/BzvpmXpgFoj/?igshid=1p39m7cluxxsl" TargetMode="External" /><Relationship Id="rId22" Type="http://schemas.openxmlformats.org/officeDocument/2006/relationships/hyperlink" Target="http://bit.ly/2xCBQmn" TargetMode="External" /><Relationship Id="rId23" Type="http://schemas.openxmlformats.org/officeDocument/2006/relationships/hyperlink" Target="https://www.instagram.com/p/BzvuRGOHqmW/?igshid=1dt3raz1d93w7" TargetMode="External" /><Relationship Id="rId24" Type="http://schemas.openxmlformats.org/officeDocument/2006/relationships/hyperlink" Target="http://bit.ly/2xCBQmn" TargetMode="External" /><Relationship Id="rId25" Type="http://schemas.openxmlformats.org/officeDocument/2006/relationships/hyperlink" Target="https://www.instagram.com/p/Bzv5Oo-CN6I/?igshid=1e4fc3r1svlsr" TargetMode="External" /><Relationship Id="rId26" Type="http://schemas.openxmlformats.org/officeDocument/2006/relationships/hyperlink" Target="http://bit.ly/2xCBQmn" TargetMode="External" /><Relationship Id="rId27" Type="http://schemas.openxmlformats.org/officeDocument/2006/relationships/hyperlink" Target="https://twitter.com/yoonfucks/status/1148910968040128513" TargetMode="External" /><Relationship Id="rId28" Type="http://schemas.openxmlformats.org/officeDocument/2006/relationships/hyperlink" Target="https://twitter.com/she_poohcares/status/1148781530153508864" TargetMode="External" /><Relationship Id="rId29" Type="http://schemas.openxmlformats.org/officeDocument/2006/relationships/hyperlink" Target="http://bit.ly/2xCBQmn" TargetMode="External" /><Relationship Id="rId30" Type="http://schemas.openxmlformats.org/officeDocument/2006/relationships/hyperlink" Target="https://www.telegraph.co.uk/news/uknews/theroyalfamily/11738382/Queen-stops-breeding-corgis-as-she-doesnt-want-to-leave-any-behind.html" TargetMode="External" /><Relationship Id="rId31" Type="http://schemas.openxmlformats.org/officeDocument/2006/relationships/hyperlink" Target="https://www.instagram.com/p/BzwFHetpLqX/?igshid=1hayrcb8nkqf4" TargetMode="External" /><Relationship Id="rId32" Type="http://schemas.openxmlformats.org/officeDocument/2006/relationships/hyperlink" Target="https://tmblr.co/Zu5jzb2jQBZbO" TargetMode="External" /><Relationship Id="rId33" Type="http://schemas.openxmlformats.org/officeDocument/2006/relationships/hyperlink" Target="https://www.instagram.com/p/BzwSz5xpSnX/?igshid=j4d1d2uwe0vj" TargetMode="External" /><Relationship Id="rId34" Type="http://schemas.openxmlformats.org/officeDocument/2006/relationships/hyperlink" Target="https://twitter.com/corgo/status/1149028604673777664" TargetMode="External" /><Relationship Id="rId35" Type="http://schemas.openxmlformats.org/officeDocument/2006/relationships/hyperlink" Target="https://bit.ly/2JBkZ93" TargetMode="External" /><Relationship Id="rId36" Type="http://schemas.openxmlformats.org/officeDocument/2006/relationships/hyperlink" Target="https://teamcorgibrand.com/pages/corgi-of-the-week" TargetMode="External" /><Relationship Id="rId37" Type="http://schemas.openxmlformats.org/officeDocument/2006/relationships/hyperlink" Target="https://curiouscat.me/ThiccMomma/post/924570128?t=1562804957" TargetMode="External" /><Relationship Id="rId38" Type="http://schemas.openxmlformats.org/officeDocument/2006/relationships/hyperlink" Target="http://twitch.tv/schihl" TargetMode="External" /><Relationship Id="rId39" Type="http://schemas.openxmlformats.org/officeDocument/2006/relationships/hyperlink" Target="http://twitch.tv/schihl" TargetMode="External" /><Relationship Id="rId40" Type="http://schemas.openxmlformats.org/officeDocument/2006/relationships/hyperlink" Target="https://twitter.com/red_dino_puppet/status/1149028344891154434" TargetMode="External" /><Relationship Id="rId41" Type="http://schemas.openxmlformats.org/officeDocument/2006/relationships/hyperlink" Target="http://bit.ly/2XQm6uY" TargetMode="External" /><Relationship Id="rId42" Type="http://schemas.openxmlformats.org/officeDocument/2006/relationships/hyperlink" Target="https://twitter.com/sweetnlulu/status/1149128231796088832" TargetMode="External" /><Relationship Id="rId43" Type="http://schemas.openxmlformats.org/officeDocument/2006/relationships/hyperlink" Target="https://bit.ly/2K4oqHZ" TargetMode="External" /><Relationship Id="rId44" Type="http://schemas.openxmlformats.org/officeDocument/2006/relationships/hyperlink" Target="https://youtu.be/GboBmTdNr3Q" TargetMode="External" /><Relationship Id="rId45" Type="http://schemas.openxmlformats.org/officeDocument/2006/relationships/hyperlink" Target="https://twitter.com/kukkiia/status/1149012204383068160" TargetMode="External" /><Relationship Id="rId46" Type="http://schemas.openxmlformats.org/officeDocument/2006/relationships/hyperlink" Target="https://www.amazon.it/dp/1548363650/ref=cm_sw_r_tw_dp_U_x_59EjDbQ2M618Y" TargetMode="External" /><Relationship Id="rId47" Type="http://schemas.openxmlformats.org/officeDocument/2006/relationships/hyperlink" Target="https://www.amazon.it/dp/1548363650/ref=cm_sw_r_tw_dp_U_x_59EjDbQ2M618Y" TargetMode="External" /><Relationship Id="rId48" Type="http://schemas.openxmlformats.org/officeDocument/2006/relationships/hyperlink" Target="https://www.worldanvil.com/w/sadinshaw-rpmarsh/a/corgiant-article" TargetMode="External" /><Relationship Id="rId49" Type="http://schemas.openxmlformats.org/officeDocument/2006/relationships/hyperlink" Target="https://www.instagram.com/rie_doggyart/" TargetMode="External" /><Relationship Id="rId50" Type="http://schemas.openxmlformats.org/officeDocument/2006/relationships/hyperlink" Target="https://twitter.com/AnonSnark/status/1149209020714168321" TargetMode="External" /><Relationship Id="rId51" Type="http://schemas.openxmlformats.org/officeDocument/2006/relationships/hyperlink" Target="http://ow.ly/5lQQ50uXDyg" TargetMode="External" /><Relationship Id="rId52" Type="http://schemas.openxmlformats.org/officeDocument/2006/relationships/hyperlink" Target="http://ow.ly/5lQQ50uXDyg" TargetMode="External" /><Relationship Id="rId53" Type="http://schemas.openxmlformats.org/officeDocument/2006/relationships/hyperlink" Target="https://ew.com/tv/2019/07/11/dog-who-played-cheddar-brooklyn-nine-nine-dies/" TargetMode="External" /><Relationship Id="rId54" Type="http://schemas.openxmlformats.org/officeDocument/2006/relationships/hyperlink" Target="https://twitter.com/MothershipSG/status/1149216339342458880" TargetMode="External" /><Relationship Id="rId55" Type="http://schemas.openxmlformats.org/officeDocument/2006/relationships/hyperlink" Target="http://ow.ly/5lQQ50uXDyg" TargetMode="External" /><Relationship Id="rId56" Type="http://schemas.openxmlformats.org/officeDocument/2006/relationships/hyperlink" Target="https://bit.ly/2NPfTLR" TargetMode="External" /><Relationship Id="rId57" Type="http://schemas.openxmlformats.org/officeDocument/2006/relationships/hyperlink" Target="https://twitter.com/Wario64/status/1149137338284380161" TargetMode="External" /><Relationship Id="rId58" Type="http://schemas.openxmlformats.org/officeDocument/2006/relationships/hyperlink" Target="https://twitter.com/Wario64/status/1149137338284380161" TargetMode="External" /><Relationship Id="rId59" Type="http://schemas.openxmlformats.org/officeDocument/2006/relationships/hyperlink" Target="https://twitter.com/espinof_com/status/1148206640191221761" TargetMode="External" /><Relationship Id="rId60" Type="http://schemas.openxmlformats.org/officeDocument/2006/relationships/hyperlink" Target="https://www.instagram.com/p/BzxwvA1g7m2/?igshid=18zms7adf54a6" TargetMode="External" /><Relationship Id="rId61" Type="http://schemas.openxmlformats.org/officeDocument/2006/relationships/hyperlink" Target="https://twitter.com/nintendoamerica/status/1148255587194458112" TargetMode="External" /><Relationship Id="rId62" Type="http://schemas.openxmlformats.org/officeDocument/2006/relationships/hyperlink" Target="https://twitter.com/ew/status/1149301304784826368" TargetMode="External" /><Relationship Id="rId63" Type="http://schemas.openxmlformats.org/officeDocument/2006/relationships/hyperlink" Target="http://apple.co/BTSWorld" TargetMode="External" /><Relationship Id="rId64" Type="http://schemas.openxmlformats.org/officeDocument/2006/relationships/hyperlink" Target="http://apple.co/BTSWorld" TargetMode="External" /><Relationship Id="rId65" Type="http://schemas.openxmlformats.org/officeDocument/2006/relationships/hyperlink" Target="https://twitter.com/mariayagoda/status/1149304667320594432" TargetMode="External" /><Relationship Id="rId66" Type="http://schemas.openxmlformats.org/officeDocument/2006/relationships/hyperlink" Target="https://twitter.com/veganoyo/status/1142308576595234816" TargetMode="External" /><Relationship Id="rId67" Type="http://schemas.openxmlformats.org/officeDocument/2006/relationships/hyperlink" Target="http://via.wghp.com/f5XGl" TargetMode="External" /><Relationship Id="rId68" Type="http://schemas.openxmlformats.org/officeDocument/2006/relationships/hyperlink" Target="http://via.wghp.com/f5XGl" TargetMode="External" /><Relationship Id="rId69" Type="http://schemas.openxmlformats.org/officeDocument/2006/relationships/hyperlink" Target="https://ift.tt/2XFAOWf" TargetMode="External" /><Relationship Id="rId70" Type="http://schemas.openxmlformats.org/officeDocument/2006/relationships/hyperlink" Target="https://lnkd.in/gEEgdtc" TargetMode="External" /><Relationship Id="rId71" Type="http://schemas.openxmlformats.org/officeDocument/2006/relationships/hyperlink" Target="https://twitter.com/sixtwowhatitdo/status/1148810241296912384" TargetMode="External" /><Relationship Id="rId72" Type="http://schemas.openxmlformats.org/officeDocument/2006/relationships/hyperlink" Target="https://etsy.me/2xA7jVY" TargetMode="External" /><Relationship Id="rId73" Type="http://schemas.openxmlformats.org/officeDocument/2006/relationships/hyperlink" Target="https://etsy.me/2xA7jVY" TargetMode="External" /><Relationship Id="rId74" Type="http://schemas.openxmlformats.org/officeDocument/2006/relationships/hyperlink" Target="https://www.amazon.it/dp/1533390754/ref=cm_sw_r_tw_dp_U_x_p9EjDb59EMTWK" TargetMode="External" /><Relationship Id="rId75" Type="http://schemas.openxmlformats.org/officeDocument/2006/relationships/hyperlink" Target="https://www.amazon.it/dp/1548363650/ref=cm_sw_r_tw_dp_U_x_59EjDbQ2M618Y" TargetMode="External" /><Relationship Id="rId76" Type="http://schemas.openxmlformats.org/officeDocument/2006/relationships/hyperlink" Target="https://www.amazon.it/dp/1533390754/ref=cm_sw_r_tw_dp_U_x_p9EjDb59EMTWK" TargetMode="External" /><Relationship Id="rId77" Type="http://schemas.openxmlformats.org/officeDocument/2006/relationships/hyperlink" Target="https://www.amazon.it/dp/1533390754/ref=cm_sw_r_tw_dp_U_x_p9EjDb59EMTWK" TargetMode="External" /><Relationship Id="rId78" Type="http://schemas.openxmlformats.org/officeDocument/2006/relationships/hyperlink" Target="https://www.instagram.com/p/BztIYhMlQ2t/?igshid=1r25yuanxmmiv" TargetMode="External" /><Relationship Id="rId79" Type="http://schemas.openxmlformats.org/officeDocument/2006/relationships/hyperlink" Target="https://twitter.com/red_dino_puppet/status/1149028344891154434" TargetMode="External" /><Relationship Id="rId80" Type="http://schemas.openxmlformats.org/officeDocument/2006/relationships/hyperlink" Target="https://twitter.com/red_dino_puppet/status/1149028344891154434" TargetMode="External" /><Relationship Id="rId81" Type="http://schemas.openxmlformats.org/officeDocument/2006/relationships/hyperlink" Target="https://twitter.com/ladbible/status/1149220480638996480" TargetMode="External" /><Relationship Id="rId82" Type="http://schemas.openxmlformats.org/officeDocument/2006/relationships/hyperlink" Target="http://bit.ly/2xCBQmn" TargetMode="External" /><Relationship Id="rId83" Type="http://schemas.openxmlformats.org/officeDocument/2006/relationships/hyperlink" Target="http://bit.ly/2xCBQmn" TargetMode="External" /><Relationship Id="rId84" Type="http://schemas.openxmlformats.org/officeDocument/2006/relationships/hyperlink" Target="https://curiouscat.me/Taelan/post/925076691?t=1562861615" TargetMode="External" /><Relationship Id="rId85" Type="http://schemas.openxmlformats.org/officeDocument/2006/relationships/hyperlink" Target="https://pbs.twimg.com/media/D_F2aMmVUAAsOHL.jpg" TargetMode="External" /><Relationship Id="rId86" Type="http://schemas.openxmlformats.org/officeDocument/2006/relationships/hyperlink" Target="https://pbs.twimg.com/media/D_F3ymKUIAAVPYA.jpg" TargetMode="External" /><Relationship Id="rId87" Type="http://schemas.openxmlformats.org/officeDocument/2006/relationships/hyperlink" Target="https://pbs.twimg.com/media/D_F-x5DUEAA807Q.jpg" TargetMode="External" /><Relationship Id="rId88" Type="http://schemas.openxmlformats.org/officeDocument/2006/relationships/hyperlink" Target="https://pbs.twimg.com/media/D_GP_QpU8AAKVX2.jpg" TargetMode="External" /><Relationship Id="rId89" Type="http://schemas.openxmlformats.org/officeDocument/2006/relationships/hyperlink" Target="https://pbs.twimg.com/media/D_G8TVeWwAERb-F.jpg" TargetMode="External" /><Relationship Id="rId90" Type="http://schemas.openxmlformats.org/officeDocument/2006/relationships/hyperlink" Target="https://pbs.twimg.com/media/D_HB5zvW4AALJsV.png" TargetMode="External" /><Relationship Id="rId91" Type="http://schemas.openxmlformats.org/officeDocument/2006/relationships/hyperlink" Target="https://pbs.twimg.com/media/D_EQsL3UwAARJPA.jpg" TargetMode="External" /><Relationship Id="rId92" Type="http://schemas.openxmlformats.org/officeDocument/2006/relationships/hyperlink" Target="https://pbs.twimg.com/media/D_EROH9VUAInqoW.jpg" TargetMode="External" /><Relationship Id="rId93" Type="http://schemas.openxmlformats.org/officeDocument/2006/relationships/hyperlink" Target="https://pbs.twimg.com/media/D_HSxahWwAEOnZV.jpg" TargetMode="External" /><Relationship Id="rId94" Type="http://schemas.openxmlformats.org/officeDocument/2006/relationships/hyperlink" Target="https://pbs.twimg.com/media/D_IGTqFXsAIMd-0.jpg" TargetMode="External" /><Relationship Id="rId95" Type="http://schemas.openxmlformats.org/officeDocument/2006/relationships/hyperlink" Target="https://pbs.twimg.com/media/D_IJXjnWsAAca19.jpg" TargetMode="External" /><Relationship Id="rId96" Type="http://schemas.openxmlformats.org/officeDocument/2006/relationships/hyperlink" Target="https://pbs.twimg.com/media/D_IKW88VAAIflnw.jpg" TargetMode="External" /><Relationship Id="rId97" Type="http://schemas.openxmlformats.org/officeDocument/2006/relationships/hyperlink" Target="https://pbs.twimg.com/media/D_IKW88VAAIflnw.jpg" TargetMode="External" /><Relationship Id="rId98" Type="http://schemas.openxmlformats.org/officeDocument/2006/relationships/hyperlink" Target="https://pbs.twimg.com/media/D_IN_Q5UcAAC6bv.jpg" TargetMode="External" /><Relationship Id="rId99" Type="http://schemas.openxmlformats.org/officeDocument/2006/relationships/hyperlink" Target="https://pbs.twimg.com/tweet_video_thumb/D_Ikm5IWkAAS9_J.jpg" TargetMode="External" /><Relationship Id="rId100" Type="http://schemas.openxmlformats.org/officeDocument/2006/relationships/hyperlink" Target="https://pbs.twimg.com/tweet_video_thumb/D_Ikm5IWkAAS9_J.jpg" TargetMode="External" /><Relationship Id="rId101" Type="http://schemas.openxmlformats.org/officeDocument/2006/relationships/hyperlink" Target="https://pbs.twimg.com/tweet_video_thumb/D_Ikm5IWkAAS9_J.jpg" TargetMode="External" /><Relationship Id="rId102" Type="http://schemas.openxmlformats.org/officeDocument/2006/relationships/hyperlink" Target="https://pbs.twimg.com/ext_tw_video_thumb/1148985270370492416/pu/img/OB2BUbeZrcliWKb5.jpg" TargetMode="External" /><Relationship Id="rId103" Type="http://schemas.openxmlformats.org/officeDocument/2006/relationships/hyperlink" Target="https://pbs.twimg.com/ext_tw_video_thumb/1149024580603973638/pu/img/vRJd4PYPJAQzoz6o.jpg" TargetMode="External" /><Relationship Id="rId104" Type="http://schemas.openxmlformats.org/officeDocument/2006/relationships/hyperlink" Target="https://pbs.twimg.com/media/D_EQWg_UYAAXI9F.jpg" TargetMode="External" /><Relationship Id="rId105" Type="http://schemas.openxmlformats.org/officeDocument/2006/relationships/hyperlink" Target="https://pbs.twimg.com/media/D_IxhHZU0AAgpvo.jpg" TargetMode="External" /><Relationship Id="rId106" Type="http://schemas.openxmlformats.org/officeDocument/2006/relationships/hyperlink" Target="https://pbs.twimg.com/media/D_JAvleVAAAUXMC.jpg" TargetMode="External" /><Relationship Id="rId107" Type="http://schemas.openxmlformats.org/officeDocument/2006/relationships/hyperlink" Target="https://pbs.twimg.com/media/D_JCm2OX4AEXlqI.jpg" TargetMode="External" /><Relationship Id="rId108" Type="http://schemas.openxmlformats.org/officeDocument/2006/relationships/hyperlink" Target="https://pbs.twimg.com/media/D-ekiUTUYAMLWII.jpg" TargetMode="External" /><Relationship Id="rId109" Type="http://schemas.openxmlformats.org/officeDocument/2006/relationships/hyperlink" Target="https://pbs.twimg.com/media/D-ekiUTUYAMLWII.jpg" TargetMode="External" /><Relationship Id="rId110" Type="http://schemas.openxmlformats.org/officeDocument/2006/relationships/hyperlink" Target="https://pbs.twimg.com/media/D-ekiUTUYAMLWII.jpg" TargetMode="External" /><Relationship Id="rId111" Type="http://schemas.openxmlformats.org/officeDocument/2006/relationships/hyperlink" Target="https://pbs.twimg.com/tweet_video_thumb/D_JFcdVXUAAY_aN.jpg" TargetMode="External" /><Relationship Id="rId112" Type="http://schemas.openxmlformats.org/officeDocument/2006/relationships/hyperlink" Target="https://pbs.twimg.com/tweet_video_thumb/D_JJr71WsAISvML.jpg" TargetMode="External" /><Relationship Id="rId113" Type="http://schemas.openxmlformats.org/officeDocument/2006/relationships/hyperlink" Target="https://pbs.twimg.com/media/D_GW8lZXYAA1ih1.jpg" TargetMode="External" /><Relationship Id="rId114" Type="http://schemas.openxmlformats.org/officeDocument/2006/relationships/hyperlink" Target="https://pbs.twimg.com/media/D_JP8-KXkAAjP24.jpg" TargetMode="External" /><Relationship Id="rId115" Type="http://schemas.openxmlformats.org/officeDocument/2006/relationships/hyperlink" Target="https://pbs.twimg.com/tweet_video_thumb/D_JUwljU0AEr7Ol.jpg" TargetMode="External" /><Relationship Id="rId116" Type="http://schemas.openxmlformats.org/officeDocument/2006/relationships/hyperlink" Target="https://pbs.twimg.com/media/D_JXHzYXUAEeF4x.jpg" TargetMode="External" /><Relationship Id="rId117" Type="http://schemas.openxmlformats.org/officeDocument/2006/relationships/hyperlink" Target="https://pbs.twimg.com/media/D_EROH9VUAInqoW.jpg" TargetMode="External" /><Relationship Id="rId118" Type="http://schemas.openxmlformats.org/officeDocument/2006/relationships/hyperlink" Target="https://pbs.twimg.com/media/D_EQsL3UwAARJPA.jpg" TargetMode="External" /><Relationship Id="rId119" Type="http://schemas.openxmlformats.org/officeDocument/2006/relationships/hyperlink" Target="https://pbs.twimg.com/tweet_video_thumb/D_JZ0NkWsAEjOFd.jpg" TargetMode="External" /><Relationship Id="rId120" Type="http://schemas.openxmlformats.org/officeDocument/2006/relationships/hyperlink" Target="https://pbs.twimg.com/tweet_video_thumb/D_JZ0NkWsAEjOFd.jpg" TargetMode="External" /><Relationship Id="rId121" Type="http://schemas.openxmlformats.org/officeDocument/2006/relationships/hyperlink" Target="https://pbs.twimg.com/tweet_video_thumb/D_JZ0NkWsAEjOFd.jpg" TargetMode="External" /><Relationship Id="rId122" Type="http://schemas.openxmlformats.org/officeDocument/2006/relationships/hyperlink" Target="https://pbs.twimg.com/media/D_Jm5DrWsAEhiu5.jpg" TargetMode="External" /><Relationship Id="rId123" Type="http://schemas.openxmlformats.org/officeDocument/2006/relationships/hyperlink" Target="https://pbs.twimg.com/media/D_JreGpXkAEbp0h.jpg" TargetMode="External" /><Relationship Id="rId124" Type="http://schemas.openxmlformats.org/officeDocument/2006/relationships/hyperlink" Target="https://pbs.twimg.com/media/D_ExowgXUAIrRVK.jpg" TargetMode="External" /><Relationship Id="rId125" Type="http://schemas.openxmlformats.org/officeDocument/2006/relationships/hyperlink" Target="https://pbs.twimg.com/tweet_video_thumb/D_JyLeBXUAEwmQF.jpg" TargetMode="External" /><Relationship Id="rId126" Type="http://schemas.openxmlformats.org/officeDocument/2006/relationships/hyperlink" Target="https://pbs.twimg.com/tweet_video_thumb/D_JyLeBXUAEwmQF.jpg" TargetMode="External" /><Relationship Id="rId127" Type="http://schemas.openxmlformats.org/officeDocument/2006/relationships/hyperlink" Target="https://pbs.twimg.com/tweet_video_thumb/D_JyLeBXUAEwmQF.jpg" TargetMode="External" /><Relationship Id="rId128" Type="http://schemas.openxmlformats.org/officeDocument/2006/relationships/hyperlink" Target="https://pbs.twimg.com/media/D_J1_3dWsAEfGY_.jpg" TargetMode="External" /><Relationship Id="rId129" Type="http://schemas.openxmlformats.org/officeDocument/2006/relationships/hyperlink" Target="https://pbs.twimg.com/media/D_JL915VUAA65Um.jpg" TargetMode="External" /><Relationship Id="rId130" Type="http://schemas.openxmlformats.org/officeDocument/2006/relationships/hyperlink" Target="https://pbs.twimg.com/media/D_J4Ef2U4AIc7NW.jpg" TargetMode="External" /><Relationship Id="rId131" Type="http://schemas.openxmlformats.org/officeDocument/2006/relationships/hyperlink" Target="https://pbs.twimg.com/ext_tw_video_thumb/1148540008321581056/pu/img/FoK2z_tOevcTDioc.jpg" TargetMode="External" /><Relationship Id="rId132" Type="http://schemas.openxmlformats.org/officeDocument/2006/relationships/hyperlink" Target="https://pbs.twimg.com/media/D_IuWlhXkAYSsa3.jpg" TargetMode="External" /><Relationship Id="rId133" Type="http://schemas.openxmlformats.org/officeDocument/2006/relationships/hyperlink" Target="https://pbs.twimg.com/media/D_JZ1MAXsAEPj-U.jpg" TargetMode="External" /><Relationship Id="rId134" Type="http://schemas.openxmlformats.org/officeDocument/2006/relationships/hyperlink" Target="https://pbs.twimg.com/media/D_JZ1MAXsAEPj-U.jpg" TargetMode="External" /><Relationship Id="rId135" Type="http://schemas.openxmlformats.org/officeDocument/2006/relationships/hyperlink" Target="https://pbs.twimg.com/ext_tw_video_thumb/1149123622281367553/pu/img/Is7L1AzWOgmDmyDy.jpg" TargetMode="External" /><Relationship Id="rId136" Type="http://schemas.openxmlformats.org/officeDocument/2006/relationships/hyperlink" Target="https://pbs.twimg.com/media/D_KFp8PWsAMWUpQ.jpg" TargetMode="External" /><Relationship Id="rId137" Type="http://schemas.openxmlformats.org/officeDocument/2006/relationships/hyperlink" Target="https://pbs.twimg.com/media/D_KHlTpXsAEJy1y.png" TargetMode="External" /><Relationship Id="rId138" Type="http://schemas.openxmlformats.org/officeDocument/2006/relationships/hyperlink" Target="https://pbs.twimg.com/tweet_video_thumb/D-9fYGSXsAEiA5l.jpg" TargetMode="External" /><Relationship Id="rId139" Type="http://schemas.openxmlformats.org/officeDocument/2006/relationships/hyperlink" Target="https://pbs.twimg.com/media/D_KR1-VU8AAYXV6.jpg" TargetMode="External" /><Relationship Id="rId140" Type="http://schemas.openxmlformats.org/officeDocument/2006/relationships/hyperlink" Target="https://pbs.twimg.com/media/D_KR1-VU8AAYXV6.jpg" TargetMode="External" /><Relationship Id="rId141" Type="http://schemas.openxmlformats.org/officeDocument/2006/relationships/hyperlink" Target="https://pbs.twimg.com/media/D_KR1-VU8AAYXV6.jpg" TargetMode="External" /><Relationship Id="rId142" Type="http://schemas.openxmlformats.org/officeDocument/2006/relationships/hyperlink" Target="https://pbs.twimg.com/media/D_KenMiUIAAReUh.jpg" TargetMode="External" /><Relationship Id="rId143" Type="http://schemas.openxmlformats.org/officeDocument/2006/relationships/hyperlink" Target="https://pbs.twimg.com/media/D_KuUI2U0AEUJII.jpg" TargetMode="External" /><Relationship Id="rId144" Type="http://schemas.openxmlformats.org/officeDocument/2006/relationships/hyperlink" Target="https://pbs.twimg.com/ext_tw_video_thumb/1149105413587165184/pu/img/YIZchxFFxyKzuFDA.jpg" TargetMode="External" /><Relationship Id="rId145" Type="http://schemas.openxmlformats.org/officeDocument/2006/relationships/hyperlink" Target="https://pbs.twimg.com/ext_tw_video_thumb/1149105413587165184/pu/img/YIZchxFFxyKzuFDA.jpg" TargetMode="External" /><Relationship Id="rId146" Type="http://schemas.openxmlformats.org/officeDocument/2006/relationships/hyperlink" Target="https://pbs.twimg.com/ext_tw_video_thumb/1149105413587165184/pu/img/YIZchxFFxyKzuFDA.jpg" TargetMode="External" /><Relationship Id="rId147" Type="http://schemas.openxmlformats.org/officeDocument/2006/relationships/hyperlink" Target="https://pbs.twimg.com/ext_tw_video_thumb/1149105413587165184/pu/img/YIZchxFFxyKzuFDA.jpg" TargetMode="External" /><Relationship Id="rId148" Type="http://schemas.openxmlformats.org/officeDocument/2006/relationships/hyperlink" Target="https://pbs.twimg.com/ext_tw_video_thumb/1149105413587165184/pu/img/YIZchxFFxyKzuFDA.jpg" TargetMode="External" /><Relationship Id="rId149" Type="http://schemas.openxmlformats.org/officeDocument/2006/relationships/hyperlink" Target="https://pbs.twimg.com/media/D_FkkNTUwAAp9ZY.jpg" TargetMode="External" /><Relationship Id="rId150" Type="http://schemas.openxmlformats.org/officeDocument/2006/relationships/hyperlink" Target="https://pbs.twimg.com/media/D_LqklIW4AAtkFk.jpg" TargetMode="External" /><Relationship Id="rId151" Type="http://schemas.openxmlformats.org/officeDocument/2006/relationships/hyperlink" Target="https://pbs.twimg.com/media/D_EQWg_UYAAXI9F.jpg" TargetMode="External" /><Relationship Id="rId152" Type="http://schemas.openxmlformats.org/officeDocument/2006/relationships/hyperlink" Target="https://pbs.twimg.com/media/D_EROH9VUAInqoW.jpg" TargetMode="External" /><Relationship Id="rId153" Type="http://schemas.openxmlformats.org/officeDocument/2006/relationships/hyperlink" Target="https://pbs.twimg.com/media/D_EQsL3UwAARJPA.jpg" TargetMode="External" /><Relationship Id="rId154" Type="http://schemas.openxmlformats.org/officeDocument/2006/relationships/hyperlink" Target="https://pbs.twimg.com/media/D_JL915VUAA65Um.jpg" TargetMode="External" /><Relationship Id="rId155" Type="http://schemas.openxmlformats.org/officeDocument/2006/relationships/hyperlink" Target="https://pbs.twimg.com/media/D_JUJkLUcAAtDDu.jpg" TargetMode="External" /><Relationship Id="rId156" Type="http://schemas.openxmlformats.org/officeDocument/2006/relationships/hyperlink" Target="https://pbs.twimg.com/media/D_JVLltU0AElyVE.jpg" TargetMode="External" /><Relationship Id="rId157" Type="http://schemas.openxmlformats.org/officeDocument/2006/relationships/hyperlink" Target="https://pbs.twimg.com/media/D_LyRElX4AAHvyR.jpg" TargetMode="External" /><Relationship Id="rId158" Type="http://schemas.openxmlformats.org/officeDocument/2006/relationships/hyperlink" Target="https://pbs.twimg.com/media/D_JVLltU0AElyVE.jpg" TargetMode="External" /><Relationship Id="rId159" Type="http://schemas.openxmlformats.org/officeDocument/2006/relationships/hyperlink" Target="https://pbs.twimg.com/media/D_JUJkLUcAAtDDu.jpg" TargetMode="External" /><Relationship Id="rId160" Type="http://schemas.openxmlformats.org/officeDocument/2006/relationships/hyperlink" Target="https://pbs.twimg.com/tweet_video_thumb/D_LzYoKWwAAQZUj.jpg" TargetMode="External" /><Relationship Id="rId161" Type="http://schemas.openxmlformats.org/officeDocument/2006/relationships/hyperlink" Target="https://pbs.twimg.com/media/D_MMJISX4AA59lP.jpg" TargetMode="External" /><Relationship Id="rId162" Type="http://schemas.openxmlformats.org/officeDocument/2006/relationships/hyperlink" Target="https://pbs.twimg.com/media/D_MQtjvUwAEtkvd.jpg" TargetMode="External" /><Relationship Id="rId163" Type="http://schemas.openxmlformats.org/officeDocument/2006/relationships/hyperlink" Target="https://pbs.twimg.com/tweet_video_thumb/D_MVsnXWsAEce1u.jpg" TargetMode="External" /><Relationship Id="rId164" Type="http://schemas.openxmlformats.org/officeDocument/2006/relationships/hyperlink" Target="https://pbs.twimg.com/ext_tw_video_thumb/1148060228199616513/pu/img/yPDATGki6vaDSBI-.jpg" TargetMode="External" /><Relationship Id="rId165" Type="http://schemas.openxmlformats.org/officeDocument/2006/relationships/hyperlink" Target="https://pbs.twimg.com/ext_tw_video_thumb/1148060228199616513/pu/img/yPDATGki6vaDSBI-.jpg" TargetMode="External" /><Relationship Id="rId166" Type="http://schemas.openxmlformats.org/officeDocument/2006/relationships/hyperlink" Target="https://pbs.twimg.com/media/D_CDcKAX4AEJS4c.jpg" TargetMode="External" /><Relationship Id="rId167" Type="http://schemas.openxmlformats.org/officeDocument/2006/relationships/hyperlink" Target="https://pbs.twimg.com/media/D_CDcKAX4AEJS4c.jpg" TargetMode="External" /><Relationship Id="rId168" Type="http://schemas.openxmlformats.org/officeDocument/2006/relationships/hyperlink" Target="https://pbs.twimg.com/media/D_Hkso0X4AAx7jm.jpg" TargetMode="External" /><Relationship Id="rId169" Type="http://schemas.openxmlformats.org/officeDocument/2006/relationships/hyperlink" Target="https://pbs.twimg.com/media/D_Hkso0X4AAx7jm.jpg" TargetMode="External" /><Relationship Id="rId170" Type="http://schemas.openxmlformats.org/officeDocument/2006/relationships/hyperlink" Target="https://pbs.twimg.com/tweet_video_thumb/D_MVDwQW4AI1wYi.jpg" TargetMode="External" /><Relationship Id="rId171" Type="http://schemas.openxmlformats.org/officeDocument/2006/relationships/hyperlink" Target="https://pbs.twimg.com/tweet_video_thumb/D_L0ByVWsAAhRuj.jpg" TargetMode="External" /><Relationship Id="rId172" Type="http://schemas.openxmlformats.org/officeDocument/2006/relationships/hyperlink" Target="https://pbs.twimg.com/media/D_MqHlAXkAA5ngS.jpg" TargetMode="External" /><Relationship Id="rId173" Type="http://schemas.openxmlformats.org/officeDocument/2006/relationships/hyperlink" Target="https://pbs.twimg.com/media/D_MtjZkXkAA6C-5.jpg" TargetMode="External" /><Relationship Id="rId174" Type="http://schemas.openxmlformats.org/officeDocument/2006/relationships/hyperlink" Target="https://pbs.twimg.com/media/D_M0QjHXUAAlzGy.jpg" TargetMode="External" /><Relationship Id="rId175" Type="http://schemas.openxmlformats.org/officeDocument/2006/relationships/hyperlink" Target="https://pbs.twimg.com/media/D_M0QjHXUAAlzGy.jpg" TargetMode="External" /><Relationship Id="rId176" Type="http://schemas.openxmlformats.org/officeDocument/2006/relationships/hyperlink" Target="https://pbs.twimg.com/media/D_M0QjHXUAAlzGy.jpg" TargetMode="External" /><Relationship Id="rId177" Type="http://schemas.openxmlformats.org/officeDocument/2006/relationships/hyperlink" Target="https://pbs.twimg.com/media/D_Clcx4XsAAni0N.jpg" TargetMode="External" /><Relationship Id="rId178" Type="http://schemas.openxmlformats.org/officeDocument/2006/relationships/hyperlink" Target="https://pbs.twimg.com/media/D_Clcx4XsAAni0N.jpg" TargetMode="External" /><Relationship Id="rId179" Type="http://schemas.openxmlformats.org/officeDocument/2006/relationships/hyperlink" Target="https://pbs.twimg.com/media/D_CgANnXkAAlSEq.jpg" TargetMode="External" /><Relationship Id="rId180" Type="http://schemas.openxmlformats.org/officeDocument/2006/relationships/hyperlink" Target="https://pbs.twimg.com/media/D_CgANnXkAAlSEq.jpg" TargetMode="External" /><Relationship Id="rId181" Type="http://schemas.openxmlformats.org/officeDocument/2006/relationships/hyperlink" Target="https://pbs.twimg.com/media/D_Cnmg8W4AQKcXc.jpg" TargetMode="External" /><Relationship Id="rId182" Type="http://schemas.openxmlformats.org/officeDocument/2006/relationships/hyperlink" Target="https://pbs.twimg.com/media/D_Cnmg8W4AQKcXc.jpg" TargetMode="External" /><Relationship Id="rId183" Type="http://schemas.openxmlformats.org/officeDocument/2006/relationships/hyperlink" Target="https://pbs.twimg.com/amplify_video_thumb/1148789211853725697/img/BcqOrJezllcysWWa.jpg" TargetMode="External" /><Relationship Id="rId184" Type="http://schemas.openxmlformats.org/officeDocument/2006/relationships/hyperlink" Target="https://pbs.twimg.com/ext_tw_video_thumb/1148870625387323393/pu/img/uT5JGaGCosjyo7DA.jpg" TargetMode="External" /><Relationship Id="rId185" Type="http://schemas.openxmlformats.org/officeDocument/2006/relationships/hyperlink" Target="https://pbs.twimg.com/ext_tw_video_thumb/1148870625387323393/pu/img/uT5JGaGCosjyo7DA.jpg" TargetMode="External" /><Relationship Id="rId186" Type="http://schemas.openxmlformats.org/officeDocument/2006/relationships/hyperlink" Target="https://pbs.twimg.com/ext_tw_video_thumb/1148567263907332096/pu/img/3GHD1he_vVwU155a.jpg" TargetMode="External" /><Relationship Id="rId187" Type="http://schemas.openxmlformats.org/officeDocument/2006/relationships/hyperlink" Target="https://pbs.twimg.com/ext_tw_video_thumb/1148937503115816960/pu/img/pg3ry6mUFRZnV8YC.jpg" TargetMode="External" /><Relationship Id="rId188" Type="http://schemas.openxmlformats.org/officeDocument/2006/relationships/hyperlink" Target="https://pbs.twimg.com/media/D_HRYs-XkAEvH7y.jpg" TargetMode="External" /><Relationship Id="rId189" Type="http://schemas.openxmlformats.org/officeDocument/2006/relationships/hyperlink" Target="https://pbs.twimg.com/media/D_HRYs-XkAEvH7y.jpg" TargetMode="External" /><Relationship Id="rId190" Type="http://schemas.openxmlformats.org/officeDocument/2006/relationships/hyperlink" Target="https://pbs.twimg.com/ext_tw_video_thumb/1148563830756257792/pu/img/uxY008B1-LCgRkAc.jpg" TargetMode="External" /><Relationship Id="rId191" Type="http://schemas.openxmlformats.org/officeDocument/2006/relationships/hyperlink" Target="https://pbs.twimg.com/ext_tw_video_thumb/1148563830756257792/pu/img/uxY008B1-LCgRkAc.jpg" TargetMode="External" /><Relationship Id="rId192" Type="http://schemas.openxmlformats.org/officeDocument/2006/relationships/hyperlink" Target="https://pbs.twimg.com/ext_tw_video_thumb/1138832722242220033/pu/img/ybaOvF7TA2TXH6uq.jpg" TargetMode="External" /><Relationship Id="rId193" Type="http://schemas.openxmlformats.org/officeDocument/2006/relationships/hyperlink" Target="https://pbs.twimg.com/ext_tw_video_thumb/1145986753007763458/pu/img/k5ZgYXLLtMuPiKGn.jpg" TargetMode="External" /><Relationship Id="rId194" Type="http://schemas.openxmlformats.org/officeDocument/2006/relationships/hyperlink" Target="https://pbs.twimg.com/ext_tw_video_thumb/1145986753007763458/pu/img/k5ZgYXLLtMuPiKGn.jpg" TargetMode="External" /><Relationship Id="rId195" Type="http://schemas.openxmlformats.org/officeDocument/2006/relationships/hyperlink" Target="https://pbs.twimg.com/ext_tw_video_thumb/1146461800772382721/pu/img/OkL0onv-suRY2hEc.jpg" TargetMode="External" /><Relationship Id="rId196" Type="http://schemas.openxmlformats.org/officeDocument/2006/relationships/hyperlink" Target="https://pbs.twimg.com/ext_tw_video_thumb/1146461800772382721/pu/img/OkL0onv-suRY2hEc.jpg" TargetMode="External" /><Relationship Id="rId197" Type="http://schemas.openxmlformats.org/officeDocument/2006/relationships/hyperlink" Target="https://pbs.twimg.com/ext_tw_video_thumb/1148573973916991490/pu/img/WNbXtrIazmxOdvyE.jpg" TargetMode="External" /><Relationship Id="rId198" Type="http://schemas.openxmlformats.org/officeDocument/2006/relationships/hyperlink" Target="https://pbs.twimg.com/ext_tw_video_thumb/1148573973916991490/pu/img/WNbXtrIazmxOdvyE.jpg" TargetMode="External" /><Relationship Id="rId199" Type="http://schemas.openxmlformats.org/officeDocument/2006/relationships/hyperlink" Target="https://pbs.twimg.com/ext_tw_video_thumb/1148583665447948290/pu/img/DCPLKMtSclglstGS.jpg" TargetMode="External" /><Relationship Id="rId200" Type="http://schemas.openxmlformats.org/officeDocument/2006/relationships/hyperlink" Target="https://pbs.twimg.com/ext_tw_video_thumb/1148583665447948290/pu/img/DCPLKMtSclglstGS.jpg" TargetMode="External" /><Relationship Id="rId201" Type="http://schemas.openxmlformats.org/officeDocument/2006/relationships/hyperlink" Target="https://pbs.twimg.com/ext_tw_video_thumb/1148574016203980800/pu/img/m1XQPMzeIvt0M7Nx.jpg" TargetMode="External" /><Relationship Id="rId202" Type="http://schemas.openxmlformats.org/officeDocument/2006/relationships/hyperlink" Target="https://pbs.twimg.com/ext_tw_video_thumb/1148574016203980800/pu/img/m1XQPMzeIvt0M7Nx.jpg" TargetMode="External" /><Relationship Id="rId203" Type="http://schemas.openxmlformats.org/officeDocument/2006/relationships/hyperlink" Target="https://pbs.twimg.com/ext_tw_video_thumb/1148578434148212737/pu/img/OlAZ_3wT8vzxhjDU.jpg" TargetMode="External" /><Relationship Id="rId204" Type="http://schemas.openxmlformats.org/officeDocument/2006/relationships/hyperlink" Target="https://pbs.twimg.com/ext_tw_video_thumb/1148578434148212737/pu/img/OlAZ_3wT8vzxhjDU.jpg" TargetMode="External" /><Relationship Id="rId205" Type="http://schemas.openxmlformats.org/officeDocument/2006/relationships/hyperlink" Target="https://pbs.twimg.com/media/D_CmoSHWkAIBWqK.jpg" TargetMode="External" /><Relationship Id="rId206" Type="http://schemas.openxmlformats.org/officeDocument/2006/relationships/hyperlink" Target="https://pbs.twimg.com/media/D_Gc5zhXUAo7cde.jpg" TargetMode="External" /><Relationship Id="rId207" Type="http://schemas.openxmlformats.org/officeDocument/2006/relationships/hyperlink" Target="https://pbs.twimg.com/media/D_CmoSHWkAIBWqK.jpg" TargetMode="External" /><Relationship Id="rId208" Type="http://schemas.openxmlformats.org/officeDocument/2006/relationships/hyperlink" Target="https://pbs.twimg.com/media/D_Gc5zhXUAo7cde.jpg" TargetMode="External" /><Relationship Id="rId209" Type="http://schemas.openxmlformats.org/officeDocument/2006/relationships/hyperlink" Target="https://pbs.twimg.com/ext_tw_video_thumb/1148307978765983744/pu/img/VtH-NtBBfKrG0FLS.jpg" TargetMode="External" /><Relationship Id="rId210" Type="http://schemas.openxmlformats.org/officeDocument/2006/relationships/hyperlink" Target="https://pbs.twimg.com/ext_tw_video_thumb/1148307978765983744/pu/img/VtH-NtBBfKrG0FLS.jpg" TargetMode="External" /><Relationship Id="rId211" Type="http://schemas.openxmlformats.org/officeDocument/2006/relationships/hyperlink" Target="https://pbs.twimg.com/ext_tw_video_thumb/1113779304293232642/pu/img/OuXWqu37OUINm4je.jpg" TargetMode="External" /><Relationship Id="rId212" Type="http://schemas.openxmlformats.org/officeDocument/2006/relationships/hyperlink" Target="https://pbs.twimg.com/ext_tw_video_thumb/1113779304293232642/pu/img/OuXWqu37OUINm4je.jpg" TargetMode="External" /><Relationship Id="rId213" Type="http://schemas.openxmlformats.org/officeDocument/2006/relationships/hyperlink" Target="https://pbs.twimg.com/ext_tw_video_thumb/1148581594707267586/pu/img/utS_QAZ-vTj0V9sx.jpg" TargetMode="External" /><Relationship Id="rId214" Type="http://schemas.openxmlformats.org/officeDocument/2006/relationships/hyperlink" Target="https://pbs.twimg.com/ext_tw_video_thumb/1148867341024780288/pu/img/Oteq_XOTlQ_rJIQT.jpg" TargetMode="External" /><Relationship Id="rId215" Type="http://schemas.openxmlformats.org/officeDocument/2006/relationships/hyperlink" Target="https://pbs.twimg.com/ext_tw_video_thumb/1148566506298462208/pu/img/ZuX0GKgsftl5ShWY.jpg" TargetMode="External" /><Relationship Id="rId216" Type="http://schemas.openxmlformats.org/officeDocument/2006/relationships/hyperlink" Target="https://pbs.twimg.com/ext_tw_video_thumb/1148569440201707521/pu/img/d7qaKdyI-k0O-lvf.jpg" TargetMode="External" /><Relationship Id="rId217" Type="http://schemas.openxmlformats.org/officeDocument/2006/relationships/hyperlink" Target="https://pbs.twimg.com/amplify_video_thumb/1146826836565024769/img/wxLo9IUwZJkONPjX.jpg" TargetMode="External" /><Relationship Id="rId218" Type="http://schemas.openxmlformats.org/officeDocument/2006/relationships/hyperlink" Target="https://pbs.twimg.com/amplify_video_thumb/1146826836565024769/img/wxLo9IUwZJkONPjX.jpg" TargetMode="External" /><Relationship Id="rId219" Type="http://schemas.openxmlformats.org/officeDocument/2006/relationships/hyperlink" Target="https://pbs.twimg.com/ext_tw_video_thumb/1142534213784223744/pu/img/rcm7pfEzRu7fdkmz.jpg" TargetMode="External" /><Relationship Id="rId220" Type="http://schemas.openxmlformats.org/officeDocument/2006/relationships/hyperlink" Target="https://pbs.twimg.com/ext_tw_video_thumb/1142534213784223744/pu/img/rcm7pfEzRu7fdkmz.jpg" TargetMode="External" /><Relationship Id="rId221" Type="http://schemas.openxmlformats.org/officeDocument/2006/relationships/hyperlink" Target="https://pbs.twimg.com/ext_tw_video_thumb/1124414368450588672/pu/img/dSSAaCPmqVuqD2_G.jpg" TargetMode="External" /><Relationship Id="rId222" Type="http://schemas.openxmlformats.org/officeDocument/2006/relationships/hyperlink" Target="https://pbs.twimg.com/ext_tw_video_thumb/1124414368450588672/pu/img/dSSAaCPmqVuqD2_G.jpg" TargetMode="External" /><Relationship Id="rId223" Type="http://schemas.openxmlformats.org/officeDocument/2006/relationships/hyperlink" Target="https://pbs.twimg.com/media/D_HxZ2bW4AAr6SJ.jpg" TargetMode="External" /><Relationship Id="rId224" Type="http://schemas.openxmlformats.org/officeDocument/2006/relationships/hyperlink" Target="https://pbs.twimg.com/media/D_HMqflU4AAQIpf.jpg" TargetMode="External" /><Relationship Id="rId225" Type="http://schemas.openxmlformats.org/officeDocument/2006/relationships/hyperlink" Target="https://pbs.twimg.com/media/D_F-WgDXkAEwhfW.jpg" TargetMode="External" /><Relationship Id="rId226" Type="http://schemas.openxmlformats.org/officeDocument/2006/relationships/hyperlink" Target="https://pbs.twimg.com/media/D_F-WgDXkAEwhfW.jpg" TargetMode="External" /><Relationship Id="rId227" Type="http://schemas.openxmlformats.org/officeDocument/2006/relationships/hyperlink" Target="https://pbs.twimg.com/media/D_KxAQoUwAAp98q.jpg" TargetMode="External" /><Relationship Id="rId228" Type="http://schemas.openxmlformats.org/officeDocument/2006/relationships/hyperlink" Target="https://pbs.twimg.com/tweet_video_thumb/D_K65s3XUAA568g.jpg" TargetMode="External" /><Relationship Id="rId229" Type="http://schemas.openxmlformats.org/officeDocument/2006/relationships/hyperlink" Target="https://pbs.twimg.com/ext_tw_video_thumb/1149179616575148033/pu/img/vUH-DF8uIxq1bObw.jpg" TargetMode="External" /><Relationship Id="rId230" Type="http://schemas.openxmlformats.org/officeDocument/2006/relationships/hyperlink" Target="https://pbs.twimg.com/ext_tw_video_thumb/1149292607731748866/pu/img/eSUSI3LNQYs-cqtL.jpg" TargetMode="External" /><Relationship Id="rId231" Type="http://schemas.openxmlformats.org/officeDocument/2006/relationships/hyperlink" Target="https://pbs.twimg.com/media/D_MGfF5UEAEDXZR.jpg" TargetMode="External" /><Relationship Id="rId232" Type="http://schemas.openxmlformats.org/officeDocument/2006/relationships/hyperlink" Target="https://pbs.twimg.com/media/D_HRYs-XkAEvH7y.jpg" TargetMode="External" /><Relationship Id="rId233" Type="http://schemas.openxmlformats.org/officeDocument/2006/relationships/hyperlink" Target="https://pbs.twimg.com/ext_tw_video_thumb/1124414368450588672/pu/img/dSSAaCPmqVuqD2_G.jpg" TargetMode="External" /><Relationship Id="rId234" Type="http://schemas.openxmlformats.org/officeDocument/2006/relationships/hyperlink" Target="https://pbs.twimg.com/ext_tw_video_thumb/1149179616575148033/pu/img/vUH-DF8uIxq1bObw.jpg" TargetMode="External" /><Relationship Id="rId235" Type="http://schemas.openxmlformats.org/officeDocument/2006/relationships/hyperlink" Target="https://pbs.twimg.com/ext_tw_video_thumb/1149292607731748866/pu/img/eSUSI3LNQYs-cqtL.jpg" TargetMode="External" /><Relationship Id="rId236" Type="http://schemas.openxmlformats.org/officeDocument/2006/relationships/hyperlink" Target="https://pbs.twimg.com/media/D_MGfF5UEAEDXZR.jpg" TargetMode="External" /><Relationship Id="rId237" Type="http://schemas.openxmlformats.org/officeDocument/2006/relationships/hyperlink" Target="https://pbs.twimg.com/media/D_M7VzpU8AIZxOA.jpg" TargetMode="External" /><Relationship Id="rId238" Type="http://schemas.openxmlformats.org/officeDocument/2006/relationships/hyperlink" Target="https://pbs.twimg.com/media/D_M7hvQXYAMV4M0.jpg" TargetMode="External" /><Relationship Id="rId239" Type="http://schemas.openxmlformats.org/officeDocument/2006/relationships/hyperlink" Target="https://pbs.twimg.com/media/D_M-DJ7U8AETmdh.jpg" TargetMode="External" /><Relationship Id="rId240" Type="http://schemas.openxmlformats.org/officeDocument/2006/relationships/hyperlink" Target="https://pbs.twimg.com/media/D_NBw4pWsAANwVM.jpg" TargetMode="External" /><Relationship Id="rId241" Type="http://schemas.openxmlformats.org/officeDocument/2006/relationships/hyperlink" Target="https://pbs.twimg.com/media/D_NCGxrX4AAEJc_.jpg" TargetMode="External" /><Relationship Id="rId242" Type="http://schemas.openxmlformats.org/officeDocument/2006/relationships/hyperlink" Target="https://pbs.twimg.com/tweet_video_thumb/D8HDzmlXkAA0au0.jpg" TargetMode="External" /><Relationship Id="rId243" Type="http://schemas.openxmlformats.org/officeDocument/2006/relationships/hyperlink" Target="https://pbs.twimg.com/tweet_video_thumb/D8HDzmlXkAA0au0.jpg" TargetMode="External" /><Relationship Id="rId244" Type="http://schemas.openxmlformats.org/officeDocument/2006/relationships/hyperlink" Target="https://pbs.twimg.com/tweet_video_thumb/D_NGgITXYAA1Isg.jpg" TargetMode="External" /><Relationship Id="rId245" Type="http://schemas.openxmlformats.org/officeDocument/2006/relationships/hyperlink" Target="https://pbs.twimg.com/media/D_ID2U8UYAAfNQn.jpg" TargetMode="External" /><Relationship Id="rId246" Type="http://schemas.openxmlformats.org/officeDocument/2006/relationships/hyperlink" Target="https://pbs.twimg.com/media/D_ID2U8UYAAfNQn.jpg" TargetMode="External" /><Relationship Id="rId247" Type="http://schemas.openxmlformats.org/officeDocument/2006/relationships/hyperlink" Target="https://pbs.twimg.com/media/D_ID2U8UYAAfNQn.jpg" TargetMode="External" /><Relationship Id="rId248" Type="http://schemas.openxmlformats.org/officeDocument/2006/relationships/hyperlink" Target="https://pbs.twimg.com/media/D_LZkeIVAAAmk5E.jpg" TargetMode="External" /><Relationship Id="rId249" Type="http://schemas.openxmlformats.org/officeDocument/2006/relationships/hyperlink" Target="https://pbs.twimg.com/media/D_NG4SAWsAAnhBl.jpg" TargetMode="External" /><Relationship Id="rId250" Type="http://schemas.openxmlformats.org/officeDocument/2006/relationships/hyperlink" Target="https://pbs.twimg.com/media/D_ID5xFWsAMVLlE.jpg" TargetMode="External" /><Relationship Id="rId251" Type="http://schemas.openxmlformats.org/officeDocument/2006/relationships/hyperlink" Target="https://pbs.twimg.com/tweet_video_thumb/D_NLbRVWwAEP0dm.jpg" TargetMode="External" /><Relationship Id="rId252" Type="http://schemas.openxmlformats.org/officeDocument/2006/relationships/hyperlink" Target="https://pbs.twimg.com/tweet_video_thumb/D_NPNtNW4AE98no.jpg" TargetMode="External" /><Relationship Id="rId253" Type="http://schemas.openxmlformats.org/officeDocument/2006/relationships/hyperlink" Target="https://pbs.twimg.com/ext_tw_video_thumb/1149350036855087106/pu/img/fpAVdMnX6tP-tLJT.jpg" TargetMode="External" /><Relationship Id="rId254" Type="http://schemas.openxmlformats.org/officeDocument/2006/relationships/hyperlink" Target="https://pbs.twimg.com/media/D_E9G7EXkAIR3pZ.jpg" TargetMode="External" /><Relationship Id="rId255" Type="http://schemas.openxmlformats.org/officeDocument/2006/relationships/hyperlink" Target="http://pbs.twimg.com/profile_images/1134632332923527169/y19SInaS_normal.jpg" TargetMode="External" /><Relationship Id="rId256" Type="http://schemas.openxmlformats.org/officeDocument/2006/relationships/hyperlink" Target="http://pbs.twimg.com/profile_images/1142777115177132032/UDKjh5xl_normal.jpg" TargetMode="External" /><Relationship Id="rId257" Type="http://schemas.openxmlformats.org/officeDocument/2006/relationships/hyperlink" Target="http://pbs.twimg.com/profile_images/1141434930070605824/4DQODh8z_normal.jpg" TargetMode="External" /><Relationship Id="rId258" Type="http://schemas.openxmlformats.org/officeDocument/2006/relationships/hyperlink" Target="http://pbs.twimg.com/profile_images/1148799497184526337/cvpPn6UG_normal.jpg" TargetMode="External" /><Relationship Id="rId259" Type="http://schemas.openxmlformats.org/officeDocument/2006/relationships/hyperlink" Target="http://pbs.twimg.com/profile_images/1147091998098071552/W1a-W_Nz_normal.jpg" TargetMode="External" /><Relationship Id="rId260" Type="http://schemas.openxmlformats.org/officeDocument/2006/relationships/hyperlink" Target="http://pbs.twimg.com/profile_images/1138832807072096257/4YId40ap_normal.jpg" TargetMode="External" /><Relationship Id="rId261" Type="http://schemas.openxmlformats.org/officeDocument/2006/relationships/hyperlink" Target="http://pbs.twimg.com/profile_images/1142723501394026496/O_406AWy_normal.jpg" TargetMode="External" /><Relationship Id="rId262" Type="http://schemas.openxmlformats.org/officeDocument/2006/relationships/hyperlink" Target="http://pbs.twimg.com/profile_images/1147185465902002177/GqrAKHto_normal.jpg" TargetMode="External" /><Relationship Id="rId263" Type="http://schemas.openxmlformats.org/officeDocument/2006/relationships/hyperlink" Target="http://pbs.twimg.com/profile_images/1059156190612086785/UPqmNurs_normal.jpg" TargetMode="External" /><Relationship Id="rId264" Type="http://schemas.openxmlformats.org/officeDocument/2006/relationships/hyperlink" Target="http://pbs.twimg.com/profile_images/1141831018665709568/ObntQu8N_normal.jpg" TargetMode="External" /><Relationship Id="rId265" Type="http://schemas.openxmlformats.org/officeDocument/2006/relationships/hyperlink" Target="http://pbs.twimg.com/profile_images/1147944005549875200/wxkrf75K_normal.jpg" TargetMode="External" /><Relationship Id="rId266" Type="http://schemas.openxmlformats.org/officeDocument/2006/relationships/hyperlink" Target="http://pbs.twimg.com/profile_images/1128499226634223618/TYYnHIcn_normal.jpg" TargetMode="External" /><Relationship Id="rId267" Type="http://schemas.openxmlformats.org/officeDocument/2006/relationships/hyperlink" Target="http://pbs.twimg.com/profile_images/586563847793709057/Naa-21D__normal.jpg" TargetMode="External" /><Relationship Id="rId268" Type="http://schemas.openxmlformats.org/officeDocument/2006/relationships/hyperlink" Target="http://pbs.twimg.com/profile_images/1145416093755957250/nKtg3djT_normal.jpg" TargetMode="External" /><Relationship Id="rId269" Type="http://schemas.openxmlformats.org/officeDocument/2006/relationships/hyperlink" Target="http://pbs.twimg.com/profile_images/1145701750243860481/3oSKonpJ_normal.jpg" TargetMode="External" /><Relationship Id="rId270" Type="http://schemas.openxmlformats.org/officeDocument/2006/relationships/hyperlink" Target="http://pbs.twimg.com/profile_images/214890864/NECherryFestivalRun_9557_JoeyAllessie_JABabay_CrossingFinishLine_20080712_normal.JPG" TargetMode="External" /><Relationship Id="rId271" Type="http://schemas.openxmlformats.org/officeDocument/2006/relationships/hyperlink" Target="http://pbs.twimg.com/profile_images/1134826798498439169/4I5WJiEQ_normal.jpg" TargetMode="External" /><Relationship Id="rId272" Type="http://schemas.openxmlformats.org/officeDocument/2006/relationships/hyperlink" Target="http://pbs.twimg.com/profile_images/1138431795148410881/60ptsZvt_normal.jpg" TargetMode="External" /><Relationship Id="rId273" Type="http://schemas.openxmlformats.org/officeDocument/2006/relationships/hyperlink" Target="http://pbs.twimg.com/profile_images/1147356629429444610/MqbqiBjC_normal.jpg" TargetMode="External" /><Relationship Id="rId274" Type="http://schemas.openxmlformats.org/officeDocument/2006/relationships/hyperlink" Target="http://pbs.twimg.com/profile_images/1118273365347852288/S6QsNdwi_normal.jpg" TargetMode="External" /><Relationship Id="rId275" Type="http://schemas.openxmlformats.org/officeDocument/2006/relationships/hyperlink" Target="http://pbs.twimg.com/profile_images/1142585154084331521/bMek6_rb_normal.jpg" TargetMode="External" /><Relationship Id="rId276" Type="http://schemas.openxmlformats.org/officeDocument/2006/relationships/hyperlink" Target="http://pbs.twimg.com/profile_images/967091222094299136/qjqa9Ii9_normal.jpg" TargetMode="External" /><Relationship Id="rId277" Type="http://schemas.openxmlformats.org/officeDocument/2006/relationships/hyperlink" Target="http://abs.twimg.com/sticky/default_profile_images/default_profile_normal.png" TargetMode="External" /><Relationship Id="rId278" Type="http://schemas.openxmlformats.org/officeDocument/2006/relationships/hyperlink" Target="http://pbs.twimg.com/profile_images/883458952268177408/7u2ZecQP_normal.jpg" TargetMode="External" /><Relationship Id="rId279" Type="http://schemas.openxmlformats.org/officeDocument/2006/relationships/hyperlink" Target="http://pbs.twimg.com/profile_images/745374668496973824/QbAetwND_normal.jpg" TargetMode="External" /><Relationship Id="rId280" Type="http://schemas.openxmlformats.org/officeDocument/2006/relationships/hyperlink" Target="http://pbs.twimg.com/profile_images/1096703406633373697/vBLxn2B1_normal.jpg" TargetMode="External" /><Relationship Id="rId281" Type="http://schemas.openxmlformats.org/officeDocument/2006/relationships/hyperlink" Target="http://pbs.twimg.com/profile_images/1145705963594215424/d09R21FB_normal.jpg" TargetMode="External" /><Relationship Id="rId282" Type="http://schemas.openxmlformats.org/officeDocument/2006/relationships/hyperlink" Target="http://pbs.twimg.com/profile_images/1135363377625227265/DDZhVWj0_normal.jpg" TargetMode="External" /><Relationship Id="rId283" Type="http://schemas.openxmlformats.org/officeDocument/2006/relationships/hyperlink" Target="http://pbs.twimg.com/profile_images/1145249219520782336/QQlQkzuS_normal.jpg" TargetMode="External" /><Relationship Id="rId284" Type="http://schemas.openxmlformats.org/officeDocument/2006/relationships/hyperlink" Target="http://pbs.twimg.com/profile_images/1143210659242549248/K_QbiI0K_normal.jpg" TargetMode="External" /><Relationship Id="rId285" Type="http://schemas.openxmlformats.org/officeDocument/2006/relationships/hyperlink" Target="https://pbs.twimg.com/media/D_F2aMmVUAAsOHL.jpg" TargetMode="External" /><Relationship Id="rId286" Type="http://schemas.openxmlformats.org/officeDocument/2006/relationships/hyperlink" Target="http://pbs.twimg.com/profile_images/1087480853092016128/UJsn8arI_normal.jpg" TargetMode="External" /><Relationship Id="rId287" Type="http://schemas.openxmlformats.org/officeDocument/2006/relationships/hyperlink" Target="http://pbs.twimg.com/profile_images/2369261765/sayocoroicom_normal.jpg" TargetMode="External" /><Relationship Id="rId288" Type="http://schemas.openxmlformats.org/officeDocument/2006/relationships/hyperlink" Target="http://pbs.twimg.com/profile_images/1147634202348859397/o9ORlLGx_normal.jpg" TargetMode="External" /><Relationship Id="rId289" Type="http://schemas.openxmlformats.org/officeDocument/2006/relationships/hyperlink" Target="http://pbs.twimg.com/profile_images/622086233498513408/mcAXlHhF_normal.jpg" TargetMode="External" /><Relationship Id="rId290" Type="http://schemas.openxmlformats.org/officeDocument/2006/relationships/hyperlink" Target="http://pbs.twimg.com/profile_images/622086233498513408/mcAXlHhF_normal.jpg" TargetMode="External" /><Relationship Id="rId291" Type="http://schemas.openxmlformats.org/officeDocument/2006/relationships/hyperlink" Target="http://pbs.twimg.com/profile_images/622086233498513408/mcAXlHhF_normal.jpg" TargetMode="External" /><Relationship Id="rId292" Type="http://schemas.openxmlformats.org/officeDocument/2006/relationships/hyperlink" Target="http://pbs.twimg.com/profile_images/990724590769917952/2ZmlSpwB_normal.jpg" TargetMode="External" /><Relationship Id="rId293" Type="http://schemas.openxmlformats.org/officeDocument/2006/relationships/hyperlink" Target="https://pbs.twimg.com/media/D_F3ymKUIAAVPYA.jpg" TargetMode="External" /><Relationship Id="rId294" Type="http://schemas.openxmlformats.org/officeDocument/2006/relationships/hyperlink" Target="http://pbs.twimg.com/profile_images/783571044913209346/oS5II-yh_normal.jpg" TargetMode="External" /><Relationship Id="rId295" Type="http://schemas.openxmlformats.org/officeDocument/2006/relationships/hyperlink" Target="http://pbs.twimg.com/profile_images/1135230580163923968/BlZr2O-l_normal.png" TargetMode="External" /><Relationship Id="rId296" Type="http://schemas.openxmlformats.org/officeDocument/2006/relationships/hyperlink" Target="http://pbs.twimg.com/profile_images/1135230580163923968/BlZr2O-l_normal.png" TargetMode="External" /><Relationship Id="rId297" Type="http://schemas.openxmlformats.org/officeDocument/2006/relationships/hyperlink" Target="http://pbs.twimg.com/profile_images/1135315009435652097/anF5WsBw_normal.jpg" TargetMode="External" /><Relationship Id="rId298" Type="http://schemas.openxmlformats.org/officeDocument/2006/relationships/hyperlink" Target="http://pbs.twimg.com/profile_images/1141196241679765510/xoEYSyGI_normal.jpg" TargetMode="External" /><Relationship Id="rId299" Type="http://schemas.openxmlformats.org/officeDocument/2006/relationships/hyperlink" Target="http://pbs.twimg.com/profile_images/530274226348249088/7i2zoS2f_normal.jpeg" TargetMode="External" /><Relationship Id="rId300" Type="http://schemas.openxmlformats.org/officeDocument/2006/relationships/hyperlink" Target="https://pbs.twimg.com/media/D_F-x5DUEAA807Q.jpg" TargetMode="External" /><Relationship Id="rId301" Type="http://schemas.openxmlformats.org/officeDocument/2006/relationships/hyperlink" Target="http://pbs.twimg.com/profile_images/1046954313312915456/GaxtWsR__normal.jpg" TargetMode="External" /><Relationship Id="rId302" Type="http://schemas.openxmlformats.org/officeDocument/2006/relationships/hyperlink" Target="http://pbs.twimg.com/profile_images/1122617035840741376/WFiaK1rj_normal.jpg" TargetMode="External" /><Relationship Id="rId303" Type="http://schemas.openxmlformats.org/officeDocument/2006/relationships/hyperlink" Target="http://pbs.twimg.com/profile_images/556968119185334273/yQqDDEke_normal.jpeg" TargetMode="External" /><Relationship Id="rId304" Type="http://schemas.openxmlformats.org/officeDocument/2006/relationships/hyperlink" Target="http://pbs.twimg.com/profile_images/1019295100357275648/mf3zsRD2_normal.jpg" TargetMode="External" /><Relationship Id="rId305" Type="http://schemas.openxmlformats.org/officeDocument/2006/relationships/hyperlink" Target="http://pbs.twimg.com/profile_images/1148085371043008512/3v_dZmhB_normal.jpg" TargetMode="External" /><Relationship Id="rId306" Type="http://schemas.openxmlformats.org/officeDocument/2006/relationships/hyperlink" Target="http://pbs.twimg.com/profile_images/497532093253943296/ee5k4DKr_normal.jpeg" TargetMode="External" /><Relationship Id="rId307" Type="http://schemas.openxmlformats.org/officeDocument/2006/relationships/hyperlink" Target="http://pbs.twimg.com/profile_images/1145938779015921670/cjASGmCL_normal.jpg" TargetMode="External" /><Relationship Id="rId308" Type="http://schemas.openxmlformats.org/officeDocument/2006/relationships/hyperlink" Target="http://pbs.twimg.com/profile_images/1105002295081816064/UeXX6bF-_normal.jpg" TargetMode="External" /><Relationship Id="rId309" Type="http://schemas.openxmlformats.org/officeDocument/2006/relationships/hyperlink" Target="http://pbs.twimg.com/profile_images/1148488447444836352/SOlQfm27_normal.jpg" TargetMode="External" /><Relationship Id="rId310" Type="http://schemas.openxmlformats.org/officeDocument/2006/relationships/hyperlink" Target="http://pbs.twimg.com/profile_images/1132226583274459136/XsFMVf-o_normal.jpg" TargetMode="External" /><Relationship Id="rId311" Type="http://schemas.openxmlformats.org/officeDocument/2006/relationships/hyperlink" Target="http://pbs.twimg.com/profile_images/1148726381204758528/t5OxGwbO_normal.jpg" TargetMode="External" /><Relationship Id="rId312" Type="http://schemas.openxmlformats.org/officeDocument/2006/relationships/hyperlink" Target="http://pbs.twimg.com/profile_images/1065131886979227650/7qJytnRj_normal.jpg" TargetMode="External" /><Relationship Id="rId313" Type="http://schemas.openxmlformats.org/officeDocument/2006/relationships/hyperlink" Target="http://pbs.twimg.com/profile_images/1146403438584115200/ZFUMZOP2_normal.jpg" TargetMode="External" /><Relationship Id="rId314" Type="http://schemas.openxmlformats.org/officeDocument/2006/relationships/hyperlink" Target="http://pbs.twimg.com/profile_images/1146403438584115200/ZFUMZOP2_normal.jpg" TargetMode="External" /><Relationship Id="rId315" Type="http://schemas.openxmlformats.org/officeDocument/2006/relationships/hyperlink" Target="http://pbs.twimg.com/profile_images/1143046569073291264/gt0hplsF_normal.jpg" TargetMode="External" /><Relationship Id="rId316" Type="http://schemas.openxmlformats.org/officeDocument/2006/relationships/hyperlink" Target="http://pbs.twimg.com/profile_images/1149242101856706560/oTpRVy5t_normal.jpg" TargetMode="External" /><Relationship Id="rId317" Type="http://schemas.openxmlformats.org/officeDocument/2006/relationships/hyperlink" Target="https://pbs.twimg.com/media/D_GP_QpU8AAKVX2.jpg" TargetMode="External" /><Relationship Id="rId318" Type="http://schemas.openxmlformats.org/officeDocument/2006/relationships/hyperlink" Target="http://pbs.twimg.com/profile_images/1126612942890385409/1iQdagzp_normal.jpg" TargetMode="External" /><Relationship Id="rId319" Type="http://schemas.openxmlformats.org/officeDocument/2006/relationships/hyperlink" Target="http://pbs.twimg.com/profile_images/1139964867446579200/4AK7z6oo_normal.jpg" TargetMode="External" /><Relationship Id="rId320" Type="http://schemas.openxmlformats.org/officeDocument/2006/relationships/hyperlink" Target="http://pbs.twimg.com/profile_images/1031368859343679490/2Y1DhyDd_normal.jpg" TargetMode="External" /><Relationship Id="rId321" Type="http://schemas.openxmlformats.org/officeDocument/2006/relationships/hyperlink" Target="http://pbs.twimg.com/profile_images/1146637057558585345/eWMoDd2V_normal.jpg" TargetMode="External" /><Relationship Id="rId322" Type="http://schemas.openxmlformats.org/officeDocument/2006/relationships/hyperlink" Target="http://pbs.twimg.com/profile_images/961313944794161153/5zyEVGK1_normal.jpg" TargetMode="External" /><Relationship Id="rId323" Type="http://schemas.openxmlformats.org/officeDocument/2006/relationships/hyperlink" Target="http://pbs.twimg.com/profile_images/1119503206390702081/TGMYgkkp_normal.jpg" TargetMode="External" /><Relationship Id="rId324" Type="http://schemas.openxmlformats.org/officeDocument/2006/relationships/hyperlink" Target="http://pbs.twimg.com/profile_images/1119503206390702081/TGMYgkkp_normal.jpg" TargetMode="External" /><Relationship Id="rId325" Type="http://schemas.openxmlformats.org/officeDocument/2006/relationships/hyperlink" Target="http://pbs.twimg.com/profile_images/1126084833581494272/_h-fYdDV_normal.jpg" TargetMode="External" /><Relationship Id="rId326" Type="http://schemas.openxmlformats.org/officeDocument/2006/relationships/hyperlink" Target="http://pbs.twimg.com/profile_images/1138548068700381186/n1XNCNpD_normal.jpg" TargetMode="External" /><Relationship Id="rId327" Type="http://schemas.openxmlformats.org/officeDocument/2006/relationships/hyperlink" Target="http://pbs.twimg.com/profile_images/963921265022197760/yadFLbFN_normal.jpg" TargetMode="External" /><Relationship Id="rId328" Type="http://schemas.openxmlformats.org/officeDocument/2006/relationships/hyperlink" Target="http://pbs.twimg.com/profile_images/1121073026055983105/-IIfYNgm_normal.png" TargetMode="External" /><Relationship Id="rId329" Type="http://schemas.openxmlformats.org/officeDocument/2006/relationships/hyperlink" Target="http://pbs.twimg.com/profile_images/1131641909422841856/4HMiJ0k0_normal.png" TargetMode="External" /><Relationship Id="rId330" Type="http://schemas.openxmlformats.org/officeDocument/2006/relationships/hyperlink" Target="http://pbs.twimg.com/profile_images/1089557850794455040/gdsvOvIF_normal.jpg" TargetMode="External" /><Relationship Id="rId331" Type="http://schemas.openxmlformats.org/officeDocument/2006/relationships/hyperlink" Target="http://pbs.twimg.com/profile_images/925460359682580480/umBFutr0_normal.jpg" TargetMode="External" /><Relationship Id="rId332" Type="http://schemas.openxmlformats.org/officeDocument/2006/relationships/hyperlink" Target="http://pbs.twimg.com/profile_images/2958339264/ee7a8ac4c27da93266fca4b361220b37_normal.jpeg" TargetMode="External" /><Relationship Id="rId333" Type="http://schemas.openxmlformats.org/officeDocument/2006/relationships/hyperlink" Target="http://pbs.twimg.com/profile_images/1147483460354940929/atiV0Swp_normal.jpg" TargetMode="External" /><Relationship Id="rId334" Type="http://schemas.openxmlformats.org/officeDocument/2006/relationships/hyperlink" Target="http://pbs.twimg.com/profile_images/510156413465657345/6Bnd55Dy_normal.png" TargetMode="External" /><Relationship Id="rId335" Type="http://schemas.openxmlformats.org/officeDocument/2006/relationships/hyperlink" Target="http://pbs.twimg.com/profile_images/1111561095318257664/e46wkWsQ_normal.jpg" TargetMode="External" /><Relationship Id="rId336" Type="http://schemas.openxmlformats.org/officeDocument/2006/relationships/hyperlink" Target="http://pbs.twimg.com/profile_images/845343649273729024/0JUZkApr_normal.jpg" TargetMode="External" /><Relationship Id="rId337" Type="http://schemas.openxmlformats.org/officeDocument/2006/relationships/hyperlink" Target="http://pbs.twimg.com/profile_images/833549629614546944/LkoCEFz5_normal.jpg" TargetMode="External" /><Relationship Id="rId338" Type="http://schemas.openxmlformats.org/officeDocument/2006/relationships/hyperlink" Target="https://pbs.twimg.com/media/D_G8TVeWwAERb-F.jpg" TargetMode="External" /><Relationship Id="rId339" Type="http://schemas.openxmlformats.org/officeDocument/2006/relationships/hyperlink" Target="http://pbs.twimg.com/profile_images/1075142549185155072/U4pIcBbM_normal.jpg" TargetMode="External" /><Relationship Id="rId340" Type="http://schemas.openxmlformats.org/officeDocument/2006/relationships/hyperlink" Target="https://pbs.twimg.com/media/D_HB5zvW4AALJsV.png" TargetMode="External" /><Relationship Id="rId341" Type="http://schemas.openxmlformats.org/officeDocument/2006/relationships/hyperlink" Target="http://pbs.twimg.com/profile_images/1134966039668596736/WEYxIguL_normal.png" TargetMode="External" /><Relationship Id="rId342" Type="http://schemas.openxmlformats.org/officeDocument/2006/relationships/hyperlink" Target="http://pbs.twimg.com/profile_images/1124531937262145536/8TkSuedx_normal.jpg" TargetMode="External" /><Relationship Id="rId343" Type="http://schemas.openxmlformats.org/officeDocument/2006/relationships/hyperlink" Target="http://pbs.twimg.com/profile_images/1131227824029929472/_jabyWsp_normal.jpg" TargetMode="External" /><Relationship Id="rId344" Type="http://schemas.openxmlformats.org/officeDocument/2006/relationships/hyperlink" Target="http://pbs.twimg.com/profile_images/1131227824029929472/_jabyWsp_normal.jpg" TargetMode="External" /><Relationship Id="rId345" Type="http://schemas.openxmlformats.org/officeDocument/2006/relationships/hyperlink" Target="http://pbs.twimg.com/profile_images/1142781847513915393/tFf_zT0y_normal.jpg" TargetMode="External" /><Relationship Id="rId346" Type="http://schemas.openxmlformats.org/officeDocument/2006/relationships/hyperlink" Target="https://pbs.twimg.com/media/D_EQsL3UwAARJPA.jpg" TargetMode="External" /><Relationship Id="rId347" Type="http://schemas.openxmlformats.org/officeDocument/2006/relationships/hyperlink" Target="https://pbs.twimg.com/media/D_EROH9VUAInqoW.jpg" TargetMode="External" /><Relationship Id="rId348" Type="http://schemas.openxmlformats.org/officeDocument/2006/relationships/hyperlink" Target="https://pbs.twimg.com/media/D_HSxahWwAEOnZV.jpg" TargetMode="External" /><Relationship Id="rId349" Type="http://schemas.openxmlformats.org/officeDocument/2006/relationships/hyperlink" Target="http://pbs.twimg.com/profile_images/378800000070844446/56e3121788929ca344fb173916f16351_normal.png" TargetMode="External" /><Relationship Id="rId350" Type="http://schemas.openxmlformats.org/officeDocument/2006/relationships/hyperlink" Target="http://pbs.twimg.com/profile_images/378800000070844446/56e3121788929ca344fb173916f16351_normal.png" TargetMode="External" /><Relationship Id="rId351" Type="http://schemas.openxmlformats.org/officeDocument/2006/relationships/hyperlink" Target="http://pbs.twimg.com/profile_images/1146265998481416193/tsA1hYZm_normal.jpg" TargetMode="External" /><Relationship Id="rId352" Type="http://schemas.openxmlformats.org/officeDocument/2006/relationships/hyperlink" Target="http://pbs.twimg.com/profile_images/1108425359433830402/0rlw2-Yn_normal.jpg" TargetMode="External" /><Relationship Id="rId353" Type="http://schemas.openxmlformats.org/officeDocument/2006/relationships/hyperlink" Target="http://pbs.twimg.com/profile_images/511846981468045312/zirWtWmm_normal.jpeg" TargetMode="External" /><Relationship Id="rId354" Type="http://schemas.openxmlformats.org/officeDocument/2006/relationships/hyperlink" Target="http://pbs.twimg.com/profile_images/511846981468045312/zirWtWmm_normal.jpeg" TargetMode="External" /><Relationship Id="rId355" Type="http://schemas.openxmlformats.org/officeDocument/2006/relationships/hyperlink" Target="http://pbs.twimg.com/profile_images/1131260220775292928/vm_k-3Ez_normal.jpg" TargetMode="External" /><Relationship Id="rId356" Type="http://schemas.openxmlformats.org/officeDocument/2006/relationships/hyperlink" Target="http://pbs.twimg.com/profile_images/1069321132040310784/iTvcuvVn_normal.jpg" TargetMode="External" /><Relationship Id="rId357" Type="http://schemas.openxmlformats.org/officeDocument/2006/relationships/hyperlink" Target="http://pbs.twimg.com/profile_images/1082775200503091200/wJ47Qwsy_normal.jpg" TargetMode="External" /><Relationship Id="rId358" Type="http://schemas.openxmlformats.org/officeDocument/2006/relationships/hyperlink" Target="http://pbs.twimg.com/profile_images/520215456125157378/ZQJs6v0s_normal.jpeg" TargetMode="External" /><Relationship Id="rId359" Type="http://schemas.openxmlformats.org/officeDocument/2006/relationships/hyperlink" Target="http://pbs.twimg.com/profile_images/1148916357339029504/haOMh0P1_normal.jpg" TargetMode="External" /><Relationship Id="rId360" Type="http://schemas.openxmlformats.org/officeDocument/2006/relationships/hyperlink" Target="http://pbs.twimg.com/profile_images/563309348231725056/bqgwnonP_normal.jpeg" TargetMode="External" /><Relationship Id="rId361" Type="http://schemas.openxmlformats.org/officeDocument/2006/relationships/hyperlink" Target="http://pbs.twimg.com/profile_images/895766918564646915/5soIbzlI_normal.jpg" TargetMode="External" /><Relationship Id="rId362" Type="http://schemas.openxmlformats.org/officeDocument/2006/relationships/hyperlink" Target="http://pbs.twimg.com/profile_images/1142768763332227073/giqZbzuz_normal.jpg" TargetMode="External" /><Relationship Id="rId363" Type="http://schemas.openxmlformats.org/officeDocument/2006/relationships/hyperlink" Target="http://pbs.twimg.com/profile_images/1148044676034891778/LikBAs1a_normal.jpg" TargetMode="External" /><Relationship Id="rId364" Type="http://schemas.openxmlformats.org/officeDocument/2006/relationships/hyperlink" Target="http://pbs.twimg.com/profile_images/1136258994358575104/lcq6n5b3_normal.png" TargetMode="External" /><Relationship Id="rId365" Type="http://schemas.openxmlformats.org/officeDocument/2006/relationships/hyperlink" Target="http://pbs.twimg.com/profile_images/978445229714911232/5UuUDp3H_normal.jpg" TargetMode="External" /><Relationship Id="rId366" Type="http://schemas.openxmlformats.org/officeDocument/2006/relationships/hyperlink" Target="http://pbs.twimg.com/profile_images/1145370755074387968/7zOHn7-h_normal.jpg" TargetMode="External" /><Relationship Id="rId367" Type="http://schemas.openxmlformats.org/officeDocument/2006/relationships/hyperlink" Target="http://pbs.twimg.com/profile_images/1146743968723587073/E6YmOwMP_normal.png" TargetMode="External" /><Relationship Id="rId368" Type="http://schemas.openxmlformats.org/officeDocument/2006/relationships/hyperlink" Target="http://pbs.twimg.com/profile_images/1146743968723587073/E6YmOwMP_normal.png" TargetMode="External" /><Relationship Id="rId369" Type="http://schemas.openxmlformats.org/officeDocument/2006/relationships/hyperlink" Target="http://pbs.twimg.com/profile_images/1006141698144178176/q4Sx45OV_normal.jpg" TargetMode="External" /><Relationship Id="rId370" Type="http://schemas.openxmlformats.org/officeDocument/2006/relationships/hyperlink" Target="http://pbs.twimg.com/profile_images/1006141698144178176/q4Sx45OV_normal.jpg" TargetMode="External" /><Relationship Id="rId371" Type="http://schemas.openxmlformats.org/officeDocument/2006/relationships/hyperlink" Target="http://pbs.twimg.com/profile_images/1057501912172507136/83QpRHhg_normal.jpg" TargetMode="External" /><Relationship Id="rId372" Type="http://schemas.openxmlformats.org/officeDocument/2006/relationships/hyperlink" Target="http://pbs.twimg.com/profile_images/1128687757033742336/jEESiMZM_normal.jpg" TargetMode="External" /><Relationship Id="rId373" Type="http://schemas.openxmlformats.org/officeDocument/2006/relationships/hyperlink" Target="http://pbs.twimg.com/profile_images/1128687757033742336/jEESiMZM_normal.jpg" TargetMode="External" /><Relationship Id="rId374" Type="http://schemas.openxmlformats.org/officeDocument/2006/relationships/hyperlink" Target="http://pbs.twimg.com/profile_images/1143223133417156608/sIdAwMlu_normal.png" TargetMode="External" /><Relationship Id="rId375" Type="http://schemas.openxmlformats.org/officeDocument/2006/relationships/hyperlink" Target="http://pbs.twimg.com/profile_images/1101824204029202432/cDcZIZ14_normal.jpg" TargetMode="External" /><Relationship Id="rId376" Type="http://schemas.openxmlformats.org/officeDocument/2006/relationships/hyperlink" Target="http://pbs.twimg.com/profile_images/1145575432562999297/zgcM8hoX_normal.jpg" TargetMode="External" /><Relationship Id="rId377" Type="http://schemas.openxmlformats.org/officeDocument/2006/relationships/hyperlink" Target="http://pbs.twimg.com/profile_images/1145575432562999297/zgcM8hoX_normal.jpg" TargetMode="External" /><Relationship Id="rId378" Type="http://schemas.openxmlformats.org/officeDocument/2006/relationships/hyperlink" Target="http://pbs.twimg.com/profile_images/767424359682179072/TBEiKsgY_normal.jpg" TargetMode="External" /><Relationship Id="rId379" Type="http://schemas.openxmlformats.org/officeDocument/2006/relationships/hyperlink" Target="http://pbs.twimg.com/profile_images/767424359682179072/TBEiKsgY_normal.jpg" TargetMode="External" /><Relationship Id="rId380" Type="http://schemas.openxmlformats.org/officeDocument/2006/relationships/hyperlink" Target="http://pbs.twimg.com/profile_images/767424359682179072/TBEiKsgY_normal.jpg" TargetMode="External" /><Relationship Id="rId381" Type="http://schemas.openxmlformats.org/officeDocument/2006/relationships/hyperlink" Target="http://pbs.twimg.com/profile_images/1147797971427180550/I0lH-qM5_normal.jpg" TargetMode="External" /><Relationship Id="rId382" Type="http://schemas.openxmlformats.org/officeDocument/2006/relationships/hyperlink" Target="http://pbs.twimg.com/profile_images/1125166611160281100/Y9rkuH59_normal.jpg" TargetMode="External" /><Relationship Id="rId383" Type="http://schemas.openxmlformats.org/officeDocument/2006/relationships/hyperlink" Target="http://pbs.twimg.com/profile_images/1113013571884015616/HXqeg9nE_normal.jpg" TargetMode="External" /><Relationship Id="rId384" Type="http://schemas.openxmlformats.org/officeDocument/2006/relationships/hyperlink" Target="http://pbs.twimg.com/profile_images/639215405785964545/KSnEy0IL_normal.jpg" TargetMode="External" /><Relationship Id="rId385" Type="http://schemas.openxmlformats.org/officeDocument/2006/relationships/hyperlink" Target="http://pbs.twimg.com/profile_images/1128770580684124160/2IRjkFJg_normal.jpg" TargetMode="External" /><Relationship Id="rId386" Type="http://schemas.openxmlformats.org/officeDocument/2006/relationships/hyperlink" Target="http://pbs.twimg.com/profile_images/1098855654574436352/TOb68R4b_normal.png" TargetMode="External" /><Relationship Id="rId387" Type="http://schemas.openxmlformats.org/officeDocument/2006/relationships/hyperlink" Target="http://abs.twimg.com/sticky/default_profile_images/default_profile_normal.png" TargetMode="External" /><Relationship Id="rId388" Type="http://schemas.openxmlformats.org/officeDocument/2006/relationships/hyperlink" Target="http://pbs.twimg.com/profile_images/525347422797824001/_1La_Jkk_normal.jpeg" TargetMode="External" /><Relationship Id="rId389" Type="http://schemas.openxmlformats.org/officeDocument/2006/relationships/hyperlink" Target="http://pbs.twimg.com/profile_images/1092477173984681984/0ETkG5mY_normal.jpg" TargetMode="External" /><Relationship Id="rId390" Type="http://schemas.openxmlformats.org/officeDocument/2006/relationships/hyperlink" Target="http://pbs.twimg.com/profile_images/1130797873325469696/Z5B3LL7V_normal.jpg" TargetMode="External" /><Relationship Id="rId391" Type="http://schemas.openxmlformats.org/officeDocument/2006/relationships/hyperlink" Target="http://pbs.twimg.com/profile_images/593770777243209728/Mhu_XRbY_normal.jpg" TargetMode="External" /><Relationship Id="rId392" Type="http://schemas.openxmlformats.org/officeDocument/2006/relationships/hyperlink" Target="http://pbs.twimg.com/profile_images/593770777243209728/Mhu_XRbY_normal.jpg" TargetMode="External" /><Relationship Id="rId393" Type="http://schemas.openxmlformats.org/officeDocument/2006/relationships/hyperlink" Target="http://pbs.twimg.com/profile_images/593770777243209728/Mhu_XRbY_normal.jpg" TargetMode="External" /><Relationship Id="rId394" Type="http://schemas.openxmlformats.org/officeDocument/2006/relationships/hyperlink" Target="http://pbs.twimg.com/profile_images/593770777243209728/Mhu_XRbY_normal.jpg" TargetMode="External" /><Relationship Id="rId395" Type="http://schemas.openxmlformats.org/officeDocument/2006/relationships/hyperlink" Target="http://pbs.twimg.com/profile_images/593770777243209728/Mhu_XRbY_normal.jpg" TargetMode="External" /><Relationship Id="rId396" Type="http://schemas.openxmlformats.org/officeDocument/2006/relationships/hyperlink" Target="http://pbs.twimg.com/profile_images/593770777243209728/Mhu_XRbY_normal.jpg" TargetMode="External" /><Relationship Id="rId397" Type="http://schemas.openxmlformats.org/officeDocument/2006/relationships/hyperlink" Target="http://pbs.twimg.com/profile_images/593770777243209728/Mhu_XRbY_normal.jpg" TargetMode="External" /><Relationship Id="rId398" Type="http://schemas.openxmlformats.org/officeDocument/2006/relationships/hyperlink" Target="http://pbs.twimg.com/profile_images/593770777243209728/Mhu_XRbY_normal.jpg" TargetMode="External" /><Relationship Id="rId399" Type="http://schemas.openxmlformats.org/officeDocument/2006/relationships/hyperlink" Target="http://pbs.twimg.com/profile_images/593770777243209728/Mhu_XRbY_normal.jpg" TargetMode="External" /><Relationship Id="rId400" Type="http://schemas.openxmlformats.org/officeDocument/2006/relationships/hyperlink" Target="http://pbs.twimg.com/profile_images/593770777243209728/Mhu_XRbY_normal.jpg" TargetMode="External" /><Relationship Id="rId401" Type="http://schemas.openxmlformats.org/officeDocument/2006/relationships/hyperlink" Target="http://pbs.twimg.com/profile_images/593770777243209728/Mhu_XRbY_normal.jpg" TargetMode="External" /><Relationship Id="rId402" Type="http://schemas.openxmlformats.org/officeDocument/2006/relationships/hyperlink" Target="https://pbs.twimg.com/media/D_IGTqFXsAIMd-0.jpg" TargetMode="External" /><Relationship Id="rId403" Type="http://schemas.openxmlformats.org/officeDocument/2006/relationships/hyperlink" Target="https://pbs.twimg.com/media/D_IJXjnWsAAca19.jpg" TargetMode="External" /><Relationship Id="rId404" Type="http://schemas.openxmlformats.org/officeDocument/2006/relationships/hyperlink" Target="https://pbs.twimg.com/media/D_IKW88VAAIflnw.jpg" TargetMode="External" /><Relationship Id="rId405" Type="http://schemas.openxmlformats.org/officeDocument/2006/relationships/hyperlink" Target="https://pbs.twimg.com/media/D_IKW88VAAIflnw.jpg" TargetMode="External" /><Relationship Id="rId406" Type="http://schemas.openxmlformats.org/officeDocument/2006/relationships/hyperlink" Target="http://pbs.twimg.com/profile_images/845373617114361859/IegCk3R9_normal.jpg" TargetMode="External" /><Relationship Id="rId407" Type="http://schemas.openxmlformats.org/officeDocument/2006/relationships/hyperlink" Target="http://pbs.twimg.com/profile_images/1143523397650939906/-yDxsRQX_normal.jpg" TargetMode="External" /><Relationship Id="rId408" Type="http://schemas.openxmlformats.org/officeDocument/2006/relationships/hyperlink" Target="http://pbs.twimg.com/profile_images/1830325120/IMG00013-20120113-1842_normal.jpg" TargetMode="External" /><Relationship Id="rId409" Type="http://schemas.openxmlformats.org/officeDocument/2006/relationships/hyperlink" Target="http://pbs.twimg.com/profile_images/930224132591104000/OwWjKeFD_normal.jpg" TargetMode="External" /><Relationship Id="rId410" Type="http://schemas.openxmlformats.org/officeDocument/2006/relationships/hyperlink" Target="https://pbs.twimg.com/media/D_IN_Q5UcAAC6bv.jpg" TargetMode="External" /><Relationship Id="rId411" Type="http://schemas.openxmlformats.org/officeDocument/2006/relationships/hyperlink" Target="http://pbs.twimg.com/profile_images/753937093777321984/cf-fETfi_normal.jpg" TargetMode="External" /><Relationship Id="rId412" Type="http://schemas.openxmlformats.org/officeDocument/2006/relationships/hyperlink" Target="http://pbs.twimg.com/profile_images/1081801105955274752/jDp8q85t_normal.jpg" TargetMode="External" /><Relationship Id="rId413" Type="http://schemas.openxmlformats.org/officeDocument/2006/relationships/hyperlink" Target="http://pbs.twimg.com/profile_images/1139269103917699077/sv-lpzhs_normal.jpg" TargetMode="External" /><Relationship Id="rId414" Type="http://schemas.openxmlformats.org/officeDocument/2006/relationships/hyperlink" Target="http://pbs.twimg.com/profile_images/1029425160485388288/lXd7fuMY_normal.jpg" TargetMode="External" /><Relationship Id="rId415" Type="http://schemas.openxmlformats.org/officeDocument/2006/relationships/hyperlink" Target="http://pbs.twimg.com/profile_images/1870077826/DSCN1723_normal.jpg" TargetMode="External" /><Relationship Id="rId416" Type="http://schemas.openxmlformats.org/officeDocument/2006/relationships/hyperlink" Target="http://pbs.twimg.com/profile_images/732480661336903683/xZGEXQrx_normal.jpg" TargetMode="External" /><Relationship Id="rId417" Type="http://schemas.openxmlformats.org/officeDocument/2006/relationships/hyperlink" Target="http://pbs.twimg.com/profile_images/1054938647127035904/Ju4YflxC_normal.jpg" TargetMode="External" /><Relationship Id="rId418" Type="http://schemas.openxmlformats.org/officeDocument/2006/relationships/hyperlink" Target="http://pbs.twimg.com/profile_images/757686992851394561/ga4mdKgX_normal.jpg" TargetMode="External" /><Relationship Id="rId419" Type="http://schemas.openxmlformats.org/officeDocument/2006/relationships/hyperlink" Target="http://pbs.twimg.com/profile_images/587204331138494464/pAdxF2jW_normal.jpg" TargetMode="External" /><Relationship Id="rId420" Type="http://schemas.openxmlformats.org/officeDocument/2006/relationships/hyperlink" Target="http://pbs.twimg.com/profile_images/1146938625357156352/2ELBJtLS_normal.jpg" TargetMode="External" /><Relationship Id="rId421" Type="http://schemas.openxmlformats.org/officeDocument/2006/relationships/hyperlink" Target="http://pbs.twimg.com/profile_images/1143390737536565248/Z56wfjKC_normal.png" TargetMode="External" /><Relationship Id="rId422" Type="http://schemas.openxmlformats.org/officeDocument/2006/relationships/hyperlink" Target="http://pbs.twimg.com/profile_images/1149180735275728897/FShrFQka_normal.jpg" TargetMode="External" /><Relationship Id="rId423" Type="http://schemas.openxmlformats.org/officeDocument/2006/relationships/hyperlink" Target="http://pbs.twimg.com/profile_images/1135450119388708864/P8j1z9Va_normal.jpg" TargetMode="External" /><Relationship Id="rId424" Type="http://schemas.openxmlformats.org/officeDocument/2006/relationships/hyperlink" Target="http://pbs.twimg.com/profile_images/504711864505208832/cq0vVoMF_normal.jpeg" TargetMode="External" /><Relationship Id="rId425" Type="http://schemas.openxmlformats.org/officeDocument/2006/relationships/hyperlink" Target="http://pbs.twimg.com/profile_images/972661316128313344/Evh3Uym4_normal.jpg" TargetMode="External" /><Relationship Id="rId426" Type="http://schemas.openxmlformats.org/officeDocument/2006/relationships/hyperlink" Target="http://pbs.twimg.com/profile_images/1064370219085369344/du8GRU5d_normal.jpg" TargetMode="External" /><Relationship Id="rId427" Type="http://schemas.openxmlformats.org/officeDocument/2006/relationships/hyperlink" Target="http://pbs.twimg.com/profile_images/1134487921841643520/4ucMRuV1_normal.jpg" TargetMode="External" /><Relationship Id="rId428" Type="http://schemas.openxmlformats.org/officeDocument/2006/relationships/hyperlink" Target="https://pbs.twimg.com/tweet_video_thumb/D_Ikm5IWkAAS9_J.jpg" TargetMode="External" /><Relationship Id="rId429" Type="http://schemas.openxmlformats.org/officeDocument/2006/relationships/hyperlink" Target="https://pbs.twimg.com/tweet_video_thumb/D_Ikm5IWkAAS9_J.jpg" TargetMode="External" /><Relationship Id="rId430" Type="http://schemas.openxmlformats.org/officeDocument/2006/relationships/hyperlink" Target="https://pbs.twimg.com/tweet_video_thumb/D_Ikm5IWkAAS9_J.jpg" TargetMode="External" /><Relationship Id="rId431" Type="http://schemas.openxmlformats.org/officeDocument/2006/relationships/hyperlink" Target="http://pbs.twimg.com/profile_images/1015034909046530048/rD6CyE2K_normal.jpg" TargetMode="External" /><Relationship Id="rId432" Type="http://schemas.openxmlformats.org/officeDocument/2006/relationships/hyperlink" Target="http://pbs.twimg.com/profile_images/1055847922489876486/wOOzYlx9_normal.jpg" TargetMode="External" /><Relationship Id="rId433" Type="http://schemas.openxmlformats.org/officeDocument/2006/relationships/hyperlink" Target="http://pbs.twimg.com/profile_images/1055847922489876486/wOOzYlx9_normal.jpg" TargetMode="External" /><Relationship Id="rId434" Type="http://schemas.openxmlformats.org/officeDocument/2006/relationships/hyperlink" Target="https://pbs.twimg.com/ext_tw_video_thumb/1148985270370492416/pu/img/OB2BUbeZrcliWKb5.jpg" TargetMode="External" /><Relationship Id="rId435" Type="http://schemas.openxmlformats.org/officeDocument/2006/relationships/hyperlink" Target="https://pbs.twimg.com/ext_tw_video_thumb/1149024580603973638/pu/img/vRJd4PYPJAQzoz6o.jpg" TargetMode="External" /><Relationship Id="rId436" Type="http://schemas.openxmlformats.org/officeDocument/2006/relationships/hyperlink" Target="http://pbs.twimg.com/profile_images/1132270375583342593/t_lVENv8_normal.png" TargetMode="External" /><Relationship Id="rId437" Type="http://schemas.openxmlformats.org/officeDocument/2006/relationships/hyperlink" Target="http://pbs.twimg.com/profile_images/1132957982663335936/0_0b9cwK_normal.png" TargetMode="External" /><Relationship Id="rId438" Type="http://schemas.openxmlformats.org/officeDocument/2006/relationships/hyperlink" Target="http://pbs.twimg.com/profile_images/1146918771501780992/AOpubCm2_normal.png" TargetMode="External" /><Relationship Id="rId439" Type="http://schemas.openxmlformats.org/officeDocument/2006/relationships/hyperlink" Target="https://pbs.twimg.com/media/D_EQWg_UYAAXI9F.jpg" TargetMode="External" /><Relationship Id="rId440" Type="http://schemas.openxmlformats.org/officeDocument/2006/relationships/hyperlink" Target="http://pbs.twimg.com/profile_images/1114326977941364736/q0TOx8PT_normal.jpg" TargetMode="External" /><Relationship Id="rId441" Type="http://schemas.openxmlformats.org/officeDocument/2006/relationships/hyperlink" Target="http://pbs.twimg.com/profile_images/1114326977941364736/q0TOx8PT_normal.jpg" TargetMode="External" /><Relationship Id="rId442" Type="http://schemas.openxmlformats.org/officeDocument/2006/relationships/hyperlink" Target="http://pbs.twimg.com/profile_images/1131025484135903232/hWivkEXG_normal.jpg" TargetMode="External" /><Relationship Id="rId443" Type="http://schemas.openxmlformats.org/officeDocument/2006/relationships/hyperlink" Target="http://pbs.twimg.com/profile_images/922510631667945472/h8n2YDu__normal.jpg" TargetMode="External" /><Relationship Id="rId444" Type="http://schemas.openxmlformats.org/officeDocument/2006/relationships/hyperlink" Target="http://abs.twimg.com/sticky/default_profile_images/default_profile_normal.png" TargetMode="External" /><Relationship Id="rId445" Type="http://schemas.openxmlformats.org/officeDocument/2006/relationships/hyperlink" Target="http://pbs.twimg.com/profile_images/1120617738798620672/Hkm6lf8z_normal.jpg" TargetMode="External" /><Relationship Id="rId446" Type="http://schemas.openxmlformats.org/officeDocument/2006/relationships/hyperlink" Target="http://pbs.twimg.com/profile_images/1124047949841956866/qmRecLZ__normal.jpg" TargetMode="External" /><Relationship Id="rId447" Type="http://schemas.openxmlformats.org/officeDocument/2006/relationships/hyperlink" Target="http://pbs.twimg.com/profile_images/804746123638374402/WDYPZ2rU_normal.jpg" TargetMode="External" /><Relationship Id="rId448" Type="http://schemas.openxmlformats.org/officeDocument/2006/relationships/hyperlink" Target="http://pbs.twimg.com/profile_images/1124606208961282048/0Gxi1bWy_normal.jpg" TargetMode="External" /><Relationship Id="rId449" Type="http://schemas.openxmlformats.org/officeDocument/2006/relationships/hyperlink" Target="http://pbs.twimg.com/profile_images/1124606208961282048/0Gxi1bWy_normal.jpg" TargetMode="External" /><Relationship Id="rId450" Type="http://schemas.openxmlformats.org/officeDocument/2006/relationships/hyperlink" Target="http://pbs.twimg.com/profile_images/949029338132951040/TxVM31V3_normal.jpg" TargetMode="External" /><Relationship Id="rId451" Type="http://schemas.openxmlformats.org/officeDocument/2006/relationships/hyperlink" Target="http://pbs.twimg.com/profile_images/949029338132951040/TxVM31V3_normal.jpg" TargetMode="External" /><Relationship Id="rId452" Type="http://schemas.openxmlformats.org/officeDocument/2006/relationships/hyperlink" Target="https://pbs.twimg.com/media/D_IxhHZU0AAgpvo.jpg" TargetMode="External" /><Relationship Id="rId453" Type="http://schemas.openxmlformats.org/officeDocument/2006/relationships/hyperlink" Target="http://pbs.twimg.com/profile_images/1148075810961723392/Oy9naDFy_normal.jpg" TargetMode="External" /><Relationship Id="rId454" Type="http://schemas.openxmlformats.org/officeDocument/2006/relationships/hyperlink" Target="http://pbs.twimg.com/profile_images/1145014259799220230/CFCC-LpH_normal.jpg" TargetMode="External" /><Relationship Id="rId455" Type="http://schemas.openxmlformats.org/officeDocument/2006/relationships/hyperlink" Target="http://pbs.twimg.com/profile_images/896800786570768384/tol8vax1_normal.jpg" TargetMode="External" /><Relationship Id="rId456" Type="http://schemas.openxmlformats.org/officeDocument/2006/relationships/hyperlink" Target="http://pbs.twimg.com/profile_images/911843473862541313/KuMKjxZ5_normal.jpg" TargetMode="External" /><Relationship Id="rId457" Type="http://schemas.openxmlformats.org/officeDocument/2006/relationships/hyperlink" Target="http://pbs.twimg.com/profile_images/1126307738047451136/VuCfUoyy_normal.jpg" TargetMode="External" /><Relationship Id="rId458" Type="http://schemas.openxmlformats.org/officeDocument/2006/relationships/hyperlink" Target="http://pbs.twimg.com/profile_images/1144052006174318598/GsQf7rQv_normal.jpg" TargetMode="External" /><Relationship Id="rId459" Type="http://schemas.openxmlformats.org/officeDocument/2006/relationships/hyperlink" Target="http://pbs.twimg.com/profile_images/1121068372198920197/S_J2t5L__normal.jpg" TargetMode="External" /><Relationship Id="rId460" Type="http://schemas.openxmlformats.org/officeDocument/2006/relationships/hyperlink" Target="http://pbs.twimg.com/profile_images/941252171731034112/z7bTtOVk_normal.jpg" TargetMode="External" /><Relationship Id="rId461" Type="http://schemas.openxmlformats.org/officeDocument/2006/relationships/hyperlink" Target="http://pbs.twimg.com/profile_images/941252171731034112/z7bTtOVk_normal.jpg" TargetMode="External" /><Relationship Id="rId462" Type="http://schemas.openxmlformats.org/officeDocument/2006/relationships/hyperlink" Target="http://pbs.twimg.com/profile_images/1123370840320544768/g8EXRzo4_normal.jpg" TargetMode="External" /><Relationship Id="rId463" Type="http://schemas.openxmlformats.org/officeDocument/2006/relationships/hyperlink" Target="http://pbs.twimg.com/profile_images/1139606769146179584/vHw4HXYV_normal.jpg" TargetMode="External" /><Relationship Id="rId464" Type="http://schemas.openxmlformats.org/officeDocument/2006/relationships/hyperlink" Target="http://pbs.twimg.com/profile_images/1142394562226376704/Wo_-OGwT_normal.jpg" TargetMode="External" /><Relationship Id="rId465" Type="http://schemas.openxmlformats.org/officeDocument/2006/relationships/hyperlink" Target="http://pbs.twimg.com/profile_images/1139606769146179584/vHw4HXYV_normal.jpg" TargetMode="External" /><Relationship Id="rId466" Type="http://schemas.openxmlformats.org/officeDocument/2006/relationships/hyperlink" Target="http://pbs.twimg.com/profile_images/1142394562226376704/Wo_-OGwT_normal.jpg" TargetMode="External" /><Relationship Id="rId467" Type="http://schemas.openxmlformats.org/officeDocument/2006/relationships/hyperlink" Target="http://pbs.twimg.com/profile_images/1139606769146179584/vHw4HXYV_normal.jpg" TargetMode="External" /><Relationship Id="rId468" Type="http://schemas.openxmlformats.org/officeDocument/2006/relationships/hyperlink" Target="http://pbs.twimg.com/profile_images/1142394562226376704/Wo_-OGwT_normal.jpg" TargetMode="External" /><Relationship Id="rId469" Type="http://schemas.openxmlformats.org/officeDocument/2006/relationships/hyperlink" Target="http://pbs.twimg.com/profile_images/1139606769146179584/vHw4HXYV_normal.jpg" TargetMode="External" /><Relationship Id="rId470" Type="http://schemas.openxmlformats.org/officeDocument/2006/relationships/hyperlink" Target="http://pbs.twimg.com/profile_images/1142394562226376704/Wo_-OGwT_normal.jpg" TargetMode="External" /><Relationship Id="rId471" Type="http://schemas.openxmlformats.org/officeDocument/2006/relationships/hyperlink" Target="http://pbs.twimg.com/profile_images/1139606769146179584/vHw4HXYV_normal.jpg" TargetMode="External" /><Relationship Id="rId472" Type="http://schemas.openxmlformats.org/officeDocument/2006/relationships/hyperlink" Target="http://pbs.twimg.com/profile_images/1142394562226376704/Wo_-OGwT_normal.jpg" TargetMode="External" /><Relationship Id="rId473" Type="http://schemas.openxmlformats.org/officeDocument/2006/relationships/hyperlink" Target="http://pbs.twimg.com/profile_images/1139606769146179584/vHw4HXYV_normal.jpg" TargetMode="External" /><Relationship Id="rId474" Type="http://schemas.openxmlformats.org/officeDocument/2006/relationships/hyperlink" Target="http://pbs.twimg.com/profile_images/1142394562226376704/Wo_-OGwT_normal.jpg" TargetMode="External" /><Relationship Id="rId475" Type="http://schemas.openxmlformats.org/officeDocument/2006/relationships/hyperlink" Target="http://pbs.twimg.com/profile_images/1139606769146179584/vHw4HXYV_normal.jpg" TargetMode="External" /><Relationship Id="rId476" Type="http://schemas.openxmlformats.org/officeDocument/2006/relationships/hyperlink" Target="http://pbs.twimg.com/profile_images/1142394562226376704/Wo_-OGwT_normal.jpg" TargetMode="External" /><Relationship Id="rId477" Type="http://schemas.openxmlformats.org/officeDocument/2006/relationships/hyperlink" Target="http://pbs.twimg.com/profile_images/1139606769146179584/vHw4HXYV_normal.jpg" TargetMode="External" /><Relationship Id="rId478" Type="http://schemas.openxmlformats.org/officeDocument/2006/relationships/hyperlink" Target="http://pbs.twimg.com/profile_images/1142394562226376704/Wo_-OGwT_normal.jpg" TargetMode="External" /><Relationship Id="rId479" Type="http://schemas.openxmlformats.org/officeDocument/2006/relationships/hyperlink" Target="http://pbs.twimg.com/profile_images/1139606769146179584/vHw4HXYV_normal.jpg" TargetMode="External" /><Relationship Id="rId480" Type="http://schemas.openxmlformats.org/officeDocument/2006/relationships/hyperlink" Target="http://pbs.twimg.com/profile_images/1142394562226376704/Wo_-OGwT_normal.jpg" TargetMode="External" /><Relationship Id="rId481" Type="http://schemas.openxmlformats.org/officeDocument/2006/relationships/hyperlink" Target="http://pbs.twimg.com/profile_images/1139606769146179584/vHw4HXYV_normal.jpg" TargetMode="External" /><Relationship Id="rId482" Type="http://schemas.openxmlformats.org/officeDocument/2006/relationships/hyperlink" Target="http://pbs.twimg.com/profile_images/1142394562226376704/Wo_-OGwT_normal.jpg" TargetMode="External" /><Relationship Id="rId483" Type="http://schemas.openxmlformats.org/officeDocument/2006/relationships/hyperlink" Target="http://pbs.twimg.com/profile_images/1139606769146179584/vHw4HXYV_normal.jpg" TargetMode="External" /><Relationship Id="rId484" Type="http://schemas.openxmlformats.org/officeDocument/2006/relationships/hyperlink" Target="http://pbs.twimg.com/profile_images/1142394562226376704/Wo_-OGwT_normal.jpg" TargetMode="External" /><Relationship Id="rId485" Type="http://schemas.openxmlformats.org/officeDocument/2006/relationships/hyperlink" Target="http://pbs.twimg.com/profile_images/1139606769146179584/vHw4HXYV_normal.jpg" TargetMode="External" /><Relationship Id="rId486" Type="http://schemas.openxmlformats.org/officeDocument/2006/relationships/hyperlink" Target="http://pbs.twimg.com/profile_images/1142394562226376704/Wo_-OGwT_normal.jpg" TargetMode="External" /><Relationship Id="rId487" Type="http://schemas.openxmlformats.org/officeDocument/2006/relationships/hyperlink" Target="http://pbs.twimg.com/profile_images/1139606769146179584/vHw4HXYV_normal.jpg" TargetMode="External" /><Relationship Id="rId488" Type="http://schemas.openxmlformats.org/officeDocument/2006/relationships/hyperlink" Target="http://pbs.twimg.com/profile_images/1142394562226376704/Wo_-OGwT_normal.jpg" TargetMode="External" /><Relationship Id="rId489" Type="http://schemas.openxmlformats.org/officeDocument/2006/relationships/hyperlink" Target="http://pbs.twimg.com/profile_images/704094864095342593/tMq5fB6w_normal.jpg" TargetMode="External" /><Relationship Id="rId490" Type="http://schemas.openxmlformats.org/officeDocument/2006/relationships/hyperlink" Target="https://pbs.twimg.com/media/D_JAvleVAAAUXMC.jpg" TargetMode="External" /><Relationship Id="rId491" Type="http://schemas.openxmlformats.org/officeDocument/2006/relationships/hyperlink" Target="https://pbs.twimg.com/media/D_JCm2OX4AEXlqI.jpg" TargetMode="External" /><Relationship Id="rId492" Type="http://schemas.openxmlformats.org/officeDocument/2006/relationships/hyperlink" Target="http://pbs.twimg.com/profile_images/1094392551224889344/RocxFMHP_normal.jpg" TargetMode="External" /><Relationship Id="rId493" Type="http://schemas.openxmlformats.org/officeDocument/2006/relationships/hyperlink" Target="http://pbs.twimg.com/profile_images/1094392551224889344/RocxFMHP_normal.jpg" TargetMode="External" /><Relationship Id="rId494" Type="http://schemas.openxmlformats.org/officeDocument/2006/relationships/hyperlink" Target="http://pbs.twimg.com/profile_images/1106624461493673987/qGRbrGy2_normal.jpg" TargetMode="External" /><Relationship Id="rId495" Type="http://schemas.openxmlformats.org/officeDocument/2006/relationships/hyperlink" Target="http://pbs.twimg.com/profile_images/1106624461493673987/qGRbrGy2_normal.jpg" TargetMode="External" /><Relationship Id="rId496" Type="http://schemas.openxmlformats.org/officeDocument/2006/relationships/hyperlink" Target="http://pbs.twimg.com/profile_images/1133298217460862982/fiDeBGtO_normal.jpg" TargetMode="External" /><Relationship Id="rId497" Type="http://schemas.openxmlformats.org/officeDocument/2006/relationships/hyperlink" Target="http://pbs.twimg.com/profile_images/1133298217460862982/fiDeBGtO_normal.jpg" TargetMode="External" /><Relationship Id="rId498" Type="http://schemas.openxmlformats.org/officeDocument/2006/relationships/hyperlink" Target="http://pbs.twimg.com/profile_images/1144434611084128256/tRV29Nir_normal.jpg" TargetMode="External" /><Relationship Id="rId499" Type="http://schemas.openxmlformats.org/officeDocument/2006/relationships/hyperlink" Target="https://pbs.twimg.com/media/D-ekiUTUYAMLWII.jpg" TargetMode="External" /><Relationship Id="rId500" Type="http://schemas.openxmlformats.org/officeDocument/2006/relationships/hyperlink" Target="https://pbs.twimg.com/media/D-ekiUTUYAMLWII.jpg" TargetMode="External" /><Relationship Id="rId501" Type="http://schemas.openxmlformats.org/officeDocument/2006/relationships/hyperlink" Target="https://pbs.twimg.com/media/D-ekiUTUYAMLWII.jpg" TargetMode="External" /><Relationship Id="rId502" Type="http://schemas.openxmlformats.org/officeDocument/2006/relationships/hyperlink" Target="http://pbs.twimg.com/profile_images/1140883644950564864/81Yb_o3q_normal.jpg" TargetMode="External" /><Relationship Id="rId503" Type="http://schemas.openxmlformats.org/officeDocument/2006/relationships/hyperlink" Target="https://pbs.twimg.com/tweet_video_thumb/D_JFcdVXUAAY_aN.jpg" TargetMode="External" /><Relationship Id="rId504" Type="http://schemas.openxmlformats.org/officeDocument/2006/relationships/hyperlink" Target="http://pbs.twimg.com/profile_images/685904579045801984/wcOJ_rM5_normal.jpg" TargetMode="External" /><Relationship Id="rId505" Type="http://schemas.openxmlformats.org/officeDocument/2006/relationships/hyperlink" Target="http://pbs.twimg.com/profile_images/1084949046865719302/pBjZbmiO_normal.jpg" TargetMode="External" /><Relationship Id="rId506" Type="http://schemas.openxmlformats.org/officeDocument/2006/relationships/hyperlink" Target="http://pbs.twimg.com/profile_images/1133381984670158854/MzBy3os__normal.jpg" TargetMode="External" /><Relationship Id="rId507" Type="http://schemas.openxmlformats.org/officeDocument/2006/relationships/hyperlink" Target="http://pbs.twimg.com/profile_images/834222841818120198/eniEXFxj_normal.jpg" TargetMode="External" /><Relationship Id="rId508" Type="http://schemas.openxmlformats.org/officeDocument/2006/relationships/hyperlink" Target="https://pbs.twimg.com/tweet_video_thumb/D_JJr71WsAISvML.jpg" TargetMode="External" /><Relationship Id="rId509" Type="http://schemas.openxmlformats.org/officeDocument/2006/relationships/hyperlink" Target="http://pbs.twimg.com/profile_images/1080461454/tails_normal.gif" TargetMode="External" /><Relationship Id="rId510" Type="http://schemas.openxmlformats.org/officeDocument/2006/relationships/hyperlink" Target="http://pbs.twimg.com/profile_images/1145914140013322241/qQJ5OFWo_normal.jpg" TargetMode="External" /><Relationship Id="rId511" Type="http://schemas.openxmlformats.org/officeDocument/2006/relationships/hyperlink" Target="http://pbs.twimg.com/profile_images/853449993687937025/SOWP13qF_normal.jpg" TargetMode="External" /><Relationship Id="rId512" Type="http://schemas.openxmlformats.org/officeDocument/2006/relationships/hyperlink" Target="https://pbs.twimg.com/media/D_GW8lZXYAA1ih1.jpg" TargetMode="External" /><Relationship Id="rId513" Type="http://schemas.openxmlformats.org/officeDocument/2006/relationships/hyperlink" Target="http://pbs.twimg.com/profile_images/1148903072162336770/sJllnhaf_normal.jpg" TargetMode="External" /><Relationship Id="rId514" Type="http://schemas.openxmlformats.org/officeDocument/2006/relationships/hyperlink" Target="http://pbs.twimg.com/profile_images/1107654682837770240/GrmgMnrR_normal.png" TargetMode="External" /><Relationship Id="rId515" Type="http://schemas.openxmlformats.org/officeDocument/2006/relationships/hyperlink" Target="http://pbs.twimg.com/profile_images/959664328407269377/KxNhpXu7_normal.jpg" TargetMode="External" /><Relationship Id="rId516" Type="http://schemas.openxmlformats.org/officeDocument/2006/relationships/hyperlink" Target="http://pbs.twimg.com/profile_images/959664328407269377/KxNhpXu7_normal.jpg" TargetMode="External" /><Relationship Id="rId517" Type="http://schemas.openxmlformats.org/officeDocument/2006/relationships/hyperlink" Target="http://pbs.twimg.com/profile_images/959664328407269377/KxNhpXu7_normal.jpg" TargetMode="External" /><Relationship Id="rId518" Type="http://schemas.openxmlformats.org/officeDocument/2006/relationships/hyperlink" Target="http://pbs.twimg.com/profile_images/959664328407269377/KxNhpXu7_normal.jpg" TargetMode="External" /><Relationship Id="rId519" Type="http://schemas.openxmlformats.org/officeDocument/2006/relationships/hyperlink" Target="http://pbs.twimg.com/profile_images/615733597551652864/BoNK060Q_normal.jpg" TargetMode="External" /><Relationship Id="rId520" Type="http://schemas.openxmlformats.org/officeDocument/2006/relationships/hyperlink" Target="http://pbs.twimg.com/profile_images/1127777470202036225/uW1H-P65_normal.jpg" TargetMode="External" /><Relationship Id="rId521" Type="http://schemas.openxmlformats.org/officeDocument/2006/relationships/hyperlink" Target="https://pbs.twimg.com/media/D_JP8-KXkAAjP24.jpg" TargetMode="External" /><Relationship Id="rId522" Type="http://schemas.openxmlformats.org/officeDocument/2006/relationships/hyperlink" Target="http://pbs.twimg.com/profile_images/1135537660536053760/N7hDUB2w_normal.png" TargetMode="External" /><Relationship Id="rId523" Type="http://schemas.openxmlformats.org/officeDocument/2006/relationships/hyperlink" Target="http://pbs.twimg.com/profile_images/1147673398715305985/PwdeuxTa_normal.jpg" TargetMode="External" /><Relationship Id="rId524" Type="http://schemas.openxmlformats.org/officeDocument/2006/relationships/hyperlink" Target="http://pbs.twimg.com/profile_images/1147673398715305985/PwdeuxTa_normal.jpg" TargetMode="External" /><Relationship Id="rId525" Type="http://schemas.openxmlformats.org/officeDocument/2006/relationships/hyperlink" Target="https://pbs.twimg.com/tweet_video_thumb/D_JUwljU0AEr7Ol.jpg" TargetMode="External" /><Relationship Id="rId526" Type="http://schemas.openxmlformats.org/officeDocument/2006/relationships/hyperlink" Target="http://pbs.twimg.com/profile_images/1115306374970449920/v-ff_38K_normal.jpg" TargetMode="External" /><Relationship Id="rId527" Type="http://schemas.openxmlformats.org/officeDocument/2006/relationships/hyperlink" Target="http://pbs.twimg.com/profile_images/1115306374970449920/v-ff_38K_normal.jpg" TargetMode="External" /><Relationship Id="rId528" Type="http://schemas.openxmlformats.org/officeDocument/2006/relationships/hyperlink" Target="https://pbs.twimg.com/media/D_JXHzYXUAEeF4x.jpg" TargetMode="External" /><Relationship Id="rId529" Type="http://schemas.openxmlformats.org/officeDocument/2006/relationships/hyperlink" Target="https://pbs.twimg.com/media/D_EROH9VUAInqoW.jpg" TargetMode="External" /><Relationship Id="rId530" Type="http://schemas.openxmlformats.org/officeDocument/2006/relationships/hyperlink" Target="https://pbs.twimg.com/media/D_EQsL3UwAARJPA.jpg" TargetMode="External" /><Relationship Id="rId531" Type="http://schemas.openxmlformats.org/officeDocument/2006/relationships/hyperlink" Target="http://pbs.twimg.com/profile_images/1127731456892112898/IFhDV4cb_normal.jpg" TargetMode="External" /><Relationship Id="rId532" Type="http://schemas.openxmlformats.org/officeDocument/2006/relationships/hyperlink" Target="http://pbs.twimg.com/profile_images/1028308184765800455/ptwZm8tM_normal.jpg" TargetMode="External" /><Relationship Id="rId533" Type="http://schemas.openxmlformats.org/officeDocument/2006/relationships/hyperlink" Target="http://pbs.twimg.com/profile_images/1028308184765800455/ptwZm8tM_normal.jpg" TargetMode="External" /><Relationship Id="rId534" Type="http://schemas.openxmlformats.org/officeDocument/2006/relationships/hyperlink" Target="http://pbs.twimg.com/profile_images/980272547001348096/2byRoctf_normal.jpg" TargetMode="External" /><Relationship Id="rId535" Type="http://schemas.openxmlformats.org/officeDocument/2006/relationships/hyperlink" Target="https://pbs.twimg.com/tweet_video_thumb/D_JZ0NkWsAEjOFd.jpg" TargetMode="External" /><Relationship Id="rId536" Type="http://schemas.openxmlformats.org/officeDocument/2006/relationships/hyperlink" Target="https://pbs.twimg.com/tweet_video_thumb/D_JZ0NkWsAEjOFd.jpg" TargetMode="External" /><Relationship Id="rId537" Type="http://schemas.openxmlformats.org/officeDocument/2006/relationships/hyperlink" Target="https://pbs.twimg.com/tweet_video_thumb/D_JZ0NkWsAEjOFd.jpg" TargetMode="External" /><Relationship Id="rId538" Type="http://schemas.openxmlformats.org/officeDocument/2006/relationships/hyperlink" Target="http://pbs.twimg.com/profile_images/615696617165885440/JDbUuo9H_normal.jpg" TargetMode="External" /><Relationship Id="rId539" Type="http://schemas.openxmlformats.org/officeDocument/2006/relationships/hyperlink" Target="http://pbs.twimg.com/profile_images/727161508854116354/_VkIPAOi_normal.jpg" TargetMode="External" /><Relationship Id="rId540" Type="http://schemas.openxmlformats.org/officeDocument/2006/relationships/hyperlink" Target="http://pbs.twimg.com/profile_images/1145469635808153606/lTIDyacH_normal.jpg" TargetMode="External" /><Relationship Id="rId541" Type="http://schemas.openxmlformats.org/officeDocument/2006/relationships/hyperlink" Target="http://pbs.twimg.com/profile_images/1145469635808153606/lTIDyacH_normal.jpg" TargetMode="External" /><Relationship Id="rId542" Type="http://schemas.openxmlformats.org/officeDocument/2006/relationships/hyperlink" Target="http://pbs.twimg.com/profile_images/1145469635808153606/lTIDyacH_normal.jpg" TargetMode="External" /><Relationship Id="rId543" Type="http://schemas.openxmlformats.org/officeDocument/2006/relationships/hyperlink" Target="http://pbs.twimg.com/profile_images/1145469635808153606/lTIDyacH_normal.jpg" TargetMode="External" /><Relationship Id="rId544" Type="http://schemas.openxmlformats.org/officeDocument/2006/relationships/hyperlink" Target="http://pbs.twimg.com/profile_images/1145469635808153606/lTIDyacH_normal.jpg" TargetMode="External" /><Relationship Id="rId545" Type="http://schemas.openxmlformats.org/officeDocument/2006/relationships/hyperlink" Target="http://pbs.twimg.com/profile_images/1145469635808153606/lTIDyacH_normal.jpg" TargetMode="External" /><Relationship Id="rId546" Type="http://schemas.openxmlformats.org/officeDocument/2006/relationships/hyperlink" Target="http://pbs.twimg.com/profile_images/1145469635808153606/lTIDyacH_normal.jpg" TargetMode="External" /><Relationship Id="rId547" Type="http://schemas.openxmlformats.org/officeDocument/2006/relationships/hyperlink" Target="http://pbs.twimg.com/profile_images/1145469635808153606/lTIDyacH_normal.jpg" TargetMode="External" /><Relationship Id="rId548" Type="http://schemas.openxmlformats.org/officeDocument/2006/relationships/hyperlink" Target="http://pbs.twimg.com/profile_images/1145469635808153606/lTIDyacH_normal.jpg" TargetMode="External" /><Relationship Id="rId549" Type="http://schemas.openxmlformats.org/officeDocument/2006/relationships/hyperlink" Target="http://pbs.twimg.com/profile_images/1145469635808153606/lTIDyacH_normal.jpg" TargetMode="External" /><Relationship Id="rId550" Type="http://schemas.openxmlformats.org/officeDocument/2006/relationships/hyperlink" Target="http://pbs.twimg.com/profile_images/1015268211468664837/0B5-oKfr_normal.jpg" TargetMode="External" /><Relationship Id="rId551" Type="http://schemas.openxmlformats.org/officeDocument/2006/relationships/hyperlink" Target="http://pbs.twimg.com/profile_images/1015268211468664837/0B5-oKfr_normal.jpg" TargetMode="External" /><Relationship Id="rId552" Type="http://schemas.openxmlformats.org/officeDocument/2006/relationships/hyperlink" Target="http://pbs.twimg.com/profile_images/1015268211468664837/0B5-oKfr_normal.jpg" TargetMode="External" /><Relationship Id="rId553" Type="http://schemas.openxmlformats.org/officeDocument/2006/relationships/hyperlink" Target="http://pbs.twimg.com/profile_images/1015268211468664837/0B5-oKfr_normal.jpg" TargetMode="External" /><Relationship Id="rId554" Type="http://schemas.openxmlformats.org/officeDocument/2006/relationships/hyperlink" Target="http://pbs.twimg.com/profile_images/1141109003734401024/EcaWWs2R_normal.jpg" TargetMode="External" /><Relationship Id="rId555" Type="http://schemas.openxmlformats.org/officeDocument/2006/relationships/hyperlink" Target="http://pbs.twimg.com/profile_images/1144921798128984064/9Q-lDPom_normal.jpg" TargetMode="External" /><Relationship Id="rId556" Type="http://schemas.openxmlformats.org/officeDocument/2006/relationships/hyperlink" Target="http://pbs.twimg.com/profile_images/662382460148125696/q0XrBm4J_normal.jpg" TargetMode="External" /><Relationship Id="rId557" Type="http://schemas.openxmlformats.org/officeDocument/2006/relationships/hyperlink" Target="http://pbs.twimg.com/profile_images/1130565224975732738/7qMVyTHP_normal.jpg" TargetMode="External" /><Relationship Id="rId558" Type="http://schemas.openxmlformats.org/officeDocument/2006/relationships/hyperlink" Target="https://pbs.twimg.com/media/D_Jm5DrWsAEhiu5.jpg" TargetMode="External" /><Relationship Id="rId559" Type="http://schemas.openxmlformats.org/officeDocument/2006/relationships/hyperlink" Target="http://pbs.twimg.com/profile_images/922516174772101120/XZ6QkJPZ_normal.jpg" TargetMode="External" /><Relationship Id="rId560" Type="http://schemas.openxmlformats.org/officeDocument/2006/relationships/hyperlink" Target="http://pbs.twimg.com/profile_images/1030585838139146240/QgpQw-1e_normal.jpg" TargetMode="External" /><Relationship Id="rId561" Type="http://schemas.openxmlformats.org/officeDocument/2006/relationships/hyperlink" Target="http://pbs.twimg.com/profile_images/931547611026268165/edywedCr_normal.jpg" TargetMode="External" /><Relationship Id="rId562" Type="http://schemas.openxmlformats.org/officeDocument/2006/relationships/hyperlink" Target="http://pbs.twimg.com/profile_images/1098112665350799365/sP-iDPyw_normal.jpg" TargetMode="External" /><Relationship Id="rId563" Type="http://schemas.openxmlformats.org/officeDocument/2006/relationships/hyperlink" Target="http://pbs.twimg.com/profile_images/1102696326486208513/_DO7_v1R_normal.jpg" TargetMode="External" /><Relationship Id="rId564" Type="http://schemas.openxmlformats.org/officeDocument/2006/relationships/hyperlink" Target="https://pbs.twimg.com/media/D_JreGpXkAEbp0h.jpg" TargetMode="External" /><Relationship Id="rId565" Type="http://schemas.openxmlformats.org/officeDocument/2006/relationships/hyperlink" Target="http://pbs.twimg.com/profile_images/853807728552292352/404aEoC4_normal.jpg" TargetMode="External" /><Relationship Id="rId566" Type="http://schemas.openxmlformats.org/officeDocument/2006/relationships/hyperlink" Target="http://pbs.twimg.com/profile_images/1133790576132804608/Op31ARm-_normal.jpg" TargetMode="External" /><Relationship Id="rId567" Type="http://schemas.openxmlformats.org/officeDocument/2006/relationships/hyperlink" Target="http://pbs.twimg.com/profile_images/1148801964735492096/dgF21fEK_normal.jpg" TargetMode="External" /><Relationship Id="rId568" Type="http://schemas.openxmlformats.org/officeDocument/2006/relationships/hyperlink" Target="https://pbs.twimg.com/media/D_ExowgXUAIrRVK.jpg" TargetMode="External" /><Relationship Id="rId569" Type="http://schemas.openxmlformats.org/officeDocument/2006/relationships/hyperlink" Target="http://pbs.twimg.com/profile_images/1109199952536834053/ZEG9EhO2_normal.jpg" TargetMode="External" /><Relationship Id="rId570" Type="http://schemas.openxmlformats.org/officeDocument/2006/relationships/hyperlink" Target="http://pbs.twimg.com/profile_images/1109199952536834053/ZEG9EhO2_normal.jpg" TargetMode="External" /><Relationship Id="rId571" Type="http://schemas.openxmlformats.org/officeDocument/2006/relationships/hyperlink" Target="http://pbs.twimg.com/profile_images/1146839408005414914/i-ZtXi7p_normal.jpg" TargetMode="External" /><Relationship Id="rId572" Type="http://schemas.openxmlformats.org/officeDocument/2006/relationships/hyperlink" Target="https://pbs.twimg.com/tweet_video_thumb/D_JyLeBXUAEwmQF.jpg" TargetMode="External" /><Relationship Id="rId573" Type="http://schemas.openxmlformats.org/officeDocument/2006/relationships/hyperlink" Target="https://pbs.twimg.com/tweet_video_thumb/D_JyLeBXUAEwmQF.jpg" TargetMode="External" /><Relationship Id="rId574" Type="http://schemas.openxmlformats.org/officeDocument/2006/relationships/hyperlink" Target="https://pbs.twimg.com/tweet_video_thumb/D_JyLeBXUAEwmQF.jpg" TargetMode="External" /><Relationship Id="rId575" Type="http://schemas.openxmlformats.org/officeDocument/2006/relationships/hyperlink" Target="http://pbs.twimg.com/profile_images/1145445668997255178/XWdOiI0T_normal.jpg" TargetMode="External" /><Relationship Id="rId576" Type="http://schemas.openxmlformats.org/officeDocument/2006/relationships/hyperlink" Target="https://pbs.twimg.com/media/D_J1_3dWsAEfGY_.jpg" TargetMode="External" /><Relationship Id="rId577" Type="http://schemas.openxmlformats.org/officeDocument/2006/relationships/hyperlink" Target="https://pbs.twimg.com/media/D_JL915VUAA65Um.jpg" TargetMode="External" /><Relationship Id="rId578" Type="http://schemas.openxmlformats.org/officeDocument/2006/relationships/hyperlink" Target="https://pbs.twimg.com/media/D_J4Ef2U4AIc7NW.jpg" TargetMode="External" /><Relationship Id="rId579" Type="http://schemas.openxmlformats.org/officeDocument/2006/relationships/hyperlink" Target="http://pbs.twimg.com/profile_images/1145052416649437185/RgWZTKFF_normal.jpg" TargetMode="External" /><Relationship Id="rId580" Type="http://schemas.openxmlformats.org/officeDocument/2006/relationships/hyperlink" Target="http://pbs.twimg.com/profile_images/2430294601/walking_normal.jpg" TargetMode="External" /><Relationship Id="rId581" Type="http://schemas.openxmlformats.org/officeDocument/2006/relationships/hyperlink" Target="http://pbs.twimg.com/profile_images/2430294601/walking_normal.jpg" TargetMode="External" /><Relationship Id="rId582" Type="http://schemas.openxmlformats.org/officeDocument/2006/relationships/hyperlink" Target="http://pbs.twimg.com/profile_images/1149045455763808256/ylgkj72U_normal.jpg" TargetMode="External" /><Relationship Id="rId583" Type="http://schemas.openxmlformats.org/officeDocument/2006/relationships/hyperlink" Target="http://pbs.twimg.com/profile_images/1135141699653591040/NyoCwlNK_normal.png" TargetMode="External" /><Relationship Id="rId584" Type="http://schemas.openxmlformats.org/officeDocument/2006/relationships/hyperlink" Target="http://pbs.twimg.com/profile_images/1135141699653591040/NyoCwlNK_normal.png" TargetMode="External" /><Relationship Id="rId585" Type="http://schemas.openxmlformats.org/officeDocument/2006/relationships/hyperlink" Target="http://pbs.twimg.com/profile_images/1136758255185747975/QJunBDs9_normal.jpg" TargetMode="External" /><Relationship Id="rId586" Type="http://schemas.openxmlformats.org/officeDocument/2006/relationships/hyperlink" Target="http://pbs.twimg.com/profile_images/997748169671753728/ttlvqrVM_normal.jpg" TargetMode="External" /><Relationship Id="rId587" Type="http://schemas.openxmlformats.org/officeDocument/2006/relationships/hyperlink" Target="https://pbs.twimg.com/ext_tw_video_thumb/1148540008321581056/pu/img/FoK2z_tOevcTDioc.jpg" TargetMode="External" /><Relationship Id="rId588" Type="http://schemas.openxmlformats.org/officeDocument/2006/relationships/hyperlink" Target="http://abs.twimg.com/sticky/default_profile_images/default_profile_normal.png" TargetMode="External" /><Relationship Id="rId589" Type="http://schemas.openxmlformats.org/officeDocument/2006/relationships/hyperlink" Target="https://pbs.twimg.com/media/D_IuWlhXkAYSsa3.jpg" TargetMode="External" /><Relationship Id="rId590" Type="http://schemas.openxmlformats.org/officeDocument/2006/relationships/hyperlink" Target="https://pbs.twimg.com/media/D_JZ1MAXsAEPj-U.jpg" TargetMode="External" /><Relationship Id="rId591" Type="http://schemas.openxmlformats.org/officeDocument/2006/relationships/hyperlink" Target="https://pbs.twimg.com/media/D_JZ1MAXsAEPj-U.jpg" TargetMode="External" /><Relationship Id="rId592" Type="http://schemas.openxmlformats.org/officeDocument/2006/relationships/hyperlink" Target="http://pbs.twimg.com/profile_images/510744136261976064/jnhFeXlE_normal.jpeg" TargetMode="External" /><Relationship Id="rId593" Type="http://schemas.openxmlformats.org/officeDocument/2006/relationships/hyperlink" Target="http://pbs.twimg.com/profile_images/1132097848869175297/LJJUa1nV_normal.jpg" TargetMode="External" /><Relationship Id="rId594" Type="http://schemas.openxmlformats.org/officeDocument/2006/relationships/hyperlink" Target="http://pbs.twimg.com/profile_images/1146595598235295745/pNE1E-3r_normal.jpg" TargetMode="External" /><Relationship Id="rId595" Type="http://schemas.openxmlformats.org/officeDocument/2006/relationships/hyperlink" Target="https://pbs.twimg.com/ext_tw_video_thumb/1149123622281367553/pu/img/Is7L1AzWOgmDmyDy.jpg" TargetMode="External" /><Relationship Id="rId596" Type="http://schemas.openxmlformats.org/officeDocument/2006/relationships/hyperlink" Target="http://pbs.twimg.com/profile_images/1118723121333272577/DN3CyFJw_normal.jpg" TargetMode="External" /><Relationship Id="rId597" Type="http://schemas.openxmlformats.org/officeDocument/2006/relationships/hyperlink" Target="http://pbs.twimg.com/profile_images/1149124653341904896/fqE-dxy__normal.jpg" TargetMode="External" /><Relationship Id="rId598" Type="http://schemas.openxmlformats.org/officeDocument/2006/relationships/hyperlink" Target="http://pbs.twimg.com/profile_images/1075298365439528960/4QZXqJX9_normal.jpg" TargetMode="External" /><Relationship Id="rId599" Type="http://schemas.openxmlformats.org/officeDocument/2006/relationships/hyperlink" Target="http://pbs.twimg.com/profile_images/1112042383028314112/N6RGMtsU_normal.jpg" TargetMode="External" /><Relationship Id="rId600" Type="http://schemas.openxmlformats.org/officeDocument/2006/relationships/hyperlink" Target="http://pbs.twimg.com/profile_images/1112042383028314112/N6RGMtsU_normal.jpg" TargetMode="External" /><Relationship Id="rId601" Type="http://schemas.openxmlformats.org/officeDocument/2006/relationships/hyperlink" Target="http://pbs.twimg.com/profile_images/1104916198293045248/b1Get-sk_normal.jpg" TargetMode="External" /><Relationship Id="rId602" Type="http://schemas.openxmlformats.org/officeDocument/2006/relationships/hyperlink" Target="http://pbs.twimg.com/profile_images/1110853214163730433/LXmQ9-QL_normal.jpg" TargetMode="External" /><Relationship Id="rId603" Type="http://schemas.openxmlformats.org/officeDocument/2006/relationships/hyperlink" Target="http://pbs.twimg.com/profile_images/1148979717837590529/zyNF9Tgg_normal.jpg" TargetMode="External" /><Relationship Id="rId604" Type="http://schemas.openxmlformats.org/officeDocument/2006/relationships/hyperlink" Target="http://pbs.twimg.com/profile_images/1142970413808590853/oI6Qg8RA_normal.jpg" TargetMode="External" /><Relationship Id="rId605" Type="http://schemas.openxmlformats.org/officeDocument/2006/relationships/hyperlink" Target="https://pbs.twimg.com/media/D_KFp8PWsAMWUpQ.jpg" TargetMode="External" /><Relationship Id="rId606" Type="http://schemas.openxmlformats.org/officeDocument/2006/relationships/hyperlink" Target="http://pbs.twimg.com/profile_images/924482048827576321/XqWsKggF_normal.jpg" TargetMode="External" /><Relationship Id="rId607" Type="http://schemas.openxmlformats.org/officeDocument/2006/relationships/hyperlink" Target="https://pbs.twimg.com/media/D_KHlTpXsAEJy1y.png" TargetMode="External" /><Relationship Id="rId608" Type="http://schemas.openxmlformats.org/officeDocument/2006/relationships/hyperlink" Target="http://pbs.twimg.com/profile_images/603031821970866176/uuf8MpNj_normal.jpg" TargetMode="External" /><Relationship Id="rId609" Type="http://schemas.openxmlformats.org/officeDocument/2006/relationships/hyperlink" Target="http://pbs.twimg.com/profile_images/1139062231864356864/LXg6VozU_normal.jpg" TargetMode="External" /><Relationship Id="rId610" Type="http://schemas.openxmlformats.org/officeDocument/2006/relationships/hyperlink" Target="https://pbs.twimg.com/tweet_video_thumb/D-9fYGSXsAEiA5l.jpg" TargetMode="External" /><Relationship Id="rId611" Type="http://schemas.openxmlformats.org/officeDocument/2006/relationships/hyperlink" Target="http://pbs.twimg.com/profile_images/1143540549657530368/0BpL_IZ6_normal.jpg" TargetMode="External" /><Relationship Id="rId612" Type="http://schemas.openxmlformats.org/officeDocument/2006/relationships/hyperlink" Target="http://pbs.twimg.com/profile_images/1147335267293913090/_WR17SJ7_normal.jpg" TargetMode="External" /><Relationship Id="rId613" Type="http://schemas.openxmlformats.org/officeDocument/2006/relationships/hyperlink" Target="http://pbs.twimg.com/profile_images/1127226342406270976/dWnoez18_normal.jpg" TargetMode="External" /><Relationship Id="rId614" Type="http://schemas.openxmlformats.org/officeDocument/2006/relationships/hyperlink" Target="http://pbs.twimg.com/profile_images/942213840904818688/nceDDgy6_normal.jpg" TargetMode="External" /><Relationship Id="rId615" Type="http://schemas.openxmlformats.org/officeDocument/2006/relationships/hyperlink" Target="http://pbs.twimg.com/profile_images/898567881373495296/fb5ixGca_normal.jpg" TargetMode="External" /><Relationship Id="rId616" Type="http://schemas.openxmlformats.org/officeDocument/2006/relationships/hyperlink" Target="http://pbs.twimg.com/profile_images/682043941319913472/LYRQ6LvV_normal.jpg" TargetMode="External" /><Relationship Id="rId617" Type="http://schemas.openxmlformats.org/officeDocument/2006/relationships/hyperlink" Target="http://pbs.twimg.com/profile_images/995092875959386112/oUOgxXaZ_normal.jpg" TargetMode="External" /><Relationship Id="rId618" Type="http://schemas.openxmlformats.org/officeDocument/2006/relationships/hyperlink" Target="http://pbs.twimg.com/profile_images/1111768326366097409/a5E2D0aM_normal.jpg" TargetMode="External" /><Relationship Id="rId619" Type="http://schemas.openxmlformats.org/officeDocument/2006/relationships/hyperlink" Target="http://pbs.twimg.com/profile_images/1111768326366097409/a5E2D0aM_normal.jpg" TargetMode="External" /><Relationship Id="rId620" Type="http://schemas.openxmlformats.org/officeDocument/2006/relationships/hyperlink" Target="http://pbs.twimg.com/profile_images/1111768326366097409/a5E2D0aM_normal.jpg" TargetMode="External" /><Relationship Id="rId621" Type="http://schemas.openxmlformats.org/officeDocument/2006/relationships/hyperlink" Target="http://pbs.twimg.com/profile_images/1143264722537648128/h45RHTZK_normal.jpg" TargetMode="External" /><Relationship Id="rId622" Type="http://schemas.openxmlformats.org/officeDocument/2006/relationships/hyperlink" Target="http://pbs.twimg.com/profile_images/1124452363362816000/qfS_X8JU_normal.png" TargetMode="External" /><Relationship Id="rId623" Type="http://schemas.openxmlformats.org/officeDocument/2006/relationships/hyperlink" Target="http://pbs.twimg.com/profile_images/1147742387399213056/qViPSJ_Z_normal.png" TargetMode="External" /><Relationship Id="rId624" Type="http://schemas.openxmlformats.org/officeDocument/2006/relationships/hyperlink" Target="http://pbs.twimg.com/profile_images/1138963244993982466/jEK1nlZK_normal.jpg" TargetMode="External" /><Relationship Id="rId625" Type="http://schemas.openxmlformats.org/officeDocument/2006/relationships/hyperlink" Target="http://pbs.twimg.com/profile_images/548011704097837057/UAUCkuEj_normal.jpeg" TargetMode="External" /><Relationship Id="rId626" Type="http://schemas.openxmlformats.org/officeDocument/2006/relationships/hyperlink" Target="http://pbs.twimg.com/profile_images/755531759673049088/q_pzIESd_normal.jpg" TargetMode="External" /><Relationship Id="rId627" Type="http://schemas.openxmlformats.org/officeDocument/2006/relationships/hyperlink" Target="http://pbs.twimg.com/profile_images/1134344923757465601/R7WcgOHp_normal.png" TargetMode="External" /><Relationship Id="rId628" Type="http://schemas.openxmlformats.org/officeDocument/2006/relationships/hyperlink" Target="http://pbs.twimg.com/profile_images/1145499769495838720/_AjSsrxg_normal.jpg" TargetMode="External" /><Relationship Id="rId629" Type="http://schemas.openxmlformats.org/officeDocument/2006/relationships/hyperlink" Target="https://pbs.twimg.com/media/D_KR1-VU8AAYXV6.jpg" TargetMode="External" /><Relationship Id="rId630" Type="http://schemas.openxmlformats.org/officeDocument/2006/relationships/hyperlink" Target="https://pbs.twimg.com/media/D_KR1-VU8AAYXV6.jpg" TargetMode="External" /><Relationship Id="rId631" Type="http://schemas.openxmlformats.org/officeDocument/2006/relationships/hyperlink" Target="https://pbs.twimg.com/media/D_KR1-VU8AAYXV6.jpg" TargetMode="External" /><Relationship Id="rId632" Type="http://schemas.openxmlformats.org/officeDocument/2006/relationships/hyperlink" Target="http://pbs.twimg.com/profile_images/1144953970101837825/-YWFswgM_normal.jpg" TargetMode="External" /><Relationship Id="rId633" Type="http://schemas.openxmlformats.org/officeDocument/2006/relationships/hyperlink" Target="http://pbs.twimg.com/profile_images/647987067645878272/G8G3R0Q4_normal.png" TargetMode="External" /><Relationship Id="rId634" Type="http://schemas.openxmlformats.org/officeDocument/2006/relationships/hyperlink" Target="http://pbs.twimg.com/profile_images/902936363615518722/FK-PrAux_normal.jpg" TargetMode="External" /><Relationship Id="rId635" Type="http://schemas.openxmlformats.org/officeDocument/2006/relationships/hyperlink" Target="http://pbs.twimg.com/profile_images/788540722387443712/1l9yfzcj_normal.jpg" TargetMode="External" /><Relationship Id="rId636" Type="http://schemas.openxmlformats.org/officeDocument/2006/relationships/hyperlink" Target="http://pbs.twimg.com/profile_images/491368671638347776/6fTU3kVp_normal.jpeg" TargetMode="External" /><Relationship Id="rId637" Type="http://schemas.openxmlformats.org/officeDocument/2006/relationships/hyperlink" Target="http://pbs.twimg.com/profile_images/1145702187630243847/B5jQF_jO_normal.jpg" TargetMode="External" /><Relationship Id="rId638" Type="http://schemas.openxmlformats.org/officeDocument/2006/relationships/hyperlink" Target="http://pbs.twimg.com/profile_images/1145718239160225793/25f8iEtV_normal.jpg" TargetMode="External" /><Relationship Id="rId639" Type="http://schemas.openxmlformats.org/officeDocument/2006/relationships/hyperlink" Target="https://pbs.twimg.com/media/D_KenMiUIAAReUh.jpg" TargetMode="External" /><Relationship Id="rId640" Type="http://schemas.openxmlformats.org/officeDocument/2006/relationships/hyperlink" Target="http://pbs.twimg.com/profile_images/1149154890796523520/HNPlKztP_normal.jpg" TargetMode="External" /><Relationship Id="rId641" Type="http://schemas.openxmlformats.org/officeDocument/2006/relationships/hyperlink" Target="http://pbs.twimg.com/profile_images/1109665791857905664/7sKSdf_v_normal.jpg" TargetMode="External" /><Relationship Id="rId642" Type="http://schemas.openxmlformats.org/officeDocument/2006/relationships/hyperlink" Target="http://abs.twimg.com/sticky/default_profile_images/default_profile_normal.png" TargetMode="External" /><Relationship Id="rId643" Type="http://schemas.openxmlformats.org/officeDocument/2006/relationships/hyperlink" Target="http://pbs.twimg.com/profile_images/1028854020964638720/tFKOeKhD_normal.jpg" TargetMode="External" /><Relationship Id="rId644" Type="http://schemas.openxmlformats.org/officeDocument/2006/relationships/hyperlink" Target="http://pbs.twimg.com/profile_images/1146819046207193093/drMz-Nrk_normal.jpg" TargetMode="External" /><Relationship Id="rId645" Type="http://schemas.openxmlformats.org/officeDocument/2006/relationships/hyperlink" Target="http://pbs.twimg.com/profile_images/1012749457014706176/9F2UBxJA_normal.jpg" TargetMode="External" /><Relationship Id="rId646" Type="http://schemas.openxmlformats.org/officeDocument/2006/relationships/hyperlink" Target="http://pbs.twimg.com/profile_images/1144044313791221760/grteIsWt_normal.jpg" TargetMode="External" /><Relationship Id="rId647" Type="http://schemas.openxmlformats.org/officeDocument/2006/relationships/hyperlink" Target="https://pbs.twimg.com/media/D_KuUI2U0AEUJII.jpg" TargetMode="External" /><Relationship Id="rId648" Type="http://schemas.openxmlformats.org/officeDocument/2006/relationships/hyperlink" Target="http://pbs.twimg.com/profile_images/1142974558607220739/3-PjOvDU_normal.jpg" TargetMode="External" /><Relationship Id="rId649" Type="http://schemas.openxmlformats.org/officeDocument/2006/relationships/hyperlink" Target="http://pbs.twimg.com/profile_images/1146098833601941505/OEmPZoPa_normal.jpg" TargetMode="External" /><Relationship Id="rId650" Type="http://schemas.openxmlformats.org/officeDocument/2006/relationships/hyperlink" Target="http://pbs.twimg.com/profile_images/854642645154635776/gNMQ0x4h_normal.jpg" TargetMode="External" /><Relationship Id="rId651" Type="http://schemas.openxmlformats.org/officeDocument/2006/relationships/hyperlink" Target="http://pbs.twimg.com/profile_images/745413120844140550/pfCJnJUs_normal.jpg" TargetMode="External" /><Relationship Id="rId652" Type="http://schemas.openxmlformats.org/officeDocument/2006/relationships/hyperlink" Target="http://pbs.twimg.com/profile_images/647466502417846272/R9c6-G90_normal.jpg" TargetMode="External" /><Relationship Id="rId653" Type="http://schemas.openxmlformats.org/officeDocument/2006/relationships/hyperlink" Target="http://pbs.twimg.com/profile_images/1080377612973666304/kujgfE2M_normal.jpg" TargetMode="External" /><Relationship Id="rId654" Type="http://schemas.openxmlformats.org/officeDocument/2006/relationships/hyperlink" Target="http://pbs.twimg.com/profile_images/1088482909235757058/AymhJuzC_normal.jpg" TargetMode="External" /><Relationship Id="rId655" Type="http://schemas.openxmlformats.org/officeDocument/2006/relationships/hyperlink" Target="http://pbs.twimg.com/profile_images/1115721812527259648/tcl9MlWp_normal.jpg" TargetMode="External" /><Relationship Id="rId656" Type="http://schemas.openxmlformats.org/officeDocument/2006/relationships/hyperlink" Target="http://pbs.twimg.com/profile_images/664659424573657089/dEfZLJAQ_normal.jpg" TargetMode="External" /><Relationship Id="rId657" Type="http://schemas.openxmlformats.org/officeDocument/2006/relationships/hyperlink" Target="http://pbs.twimg.com/profile_images/1127730498971807746/NTis3xLE_normal.png" TargetMode="External" /><Relationship Id="rId658" Type="http://schemas.openxmlformats.org/officeDocument/2006/relationships/hyperlink" Target="https://pbs.twimg.com/ext_tw_video_thumb/1149105413587165184/pu/img/YIZchxFFxyKzuFDA.jpg" TargetMode="External" /><Relationship Id="rId659" Type="http://schemas.openxmlformats.org/officeDocument/2006/relationships/hyperlink" Target="https://pbs.twimg.com/ext_tw_video_thumb/1149105413587165184/pu/img/YIZchxFFxyKzuFDA.jpg" TargetMode="External" /><Relationship Id="rId660" Type="http://schemas.openxmlformats.org/officeDocument/2006/relationships/hyperlink" Target="http://pbs.twimg.com/profile_images/3169318559/31c639095ee49a8ad22507e39d6fbc6c_normal.jpeg" TargetMode="External" /><Relationship Id="rId661" Type="http://schemas.openxmlformats.org/officeDocument/2006/relationships/hyperlink" Target="https://pbs.twimg.com/ext_tw_video_thumb/1149105413587165184/pu/img/YIZchxFFxyKzuFDA.jpg" TargetMode="External" /><Relationship Id="rId662" Type="http://schemas.openxmlformats.org/officeDocument/2006/relationships/hyperlink" Target="https://pbs.twimg.com/ext_tw_video_thumb/1149105413587165184/pu/img/YIZchxFFxyKzuFDA.jpg" TargetMode="External" /><Relationship Id="rId663" Type="http://schemas.openxmlformats.org/officeDocument/2006/relationships/hyperlink" Target="http://pbs.twimg.com/profile_images/3169318559/31c639095ee49a8ad22507e39d6fbc6c_normal.jpeg" TargetMode="External" /><Relationship Id="rId664" Type="http://schemas.openxmlformats.org/officeDocument/2006/relationships/hyperlink" Target="https://pbs.twimg.com/ext_tw_video_thumb/1149105413587165184/pu/img/YIZchxFFxyKzuFDA.jpg" TargetMode="External" /><Relationship Id="rId665" Type="http://schemas.openxmlformats.org/officeDocument/2006/relationships/hyperlink" Target="http://pbs.twimg.com/profile_images/3169318559/31c639095ee49a8ad22507e39d6fbc6c_normal.jpeg" TargetMode="External" /><Relationship Id="rId666" Type="http://schemas.openxmlformats.org/officeDocument/2006/relationships/hyperlink" Target="http://pbs.twimg.com/profile_images/667090772/katie_fforde_s_pic_normal.jpg" TargetMode="External" /><Relationship Id="rId667" Type="http://schemas.openxmlformats.org/officeDocument/2006/relationships/hyperlink" Target="http://pbs.twimg.com/profile_images/667090772/katie_fforde_s_pic_normal.jpg" TargetMode="External" /><Relationship Id="rId668" Type="http://schemas.openxmlformats.org/officeDocument/2006/relationships/hyperlink" Target="http://pbs.twimg.com/profile_images/1124179698144071680/njl3Wa-o_normal.jpg" TargetMode="External" /><Relationship Id="rId669" Type="http://schemas.openxmlformats.org/officeDocument/2006/relationships/hyperlink" Target="http://abs.twimg.com/sticky/default_profile_images/default_profile_normal.png" TargetMode="External" /><Relationship Id="rId670" Type="http://schemas.openxmlformats.org/officeDocument/2006/relationships/hyperlink" Target="http://pbs.twimg.com/profile_images/1058972798373236737/BaVyrtPC_normal.jpg" TargetMode="External" /><Relationship Id="rId671" Type="http://schemas.openxmlformats.org/officeDocument/2006/relationships/hyperlink" Target="http://pbs.twimg.com/profile_images/1058176709558788096/EUWgLGER_normal.jpg" TargetMode="External" /><Relationship Id="rId672" Type="http://schemas.openxmlformats.org/officeDocument/2006/relationships/hyperlink" Target="http://pbs.twimg.com/profile_images/1058176709558788096/EUWgLGER_normal.jpg" TargetMode="External" /><Relationship Id="rId673" Type="http://schemas.openxmlformats.org/officeDocument/2006/relationships/hyperlink" Target="https://pbs.twimg.com/media/D_FkkNTUwAAp9ZY.jpg" TargetMode="External" /><Relationship Id="rId674" Type="http://schemas.openxmlformats.org/officeDocument/2006/relationships/hyperlink" Target="http://pbs.twimg.com/profile_images/1016428227126935553/wQwhWVdG_normal.jpg" TargetMode="External" /><Relationship Id="rId675" Type="http://schemas.openxmlformats.org/officeDocument/2006/relationships/hyperlink" Target="http://pbs.twimg.com/profile_images/535208661409210368/gp_90v9w_normal.jpeg" TargetMode="External" /><Relationship Id="rId676" Type="http://schemas.openxmlformats.org/officeDocument/2006/relationships/hyperlink" Target="http://pbs.twimg.com/profile_images/1115174297998364672/cyFIwZMA_normal.png" TargetMode="External" /><Relationship Id="rId677" Type="http://schemas.openxmlformats.org/officeDocument/2006/relationships/hyperlink" Target="http://pbs.twimg.com/profile_images/1141939592351719425/QeEhydgE_normal.jpg" TargetMode="External" /><Relationship Id="rId678" Type="http://schemas.openxmlformats.org/officeDocument/2006/relationships/hyperlink" Target="http://pbs.twimg.com/profile_images/1141939592351719425/QeEhydgE_normal.jpg" TargetMode="External" /><Relationship Id="rId679" Type="http://schemas.openxmlformats.org/officeDocument/2006/relationships/hyperlink" Target="http://pbs.twimg.com/profile_images/735881276406665217/UXmX7zW3_normal.jpg" TargetMode="External" /><Relationship Id="rId680" Type="http://schemas.openxmlformats.org/officeDocument/2006/relationships/hyperlink" Target="http://pbs.twimg.com/profile_images/1135824935786385413/ZNhRPdCN_normal.png" TargetMode="External" /><Relationship Id="rId681" Type="http://schemas.openxmlformats.org/officeDocument/2006/relationships/hyperlink" Target="http://pbs.twimg.com/profile_images/1148690800248872963/IBmzsu3K_normal.jpg" TargetMode="External" /><Relationship Id="rId682" Type="http://schemas.openxmlformats.org/officeDocument/2006/relationships/hyperlink" Target="http://pbs.twimg.com/profile_images/1146047202927808512/lK1bIVNj_normal.jpg" TargetMode="External" /><Relationship Id="rId683" Type="http://schemas.openxmlformats.org/officeDocument/2006/relationships/hyperlink" Target="http://pbs.twimg.com/profile_images/1476078057/Everyone_Seems_Normal_normal.jpg" TargetMode="External" /><Relationship Id="rId684" Type="http://schemas.openxmlformats.org/officeDocument/2006/relationships/hyperlink" Target="https://pbs.twimg.com/media/D_LqklIW4AAtkFk.jpg" TargetMode="External" /><Relationship Id="rId685" Type="http://schemas.openxmlformats.org/officeDocument/2006/relationships/hyperlink" Target="http://pbs.twimg.com/profile_images/1134340984173617152/Yc4GpF8M_normal.png" TargetMode="External" /><Relationship Id="rId686" Type="http://schemas.openxmlformats.org/officeDocument/2006/relationships/hyperlink" Target="http://pbs.twimg.com/profile_images/1122267448026247169/iKHMxg_o_normal.jpg" TargetMode="External" /><Relationship Id="rId687" Type="http://schemas.openxmlformats.org/officeDocument/2006/relationships/hyperlink" Target="http://pbs.twimg.com/profile_images/1139446243791384576/h2GihgxY_normal.jpg" TargetMode="External" /><Relationship Id="rId688" Type="http://schemas.openxmlformats.org/officeDocument/2006/relationships/hyperlink" Target="http://pbs.twimg.com/profile_images/739945135308300288/HuawvM1A_normal.jpg" TargetMode="External" /><Relationship Id="rId689" Type="http://schemas.openxmlformats.org/officeDocument/2006/relationships/hyperlink" Target="http://pbs.twimg.com/profile_images/1089294714019504129/X4I4T62T_normal.jpg" TargetMode="External" /><Relationship Id="rId690" Type="http://schemas.openxmlformats.org/officeDocument/2006/relationships/hyperlink" Target="https://pbs.twimg.com/media/D_EQWg_UYAAXI9F.jpg" TargetMode="External" /><Relationship Id="rId691" Type="http://schemas.openxmlformats.org/officeDocument/2006/relationships/hyperlink" Target="https://pbs.twimg.com/media/D_EROH9VUAInqoW.jpg" TargetMode="External" /><Relationship Id="rId692" Type="http://schemas.openxmlformats.org/officeDocument/2006/relationships/hyperlink" Target="https://pbs.twimg.com/media/D_EQsL3UwAARJPA.jpg" TargetMode="External" /><Relationship Id="rId693" Type="http://schemas.openxmlformats.org/officeDocument/2006/relationships/hyperlink" Target="https://pbs.twimg.com/media/D_JL915VUAA65Um.jpg" TargetMode="External" /><Relationship Id="rId694" Type="http://schemas.openxmlformats.org/officeDocument/2006/relationships/hyperlink" Target="https://pbs.twimg.com/media/D_JUJkLUcAAtDDu.jpg" TargetMode="External" /><Relationship Id="rId695" Type="http://schemas.openxmlformats.org/officeDocument/2006/relationships/hyperlink" Target="https://pbs.twimg.com/media/D_JVLltU0AElyVE.jpg" TargetMode="External" /><Relationship Id="rId696" Type="http://schemas.openxmlformats.org/officeDocument/2006/relationships/hyperlink" Target="https://pbs.twimg.com/media/D_LyRElX4AAHvyR.jpg" TargetMode="External" /><Relationship Id="rId697" Type="http://schemas.openxmlformats.org/officeDocument/2006/relationships/hyperlink" Target="https://pbs.twimg.com/media/D_JVLltU0AElyVE.jpg" TargetMode="External" /><Relationship Id="rId698" Type="http://schemas.openxmlformats.org/officeDocument/2006/relationships/hyperlink" Target="https://pbs.twimg.com/media/D_JUJkLUcAAtDDu.jpg" TargetMode="External" /><Relationship Id="rId699" Type="http://schemas.openxmlformats.org/officeDocument/2006/relationships/hyperlink" Target="http://pbs.twimg.com/profile_images/894083087918710784/TpjFkvLB_normal.jpg" TargetMode="External" /><Relationship Id="rId700" Type="http://schemas.openxmlformats.org/officeDocument/2006/relationships/hyperlink" Target="http://pbs.twimg.com/profile_images/1125829111530704896/-V36HmAn_normal.jpg" TargetMode="External" /><Relationship Id="rId701" Type="http://schemas.openxmlformats.org/officeDocument/2006/relationships/hyperlink" Target="https://pbs.twimg.com/tweet_video_thumb/D_LzYoKWwAAQZUj.jpg" TargetMode="External" /><Relationship Id="rId702" Type="http://schemas.openxmlformats.org/officeDocument/2006/relationships/hyperlink" Target="http://pbs.twimg.com/profile_images/998345929244663808/t99J7CV5_normal.jpg" TargetMode="External" /><Relationship Id="rId703" Type="http://schemas.openxmlformats.org/officeDocument/2006/relationships/hyperlink" Target="http://pbs.twimg.com/profile_images/1146303813332025344/Z1QKjoLF_normal.jpg" TargetMode="External" /><Relationship Id="rId704" Type="http://schemas.openxmlformats.org/officeDocument/2006/relationships/hyperlink" Target="http://pbs.twimg.com/profile_images/1122571023612809216/JQoW13Eq_normal.jpg" TargetMode="External" /><Relationship Id="rId705" Type="http://schemas.openxmlformats.org/officeDocument/2006/relationships/hyperlink" Target="http://pbs.twimg.com/profile_images/1140821999318491137/-olq7-58_normal.jpg" TargetMode="External" /><Relationship Id="rId706" Type="http://schemas.openxmlformats.org/officeDocument/2006/relationships/hyperlink" Target="http://pbs.twimg.com/profile_images/826724242251251712/CjuE6vCe_normal.jpg" TargetMode="External" /><Relationship Id="rId707" Type="http://schemas.openxmlformats.org/officeDocument/2006/relationships/hyperlink" Target="https://pbs.twimg.com/media/D_MMJISX4AA59lP.jpg" TargetMode="External" /><Relationship Id="rId708" Type="http://schemas.openxmlformats.org/officeDocument/2006/relationships/hyperlink" Target="http://pbs.twimg.com/profile_images/1072203107856207872/XKcKLnog_normal.jpg" TargetMode="External" /><Relationship Id="rId709" Type="http://schemas.openxmlformats.org/officeDocument/2006/relationships/hyperlink" Target="https://pbs.twimg.com/media/D_MQtjvUwAEtkvd.jpg" TargetMode="External" /><Relationship Id="rId710" Type="http://schemas.openxmlformats.org/officeDocument/2006/relationships/hyperlink" Target="http://pbs.twimg.com/profile_images/832440185291812865/NAKdVTC5_normal.jpg" TargetMode="External" /><Relationship Id="rId711" Type="http://schemas.openxmlformats.org/officeDocument/2006/relationships/hyperlink" Target="http://pbs.twimg.com/profile_images/1146130353876193280/BU-szC7Q_normal.png" TargetMode="External" /><Relationship Id="rId712" Type="http://schemas.openxmlformats.org/officeDocument/2006/relationships/hyperlink" Target="https://pbs.twimg.com/tweet_video_thumb/D_MVsnXWsAEce1u.jpg" TargetMode="External" /><Relationship Id="rId713" Type="http://schemas.openxmlformats.org/officeDocument/2006/relationships/hyperlink" Target="http://pbs.twimg.com/profile_images/650380385277243392/bAZiNBjn_normal.jpg" TargetMode="External" /><Relationship Id="rId714" Type="http://schemas.openxmlformats.org/officeDocument/2006/relationships/hyperlink" Target="http://pbs.twimg.com/profile_images/1148308789411495936/ZfGqHxPp_normal.jpg" TargetMode="External" /><Relationship Id="rId715" Type="http://schemas.openxmlformats.org/officeDocument/2006/relationships/hyperlink" Target="http://pbs.twimg.com/profile_images/1088956435839496197/5xW0G6RH_normal.jpg" TargetMode="External" /><Relationship Id="rId716" Type="http://schemas.openxmlformats.org/officeDocument/2006/relationships/hyperlink" Target="https://pbs.twimg.com/ext_tw_video_thumb/1148060228199616513/pu/img/yPDATGki6vaDSBI-.jpg" TargetMode="External" /><Relationship Id="rId717" Type="http://schemas.openxmlformats.org/officeDocument/2006/relationships/hyperlink" Target="https://pbs.twimg.com/ext_tw_video_thumb/1148060228199616513/pu/img/yPDATGki6vaDSBI-.jpg" TargetMode="External" /><Relationship Id="rId718" Type="http://schemas.openxmlformats.org/officeDocument/2006/relationships/hyperlink" Target="https://pbs.twimg.com/media/D_CDcKAX4AEJS4c.jpg" TargetMode="External" /><Relationship Id="rId719" Type="http://schemas.openxmlformats.org/officeDocument/2006/relationships/hyperlink" Target="https://pbs.twimg.com/media/D_CDcKAX4AEJS4c.jpg" TargetMode="External" /><Relationship Id="rId720" Type="http://schemas.openxmlformats.org/officeDocument/2006/relationships/hyperlink" Target="https://pbs.twimg.com/media/D_Hkso0X4AAx7jm.jpg" TargetMode="External" /><Relationship Id="rId721" Type="http://schemas.openxmlformats.org/officeDocument/2006/relationships/hyperlink" Target="https://pbs.twimg.com/media/D_Hkso0X4AAx7jm.jpg" TargetMode="External" /><Relationship Id="rId722" Type="http://schemas.openxmlformats.org/officeDocument/2006/relationships/hyperlink" Target="http://pbs.twimg.com/profile_images/1143046791056613376/QPZpFl-R_normal.png" TargetMode="External" /><Relationship Id="rId723" Type="http://schemas.openxmlformats.org/officeDocument/2006/relationships/hyperlink" Target="http://pbs.twimg.com/profile_images/1149247824426668032/hzjjkp5B_normal.jpg" TargetMode="External" /><Relationship Id="rId724" Type="http://schemas.openxmlformats.org/officeDocument/2006/relationships/hyperlink" Target="http://pbs.twimg.com/profile_images/1046925134274224129/zLErygwo_normal.jpg" TargetMode="External" /><Relationship Id="rId725" Type="http://schemas.openxmlformats.org/officeDocument/2006/relationships/hyperlink" Target="http://pbs.twimg.com/profile_images/1149247824426668032/hzjjkp5B_normal.jpg" TargetMode="External" /><Relationship Id="rId726" Type="http://schemas.openxmlformats.org/officeDocument/2006/relationships/hyperlink" Target="http://pbs.twimg.com/profile_images/1148221697700618242/sg4-GSLi_normal.png" TargetMode="External" /><Relationship Id="rId727" Type="http://schemas.openxmlformats.org/officeDocument/2006/relationships/hyperlink" Target="https://pbs.twimg.com/tweet_video_thumb/D_MVDwQW4AI1wYi.jpg" TargetMode="External" /><Relationship Id="rId728" Type="http://schemas.openxmlformats.org/officeDocument/2006/relationships/hyperlink" Target="http://pbs.twimg.com/profile_images/1149247824426668032/hzjjkp5B_normal.jpg" TargetMode="External" /><Relationship Id="rId729" Type="http://schemas.openxmlformats.org/officeDocument/2006/relationships/hyperlink" Target="http://pbs.twimg.com/profile_images/738139405446062081/x0FQk9Yl_normal.jpg" TargetMode="External" /><Relationship Id="rId730" Type="http://schemas.openxmlformats.org/officeDocument/2006/relationships/hyperlink" Target="http://pbs.twimg.com/profile_images/1149247824426668032/hzjjkp5B_normal.jpg" TargetMode="External" /><Relationship Id="rId731" Type="http://schemas.openxmlformats.org/officeDocument/2006/relationships/hyperlink" Target="http://pbs.twimg.com/profile_images/1148374126672977926/qnfNo3No_normal.jpg" TargetMode="External" /><Relationship Id="rId732" Type="http://schemas.openxmlformats.org/officeDocument/2006/relationships/hyperlink" Target="http://pbs.twimg.com/profile_images/1149247824426668032/hzjjkp5B_normal.jpg" TargetMode="External" /><Relationship Id="rId733" Type="http://schemas.openxmlformats.org/officeDocument/2006/relationships/hyperlink" Target="http://pbs.twimg.com/profile_images/1149247824426668032/hzjjkp5B_normal.jpg" TargetMode="External" /><Relationship Id="rId734" Type="http://schemas.openxmlformats.org/officeDocument/2006/relationships/hyperlink" Target="http://pbs.twimg.com/profile_images/1149247824426668032/hzjjkp5B_normal.jpg" TargetMode="External" /><Relationship Id="rId735" Type="http://schemas.openxmlformats.org/officeDocument/2006/relationships/hyperlink" Target="http://abs.twimg.com/sticky/default_profile_images/default_profile_normal.png" TargetMode="External" /><Relationship Id="rId736" Type="http://schemas.openxmlformats.org/officeDocument/2006/relationships/hyperlink" Target="http://pbs.twimg.com/profile_images/867700927708442624/odMJTDb6_normal.jpg" TargetMode="External" /><Relationship Id="rId737" Type="http://schemas.openxmlformats.org/officeDocument/2006/relationships/hyperlink" Target="http://pbs.twimg.com/profile_images/1054475402578747392/8-Fa8peJ_normal.jpg" TargetMode="External" /><Relationship Id="rId738" Type="http://schemas.openxmlformats.org/officeDocument/2006/relationships/hyperlink" Target="http://pbs.twimg.com/profile_images/616683389920350208/ZxeGL-DI_normal.jpg" TargetMode="External" /><Relationship Id="rId739" Type="http://schemas.openxmlformats.org/officeDocument/2006/relationships/hyperlink" Target="http://pbs.twimg.com/profile_images/1134903437814951936/lUlzKwEV_normal.png" TargetMode="External" /><Relationship Id="rId740" Type="http://schemas.openxmlformats.org/officeDocument/2006/relationships/hyperlink" Target="http://pbs.twimg.com/profile_images/1134903437814951936/lUlzKwEV_normal.png" TargetMode="External" /><Relationship Id="rId741" Type="http://schemas.openxmlformats.org/officeDocument/2006/relationships/hyperlink" Target="https://pbs.twimg.com/tweet_video_thumb/D_L0ByVWsAAhRuj.jpg" TargetMode="External" /><Relationship Id="rId742" Type="http://schemas.openxmlformats.org/officeDocument/2006/relationships/hyperlink" Target="http://pbs.twimg.com/profile_images/2372626508/Mum_002_normal.jpg" TargetMode="External" /><Relationship Id="rId743" Type="http://schemas.openxmlformats.org/officeDocument/2006/relationships/hyperlink" Target="http://pbs.twimg.com/profile_images/1138420113319845888/WYwiFFNx_normal.jpg" TargetMode="External" /><Relationship Id="rId744" Type="http://schemas.openxmlformats.org/officeDocument/2006/relationships/hyperlink" Target="http://pbs.twimg.com/profile_images/1138420113319845888/WYwiFFNx_normal.jpg" TargetMode="External" /><Relationship Id="rId745" Type="http://schemas.openxmlformats.org/officeDocument/2006/relationships/hyperlink" Target="https://pbs.twimg.com/media/D_MqHlAXkAA5ngS.jpg" TargetMode="External" /><Relationship Id="rId746" Type="http://schemas.openxmlformats.org/officeDocument/2006/relationships/hyperlink" Target="http://pbs.twimg.com/profile_images/884957620146061312/6trkZ1Pd_normal.jpg" TargetMode="External" /><Relationship Id="rId747" Type="http://schemas.openxmlformats.org/officeDocument/2006/relationships/hyperlink" Target="https://pbs.twimg.com/media/D_MtjZkXkAA6C-5.jpg" TargetMode="External" /><Relationship Id="rId748" Type="http://schemas.openxmlformats.org/officeDocument/2006/relationships/hyperlink" Target="http://pbs.twimg.com/profile_images/1096052142085935104/qD0-S92B_normal.jpg" TargetMode="External" /><Relationship Id="rId749" Type="http://schemas.openxmlformats.org/officeDocument/2006/relationships/hyperlink" Target="https://pbs.twimg.com/media/D_M0QjHXUAAlzGy.jpg" TargetMode="External" /><Relationship Id="rId750" Type="http://schemas.openxmlformats.org/officeDocument/2006/relationships/hyperlink" Target="https://pbs.twimg.com/media/D_M0QjHXUAAlzGy.jpg" TargetMode="External" /><Relationship Id="rId751" Type="http://schemas.openxmlformats.org/officeDocument/2006/relationships/hyperlink" Target="https://pbs.twimg.com/media/D_M0QjHXUAAlzGy.jpg" TargetMode="External" /><Relationship Id="rId752" Type="http://schemas.openxmlformats.org/officeDocument/2006/relationships/hyperlink" Target="https://pbs.twimg.com/media/D_Clcx4XsAAni0N.jpg" TargetMode="External" /><Relationship Id="rId753" Type="http://schemas.openxmlformats.org/officeDocument/2006/relationships/hyperlink" Target="https://pbs.twimg.com/media/D_Clcx4XsAAni0N.jpg" TargetMode="External" /><Relationship Id="rId754" Type="http://schemas.openxmlformats.org/officeDocument/2006/relationships/hyperlink" Target="https://pbs.twimg.com/media/D_CgANnXkAAlSEq.jpg" TargetMode="External" /><Relationship Id="rId755" Type="http://schemas.openxmlformats.org/officeDocument/2006/relationships/hyperlink" Target="https://pbs.twimg.com/media/D_CgANnXkAAlSEq.jpg" TargetMode="External" /><Relationship Id="rId756" Type="http://schemas.openxmlformats.org/officeDocument/2006/relationships/hyperlink" Target="https://pbs.twimg.com/media/D_Cnmg8W4AQKcXc.jpg" TargetMode="External" /><Relationship Id="rId757" Type="http://schemas.openxmlformats.org/officeDocument/2006/relationships/hyperlink" Target="https://pbs.twimg.com/media/D_Cnmg8W4AQKcXc.jpg" TargetMode="External" /><Relationship Id="rId758" Type="http://schemas.openxmlformats.org/officeDocument/2006/relationships/hyperlink" Target="https://pbs.twimg.com/amplify_video_thumb/1148789211853725697/img/BcqOrJezllcysWWa.jpg" TargetMode="External" /><Relationship Id="rId759" Type="http://schemas.openxmlformats.org/officeDocument/2006/relationships/hyperlink" Target="http://pbs.twimg.com/profile_images/1148961347725488128/Ml4go2Vj_normal.jpg" TargetMode="External" /><Relationship Id="rId760" Type="http://schemas.openxmlformats.org/officeDocument/2006/relationships/hyperlink" Target="https://pbs.twimg.com/ext_tw_video_thumb/1148870625387323393/pu/img/uT5JGaGCosjyo7DA.jpg" TargetMode="External" /><Relationship Id="rId761" Type="http://schemas.openxmlformats.org/officeDocument/2006/relationships/hyperlink" Target="https://pbs.twimg.com/ext_tw_video_thumb/1148870625387323393/pu/img/uT5JGaGCosjyo7DA.jpg" TargetMode="External" /><Relationship Id="rId762" Type="http://schemas.openxmlformats.org/officeDocument/2006/relationships/hyperlink" Target="http://pbs.twimg.com/profile_images/1146727462153252865/zTuNBR4y_normal.jpg" TargetMode="External" /><Relationship Id="rId763" Type="http://schemas.openxmlformats.org/officeDocument/2006/relationships/hyperlink" Target="http://pbs.twimg.com/profile_images/1148961347725488128/Ml4go2Vj_normal.jpg" TargetMode="External" /><Relationship Id="rId764" Type="http://schemas.openxmlformats.org/officeDocument/2006/relationships/hyperlink" Target="https://pbs.twimg.com/ext_tw_video_thumb/1148567263907332096/pu/img/3GHD1he_vVwU155a.jpg" TargetMode="External" /><Relationship Id="rId765" Type="http://schemas.openxmlformats.org/officeDocument/2006/relationships/hyperlink" Target="https://pbs.twimg.com/ext_tw_video_thumb/1148937503115816960/pu/img/pg3ry6mUFRZnV8YC.jpg" TargetMode="External" /><Relationship Id="rId766" Type="http://schemas.openxmlformats.org/officeDocument/2006/relationships/hyperlink" Target="http://pbs.twimg.com/profile_images/1148961347725488128/Ml4go2Vj_normal.jpg" TargetMode="External" /><Relationship Id="rId767" Type="http://schemas.openxmlformats.org/officeDocument/2006/relationships/hyperlink" Target="http://pbs.twimg.com/profile_images/1148961347725488128/Ml4go2Vj_normal.jpg" TargetMode="External" /><Relationship Id="rId768" Type="http://schemas.openxmlformats.org/officeDocument/2006/relationships/hyperlink" Target="https://pbs.twimg.com/media/D_HRYs-XkAEvH7y.jpg" TargetMode="External" /><Relationship Id="rId769" Type="http://schemas.openxmlformats.org/officeDocument/2006/relationships/hyperlink" Target="https://pbs.twimg.com/media/D_HRYs-XkAEvH7y.jpg" TargetMode="External" /><Relationship Id="rId770" Type="http://schemas.openxmlformats.org/officeDocument/2006/relationships/hyperlink" Target="https://pbs.twimg.com/ext_tw_video_thumb/1148563830756257792/pu/img/uxY008B1-LCgRkAc.jpg" TargetMode="External" /><Relationship Id="rId771" Type="http://schemas.openxmlformats.org/officeDocument/2006/relationships/hyperlink" Target="https://pbs.twimg.com/ext_tw_video_thumb/1148563830756257792/pu/img/uxY008B1-LCgRkAc.jpg" TargetMode="External" /><Relationship Id="rId772" Type="http://schemas.openxmlformats.org/officeDocument/2006/relationships/hyperlink" Target="https://pbs.twimg.com/ext_tw_video_thumb/1138832722242220033/pu/img/ybaOvF7TA2TXH6uq.jpg" TargetMode="External" /><Relationship Id="rId773" Type="http://schemas.openxmlformats.org/officeDocument/2006/relationships/hyperlink" Target="http://pbs.twimg.com/profile_images/1148961347725488128/Ml4go2Vj_normal.jpg" TargetMode="External" /><Relationship Id="rId774" Type="http://schemas.openxmlformats.org/officeDocument/2006/relationships/hyperlink" Target="https://pbs.twimg.com/ext_tw_video_thumb/1145986753007763458/pu/img/k5ZgYXLLtMuPiKGn.jpg" TargetMode="External" /><Relationship Id="rId775" Type="http://schemas.openxmlformats.org/officeDocument/2006/relationships/hyperlink" Target="https://pbs.twimg.com/ext_tw_video_thumb/1145986753007763458/pu/img/k5ZgYXLLtMuPiKGn.jpg" TargetMode="External" /><Relationship Id="rId776" Type="http://schemas.openxmlformats.org/officeDocument/2006/relationships/hyperlink" Target="https://pbs.twimg.com/ext_tw_video_thumb/1146461800772382721/pu/img/OkL0onv-suRY2hEc.jpg" TargetMode="External" /><Relationship Id="rId777" Type="http://schemas.openxmlformats.org/officeDocument/2006/relationships/hyperlink" Target="https://pbs.twimg.com/ext_tw_video_thumb/1146461800772382721/pu/img/OkL0onv-suRY2hEc.jpg" TargetMode="External" /><Relationship Id="rId778" Type="http://schemas.openxmlformats.org/officeDocument/2006/relationships/hyperlink" Target="https://pbs.twimg.com/ext_tw_video_thumb/1148573973916991490/pu/img/WNbXtrIazmxOdvyE.jpg" TargetMode="External" /><Relationship Id="rId779" Type="http://schemas.openxmlformats.org/officeDocument/2006/relationships/hyperlink" Target="https://pbs.twimg.com/ext_tw_video_thumb/1148573973916991490/pu/img/WNbXtrIazmxOdvyE.jpg" TargetMode="External" /><Relationship Id="rId780" Type="http://schemas.openxmlformats.org/officeDocument/2006/relationships/hyperlink" Target="https://pbs.twimg.com/ext_tw_video_thumb/1148583665447948290/pu/img/DCPLKMtSclglstGS.jpg" TargetMode="External" /><Relationship Id="rId781" Type="http://schemas.openxmlformats.org/officeDocument/2006/relationships/hyperlink" Target="https://pbs.twimg.com/ext_tw_video_thumb/1148583665447948290/pu/img/DCPLKMtSclglstGS.jpg" TargetMode="External" /><Relationship Id="rId782" Type="http://schemas.openxmlformats.org/officeDocument/2006/relationships/hyperlink" Target="https://pbs.twimg.com/ext_tw_video_thumb/1148574016203980800/pu/img/m1XQPMzeIvt0M7Nx.jpg" TargetMode="External" /><Relationship Id="rId783" Type="http://schemas.openxmlformats.org/officeDocument/2006/relationships/hyperlink" Target="https://pbs.twimg.com/ext_tw_video_thumb/1148574016203980800/pu/img/m1XQPMzeIvt0M7Nx.jpg" TargetMode="External" /><Relationship Id="rId784" Type="http://schemas.openxmlformats.org/officeDocument/2006/relationships/hyperlink" Target="https://pbs.twimg.com/ext_tw_video_thumb/1148578434148212737/pu/img/OlAZ_3wT8vzxhjDU.jpg" TargetMode="External" /><Relationship Id="rId785" Type="http://schemas.openxmlformats.org/officeDocument/2006/relationships/hyperlink" Target="https://pbs.twimg.com/ext_tw_video_thumb/1148578434148212737/pu/img/OlAZ_3wT8vzxhjDU.jpg" TargetMode="External" /><Relationship Id="rId786" Type="http://schemas.openxmlformats.org/officeDocument/2006/relationships/hyperlink" Target="https://pbs.twimg.com/media/D_CmoSHWkAIBWqK.jpg" TargetMode="External" /><Relationship Id="rId787" Type="http://schemas.openxmlformats.org/officeDocument/2006/relationships/hyperlink" Target="https://pbs.twimg.com/media/D_Gc5zhXUAo7cde.jpg" TargetMode="External" /><Relationship Id="rId788" Type="http://schemas.openxmlformats.org/officeDocument/2006/relationships/hyperlink" Target="https://pbs.twimg.com/media/D_CmoSHWkAIBWqK.jpg" TargetMode="External" /><Relationship Id="rId789" Type="http://schemas.openxmlformats.org/officeDocument/2006/relationships/hyperlink" Target="https://pbs.twimg.com/media/D_Gc5zhXUAo7cde.jpg" TargetMode="External" /><Relationship Id="rId790" Type="http://schemas.openxmlformats.org/officeDocument/2006/relationships/hyperlink" Target="https://pbs.twimg.com/ext_tw_video_thumb/1148307978765983744/pu/img/VtH-NtBBfKrG0FLS.jpg" TargetMode="External" /><Relationship Id="rId791" Type="http://schemas.openxmlformats.org/officeDocument/2006/relationships/hyperlink" Target="https://pbs.twimg.com/ext_tw_video_thumb/1148307978765983744/pu/img/VtH-NtBBfKrG0FLS.jpg" TargetMode="External" /><Relationship Id="rId792" Type="http://schemas.openxmlformats.org/officeDocument/2006/relationships/hyperlink" Target="https://pbs.twimg.com/ext_tw_video_thumb/1113779304293232642/pu/img/OuXWqu37OUINm4je.jpg" TargetMode="External" /><Relationship Id="rId793" Type="http://schemas.openxmlformats.org/officeDocument/2006/relationships/hyperlink" Target="https://pbs.twimg.com/ext_tw_video_thumb/1113779304293232642/pu/img/OuXWqu37OUINm4je.jpg" TargetMode="External" /><Relationship Id="rId794" Type="http://schemas.openxmlformats.org/officeDocument/2006/relationships/hyperlink" Target="https://pbs.twimg.com/ext_tw_video_thumb/1148581594707267586/pu/img/utS_QAZ-vTj0V9sx.jpg" TargetMode="External" /><Relationship Id="rId795" Type="http://schemas.openxmlformats.org/officeDocument/2006/relationships/hyperlink" Target="http://pbs.twimg.com/profile_images/1148961347725488128/Ml4go2Vj_normal.jpg" TargetMode="External" /><Relationship Id="rId796" Type="http://schemas.openxmlformats.org/officeDocument/2006/relationships/hyperlink" Target="http://pbs.twimg.com/profile_images/1148540649970343936/2m2hxOFp_normal.jpg" TargetMode="External" /><Relationship Id="rId797" Type="http://schemas.openxmlformats.org/officeDocument/2006/relationships/hyperlink" Target="http://pbs.twimg.com/profile_images/1148961347725488128/Ml4go2Vj_normal.jpg" TargetMode="External" /><Relationship Id="rId798" Type="http://schemas.openxmlformats.org/officeDocument/2006/relationships/hyperlink" Target="https://pbs.twimg.com/ext_tw_video_thumb/1148867341024780288/pu/img/Oteq_XOTlQ_rJIQT.jpg" TargetMode="External" /><Relationship Id="rId799" Type="http://schemas.openxmlformats.org/officeDocument/2006/relationships/hyperlink" Target="http://pbs.twimg.com/profile_images/1148961347725488128/Ml4go2Vj_normal.jpg" TargetMode="External" /><Relationship Id="rId800" Type="http://schemas.openxmlformats.org/officeDocument/2006/relationships/hyperlink" Target="https://pbs.twimg.com/ext_tw_video_thumb/1148566506298462208/pu/img/ZuX0GKgsftl5ShWY.jpg" TargetMode="External" /><Relationship Id="rId801" Type="http://schemas.openxmlformats.org/officeDocument/2006/relationships/hyperlink" Target="http://pbs.twimg.com/profile_images/1148961347725488128/Ml4go2Vj_normal.jpg" TargetMode="External" /><Relationship Id="rId802" Type="http://schemas.openxmlformats.org/officeDocument/2006/relationships/hyperlink" Target="https://pbs.twimg.com/ext_tw_video_thumb/1148569440201707521/pu/img/d7qaKdyI-k0O-lvf.jpg" TargetMode="External" /><Relationship Id="rId803" Type="http://schemas.openxmlformats.org/officeDocument/2006/relationships/hyperlink" Target="http://pbs.twimg.com/profile_images/1148961347725488128/Ml4go2Vj_normal.jpg" TargetMode="External" /><Relationship Id="rId804" Type="http://schemas.openxmlformats.org/officeDocument/2006/relationships/hyperlink" Target="https://pbs.twimg.com/amplify_video_thumb/1146826836565024769/img/wxLo9IUwZJkONPjX.jpg" TargetMode="External" /><Relationship Id="rId805" Type="http://schemas.openxmlformats.org/officeDocument/2006/relationships/hyperlink" Target="https://pbs.twimg.com/amplify_video_thumb/1146826836565024769/img/wxLo9IUwZJkONPjX.jpg" TargetMode="External" /><Relationship Id="rId806" Type="http://schemas.openxmlformats.org/officeDocument/2006/relationships/hyperlink" Target="https://pbs.twimg.com/ext_tw_video_thumb/1142534213784223744/pu/img/rcm7pfEzRu7fdkmz.jpg" TargetMode="External" /><Relationship Id="rId807" Type="http://schemas.openxmlformats.org/officeDocument/2006/relationships/hyperlink" Target="https://pbs.twimg.com/ext_tw_video_thumb/1142534213784223744/pu/img/rcm7pfEzRu7fdkmz.jpg" TargetMode="External" /><Relationship Id="rId808" Type="http://schemas.openxmlformats.org/officeDocument/2006/relationships/hyperlink" Target="https://pbs.twimg.com/ext_tw_video_thumb/1124414368450588672/pu/img/dSSAaCPmqVuqD2_G.jpg" TargetMode="External" /><Relationship Id="rId809" Type="http://schemas.openxmlformats.org/officeDocument/2006/relationships/hyperlink" Target="https://pbs.twimg.com/ext_tw_video_thumb/1124414368450588672/pu/img/dSSAaCPmqVuqD2_G.jpg" TargetMode="External" /><Relationship Id="rId810" Type="http://schemas.openxmlformats.org/officeDocument/2006/relationships/hyperlink" Target="https://pbs.twimg.com/media/D_HxZ2bW4AAr6SJ.jpg" TargetMode="External" /><Relationship Id="rId811" Type="http://schemas.openxmlformats.org/officeDocument/2006/relationships/hyperlink" Target="http://pbs.twimg.com/profile_images/1148961347725488128/Ml4go2Vj_normal.jpg" TargetMode="External" /><Relationship Id="rId812" Type="http://schemas.openxmlformats.org/officeDocument/2006/relationships/hyperlink" Target="https://pbs.twimg.com/media/D_HMqflU4AAQIpf.jpg" TargetMode="External" /><Relationship Id="rId813" Type="http://schemas.openxmlformats.org/officeDocument/2006/relationships/hyperlink" Target="http://pbs.twimg.com/profile_images/1148961347725488128/Ml4go2Vj_normal.jpg" TargetMode="External" /><Relationship Id="rId814" Type="http://schemas.openxmlformats.org/officeDocument/2006/relationships/hyperlink" Target="https://pbs.twimg.com/media/D_F-WgDXkAEwhfW.jpg" TargetMode="External" /><Relationship Id="rId815" Type="http://schemas.openxmlformats.org/officeDocument/2006/relationships/hyperlink" Target="https://pbs.twimg.com/media/D_F-WgDXkAEwhfW.jpg" TargetMode="External" /><Relationship Id="rId816" Type="http://schemas.openxmlformats.org/officeDocument/2006/relationships/hyperlink" Target="https://pbs.twimg.com/media/D_KxAQoUwAAp98q.jpg" TargetMode="External" /><Relationship Id="rId817" Type="http://schemas.openxmlformats.org/officeDocument/2006/relationships/hyperlink" Target="http://pbs.twimg.com/profile_images/1148961347725488128/Ml4go2Vj_normal.jpg" TargetMode="External" /><Relationship Id="rId818" Type="http://schemas.openxmlformats.org/officeDocument/2006/relationships/hyperlink" Target="https://pbs.twimg.com/tweet_video_thumb/D_K65s3XUAA568g.jpg" TargetMode="External" /><Relationship Id="rId819" Type="http://schemas.openxmlformats.org/officeDocument/2006/relationships/hyperlink" Target="http://pbs.twimg.com/profile_images/1148961347725488128/Ml4go2Vj_normal.jpg" TargetMode="External" /><Relationship Id="rId820" Type="http://schemas.openxmlformats.org/officeDocument/2006/relationships/hyperlink" Target="https://pbs.twimg.com/ext_tw_video_thumb/1149179616575148033/pu/img/vUH-DF8uIxq1bObw.jpg" TargetMode="External" /><Relationship Id="rId821" Type="http://schemas.openxmlformats.org/officeDocument/2006/relationships/hyperlink" Target="https://pbs.twimg.com/ext_tw_video_thumb/1149292607731748866/pu/img/eSUSI3LNQYs-cqtL.jpg" TargetMode="External" /><Relationship Id="rId822" Type="http://schemas.openxmlformats.org/officeDocument/2006/relationships/hyperlink" Target="https://pbs.twimg.com/media/D_MGfF5UEAEDXZR.jpg" TargetMode="External" /><Relationship Id="rId823" Type="http://schemas.openxmlformats.org/officeDocument/2006/relationships/hyperlink" Target="https://pbs.twimg.com/media/D_HRYs-XkAEvH7y.jpg" TargetMode="External" /><Relationship Id="rId824" Type="http://schemas.openxmlformats.org/officeDocument/2006/relationships/hyperlink" Target="https://pbs.twimg.com/ext_tw_video_thumb/1124414368450588672/pu/img/dSSAaCPmqVuqD2_G.jpg" TargetMode="External" /><Relationship Id="rId825" Type="http://schemas.openxmlformats.org/officeDocument/2006/relationships/hyperlink" Target="https://pbs.twimg.com/ext_tw_video_thumb/1149179616575148033/pu/img/vUH-DF8uIxq1bObw.jpg" TargetMode="External" /><Relationship Id="rId826" Type="http://schemas.openxmlformats.org/officeDocument/2006/relationships/hyperlink" Target="http://pbs.twimg.com/profile_images/1148961347725488128/Ml4go2Vj_normal.jpg" TargetMode="External" /><Relationship Id="rId827" Type="http://schemas.openxmlformats.org/officeDocument/2006/relationships/hyperlink" Target="http://pbs.twimg.com/profile_images/1148961347725488128/Ml4go2Vj_normal.jpg" TargetMode="External" /><Relationship Id="rId828" Type="http://schemas.openxmlformats.org/officeDocument/2006/relationships/hyperlink" Target="https://pbs.twimg.com/ext_tw_video_thumb/1149292607731748866/pu/img/eSUSI3LNQYs-cqtL.jpg" TargetMode="External" /><Relationship Id="rId829" Type="http://schemas.openxmlformats.org/officeDocument/2006/relationships/hyperlink" Target="https://pbs.twimg.com/media/D_MGfF5UEAEDXZR.jpg" TargetMode="External" /><Relationship Id="rId830" Type="http://schemas.openxmlformats.org/officeDocument/2006/relationships/hyperlink" Target="http://pbs.twimg.com/profile_images/1128041466427789313/gcJtnBu2_normal.jpg" TargetMode="External" /><Relationship Id="rId831" Type="http://schemas.openxmlformats.org/officeDocument/2006/relationships/hyperlink" Target="http://pbs.twimg.com/profile_images/1128041466427789313/gcJtnBu2_normal.jpg" TargetMode="External" /><Relationship Id="rId832" Type="http://schemas.openxmlformats.org/officeDocument/2006/relationships/hyperlink" Target="http://pbs.twimg.com/profile_images/919531576043610113/6gHfDR22_normal.jpg" TargetMode="External" /><Relationship Id="rId833" Type="http://schemas.openxmlformats.org/officeDocument/2006/relationships/hyperlink" Target="http://pbs.twimg.com/profile_images/511402579721715713/N90KULei_normal.jpeg" TargetMode="External" /><Relationship Id="rId834" Type="http://schemas.openxmlformats.org/officeDocument/2006/relationships/hyperlink" Target="http://pbs.twimg.com/profile_images/1016478579641602048/e3S2CJwX_normal.jpg" TargetMode="External" /><Relationship Id="rId835" Type="http://schemas.openxmlformats.org/officeDocument/2006/relationships/hyperlink" Target="http://pbs.twimg.com/profile_images/1016478579641602048/e3S2CJwX_normal.jpg" TargetMode="External" /><Relationship Id="rId836" Type="http://schemas.openxmlformats.org/officeDocument/2006/relationships/hyperlink" Target="http://pbs.twimg.com/profile_images/1016478579641602048/e3S2CJwX_normal.jpg" TargetMode="External" /><Relationship Id="rId837" Type="http://schemas.openxmlformats.org/officeDocument/2006/relationships/hyperlink" Target="http://pbs.twimg.com/profile_images/1070541225948676096/OuSDviuV_normal.jpg" TargetMode="External" /><Relationship Id="rId838" Type="http://schemas.openxmlformats.org/officeDocument/2006/relationships/hyperlink" Target="http://pbs.twimg.com/profile_images/1115755108174843904/QeY6uVWQ_normal.png" TargetMode="External" /><Relationship Id="rId839" Type="http://schemas.openxmlformats.org/officeDocument/2006/relationships/hyperlink" Target="http://pbs.twimg.com/profile_images/1148977866626854913/VAT5bVEd_normal.jpg" TargetMode="External" /><Relationship Id="rId840" Type="http://schemas.openxmlformats.org/officeDocument/2006/relationships/hyperlink" Target="http://pbs.twimg.com/profile_images/1048759582468837377/YBoYN58I_normal.jpg" TargetMode="External" /><Relationship Id="rId841" Type="http://schemas.openxmlformats.org/officeDocument/2006/relationships/hyperlink" Target="http://pbs.twimg.com/profile_images/1048759582468837377/YBoYN58I_normal.jpg" TargetMode="External" /><Relationship Id="rId842" Type="http://schemas.openxmlformats.org/officeDocument/2006/relationships/hyperlink" Target="http://pbs.twimg.com/profile_images/1048759582468837377/YBoYN58I_normal.jpg" TargetMode="External" /><Relationship Id="rId843" Type="http://schemas.openxmlformats.org/officeDocument/2006/relationships/hyperlink" Target="http://pbs.twimg.com/profile_images/1048759582468837377/YBoYN58I_normal.jpg" TargetMode="External" /><Relationship Id="rId844" Type="http://schemas.openxmlformats.org/officeDocument/2006/relationships/hyperlink" Target="http://pbs.twimg.com/profile_images/1048759582468837377/YBoYN58I_normal.jpg" TargetMode="External" /><Relationship Id="rId845" Type="http://schemas.openxmlformats.org/officeDocument/2006/relationships/hyperlink" Target="http://pbs.twimg.com/profile_images/1048759582468837377/YBoYN58I_normal.jpg" TargetMode="External" /><Relationship Id="rId846" Type="http://schemas.openxmlformats.org/officeDocument/2006/relationships/hyperlink" Target="http://pbs.twimg.com/profile_images/1048759582468837377/YBoYN58I_normal.jpg" TargetMode="External" /><Relationship Id="rId847" Type="http://schemas.openxmlformats.org/officeDocument/2006/relationships/hyperlink" Target="http://pbs.twimg.com/profile_images/1135856803680571392/Dwjnodx6_normal.jpg" TargetMode="External" /><Relationship Id="rId848" Type="http://schemas.openxmlformats.org/officeDocument/2006/relationships/hyperlink" Target="http://pbs.twimg.com/profile_images/1127979852504735744/g-2a06AM_normal.jpg" TargetMode="External" /><Relationship Id="rId849" Type="http://schemas.openxmlformats.org/officeDocument/2006/relationships/hyperlink" Target="https://pbs.twimg.com/media/D_M7VzpU8AIZxOA.jpg" TargetMode="External" /><Relationship Id="rId850" Type="http://schemas.openxmlformats.org/officeDocument/2006/relationships/hyperlink" Target="https://pbs.twimg.com/media/D_M7hvQXYAMV4M0.jpg" TargetMode="External" /><Relationship Id="rId851" Type="http://schemas.openxmlformats.org/officeDocument/2006/relationships/hyperlink" Target="https://pbs.twimg.com/media/D_M-DJ7U8AETmdh.jpg" TargetMode="External" /><Relationship Id="rId852" Type="http://schemas.openxmlformats.org/officeDocument/2006/relationships/hyperlink" Target="http://pbs.twimg.com/profile_images/1077152786066812928/EPuZUCzg_normal.jpg" TargetMode="External" /><Relationship Id="rId853" Type="http://schemas.openxmlformats.org/officeDocument/2006/relationships/hyperlink" Target="https://pbs.twimg.com/media/D_NBw4pWsAANwVM.jpg" TargetMode="External" /><Relationship Id="rId854" Type="http://schemas.openxmlformats.org/officeDocument/2006/relationships/hyperlink" Target="https://pbs.twimg.com/media/D_NCGxrX4AAEJc_.jpg" TargetMode="External" /><Relationship Id="rId855" Type="http://schemas.openxmlformats.org/officeDocument/2006/relationships/hyperlink" Target="https://pbs.twimg.com/tweet_video_thumb/D8HDzmlXkAA0au0.jpg" TargetMode="External" /><Relationship Id="rId856" Type="http://schemas.openxmlformats.org/officeDocument/2006/relationships/hyperlink" Target="https://pbs.twimg.com/tweet_video_thumb/D8HDzmlXkAA0au0.jpg" TargetMode="External" /><Relationship Id="rId857" Type="http://schemas.openxmlformats.org/officeDocument/2006/relationships/hyperlink" Target="http://pbs.twimg.com/profile_images/902837421473071104/JoD0yX8A_normal.jpg" TargetMode="External" /><Relationship Id="rId858" Type="http://schemas.openxmlformats.org/officeDocument/2006/relationships/hyperlink" Target="http://pbs.twimg.com/profile_images/1149243565995900929/0QtM4EcF_normal.jpg" TargetMode="External" /><Relationship Id="rId859" Type="http://schemas.openxmlformats.org/officeDocument/2006/relationships/hyperlink" Target="http://pbs.twimg.com/profile_images/1123342338514796544/Aacp4FvD_normal.jpg" TargetMode="External" /><Relationship Id="rId860" Type="http://schemas.openxmlformats.org/officeDocument/2006/relationships/hyperlink" Target="http://pbs.twimg.com/profile_images/1145502199830798337/IwAjSKol_normal.jpg" TargetMode="External" /><Relationship Id="rId861" Type="http://schemas.openxmlformats.org/officeDocument/2006/relationships/hyperlink" Target="http://pbs.twimg.com/profile_images/905628855393632256/h7F1HRz8_normal.jpg" TargetMode="External" /><Relationship Id="rId862" Type="http://schemas.openxmlformats.org/officeDocument/2006/relationships/hyperlink" Target="http://pbs.twimg.com/profile_images/905628855393632256/h7F1HRz8_normal.jpg" TargetMode="External" /><Relationship Id="rId863" Type="http://schemas.openxmlformats.org/officeDocument/2006/relationships/hyperlink" Target="https://pbs.twimg.com/tweet_video_thumb/D_NGgITXYAA1Isg.jpg" TargetMode="External" /><Relationship Id="rId864" Type="http://schemas.openxmlformats.org/officeDocument/2006/relationships/hyperlink" Target="http://pbs.twimg.com/profile_images/1143455969395052547/KKeBiX0S_normal.jpg" TargetMode="External" /><Relationship Id="rId865" Type="http://schemas.openxmlformats.org/officeDocument/2006/relationships/hyperlink" Target="http://pbs.twimg.com/profile_images/1143455969395052547/KKeBiX0S_normal.jpg" TargetMode="External" /><Relationship Id="rId866" Type="http://schemas.openxmlformats.org/officeDocument/2006/relationships/hyperlink" Target="http://pbs.twimg.com/profile_images/1134088299910434816/h5SxV9si_normal.jpg" TargetMode="External" /><Relationship Id="rId867" Type="http://schemas.openxmlformats.org/officeDocument/2006/relationships/hyperlink" Target="http://pbs.twimg.com/profile_images/378800000162030623/40aa90fc8ab61e1f59bb782629a5c882_normal.jpeg" TargetMode="External" /><Relationship Id="rId868" Type="http://schemas.openxmlformats.org/officeDocument/2006/relationships/hyperlink" Target="http://pbs.twimg.com/profile_images/845445028591812609/erG6q2C0_normal.jpg" TargetMode="External" /><Relationship Id="rId869" Type="http://schemas.openxmlformats.org/officeDocument/2006/relationships/hyperlink" Target="http://pbs.twimg.com/profile_images/480791844549185536/31I3EgDc_normal.jpeg" TargetMode="External" /><Relationship Id="rId870" Type="http://schemas.openxmlformats.org/officeDocument/2006/relationships/hyperlink" Target="http://pbs.twimg.com/profile_images/480791844549185536/31I3EgDc_normal.jpeg" TargetMode="External" /><Relationship Id="rId871" Type="http://schemas.openxmlformats.org/officeDocument/2006/relationships/hyperlink" Target="http://pbs.twimg.com/profile_images/845445028591812609/erG6q2C0_normal.jpg" TargetMode="External" /><Relationship Id="rId872" Type="http://schemas.openxmlformats.org/officeDocument/2006/relationships/hyperlink" Target="http://pbs.twimg.com/profile_images/845445028591812609/erG6q2C0_normal.jpg" TargetMode="External" /><Relationship Id="rId873" Type="http://schemas.openxmlformats.org/officeDocument/2006/relationships/hyperlink" Target="http://pbs.twimg.com/profile_images/1143309830020575233/ZuDqt3Bq_normal.jpg" TargetMode="External" /><Relationship Id="rId874" Type="http://schemas.openxmlformats.org/officeDocument/2006/relationships/hyperlink" Target="http://pbs.twimg.com/profile_images/1147665291226296322/BHeI0PT0_normal.jpg" TargetMode="External" /><Relationship Id="rId875" Type="http://schemas.openxmlformats.org/officeDocument/2006/relationships/hyperlink" Target="http://pbs.twimg.com/profile_images/1147665291226296322/BHeI0PT0_normal.jpg" TargetMode="External" /><Relationship Id="rId876" Type="http://schemas.openxmlformats.org/officeDocument/2006/relationships/hyperlink" Target="http://pbs.twimg.com/profile_images/1147665291226296322/BHeI0PT0_normal.jpg" TargetMode="External" /><Relationship Id="rId877" Type="http://schemas.openxmlformats.org/officeDocument/2006/relationships/hyperlink" Target="http://pbs.twimg.com/profile_images/1147665291226296322/BHeI0PT0_normal.jpg" TargetMode="External" /><Relationship Id="rId878" Type="http://schemas.openxmlformats.org/officeDocument/2006/relationships/hyperlink" Target="http://pbs.twimg.com/profile_images/1147665291226296322/BHeI0PT0_normal.jpg" TargetMode="External" /><Relationship Id="rId879" Type="http://schemas.openxmlformats.org/officeDocument/2006/relationships/hyperlink" Target="http://pbs.twimg.com/profile_images/1147665291226296322/BHeI0PT0_normal.jpg" TargetMode="External" /><Relationship Id="rId880" Type="http://schemas.openxmlformats.org/officeDocument/2006/relationships/hyperlink" Target="http://pbs.twimg.com/profile_images/1147665291226296322/BHeI0PT0_normal.jpg" TargetMode="External" /><Relationship Id="rId881" Type="http://schemas.openxmlformats.org/officeDocument/2006/relationships/hyperlink" Target="http://pbs.twimg.com/profile_images/1147665291226296322/BHeI0PT0_normal.jpg" TargetMode="External" /><Relationship Id="rId882" Type="http://schemas.openxmlformats.org/officeDocument/2006/relationships/hyperlink" Target="http://pbs.twimg.com/profile_images/1147665291226296322/BHeI0PT0_normal.jpg" TargetMode="External" /><Relationship Id="rId883" Type="http://schemas.openxmlformats.org/officeDocument/2006/relationships/hyperlink" Target="http://pbs.twimg.com/profile_images/1147665291226296322/BHeI0PT0_normal.jpg" TargetMode="External" /><Relationship Id="rId884" Type="http://schemas.openxmlformats.org/officeDocument/2006/relationships/hyperlink" Target="http://pbs.twimg.com/profile_images/845445028591812609/erG6q2C0_normal.jpg" TargetMode="External" /><Relationship Id="rId885" Type="http://schemas.openxmlformats.org/officeDocument/2006/relationships/hyperlink" Target="http://pbs.twimg.com/profile_images/1143309830020575233/ZuDqt3Bq_normal.jpg" TargetMode="External" /><Relationship Id="rId886" Type="http://schemas.openxmlformats.org/officeDocument/2006/relationships/hyperlink" Target="http://pbs.twimg.com/profile_images/845445028591812609/erG6q2C0_normal.jpg" TargetMode="External" /><Relationship Id="rId887" Type="http://schemas.openxmlformats.org/officeDocument/2006/relationships/hyperlink" Target="http://pbs.twimg.com/profile_images/1143309830020575233/ZuDqt3Bq_normal.jpg" TargetMode="External" /><Relationship Id="rId888" Type="http://schemas.openxmlformats.org/officeDocument/2006/relationships/hyperlink" Target="http://pbs.twimg.com/profile_images/845445028591812609/erG6q2C0_normal.jpg" TargetMode="External" /><Relationship Id="rId889" Type="http://schemas.openxmlformats.org/officeDocument/2006/relationships/hyperlink" Target="http://pbs.twimg.com/profile_images/1143309830020575233/ZuDqt3Bq_normal.jpg" TargetMode="External" /><Relationship Id="rId890" Type="http://schemas.openxmlformats.org/officeDocument/2006/relationships/hyperlink" Target="http://pbs.twimg.com/profile_images/845445028591812609/erG6q2C0_normal.jpg" TargetMode="External" /><Relationship Id="rId891" Type="http://schemas.openxmlformats.org/officeDocument/2006/relationships/hyperlink" Target="http://pbs.twimg.com/profile_images/1143309830020575233/ZuDqt3Bq_normal.jpg" TargetMode="External" /><Relationship Id="rId892" Type="http://schemas.openxmlformats.org/officeDocument/2006/relationships/hyperlink" Target="http://pbs.twimg.com/profile_images/845445028591812609/erG6q2C0_normal.jpg" TargetMode="External" /><Relationship Id="rId893" Type="http://schemas.openxmlformats.org/officeDocument/2006/relationships/hyperlink" Target="http://pbs.twimg.com/profile_images/1143309830020575233/ZuDqt3Bq_normal.jpg" TargetMode="External" /><Relationship Id="rId894" Type="http://schemas.openxmlformats.org/officeDocument/2006/relationships/hyperlink" Target="http://pbs.twimg.com/profile_images/845445028591812609/erG6q2C0_normal.jpg" TargetMode="External" /><Relationship Id="rId895" Type="http://schemas.openxmlformats.org/officeDocument/2006/relationships/hyperlink" Target="http://pbs.twimg.com/profile_images/1143309830020575233/ZuDqt3Bq_normal.jpg" TargetMode="External" /><Relationship Id="rId896" Type="http://schemas.openxmlformats.org/officeDocument/2006/relationships/hyperlink" Target="http://pbs.twimg.com/profile_images/845445028591812609/erG6q2C0_normal.jpg" TargetMode="External" /><Relationship Id="rId897" Type="http://schemas.openxmlformats.org/officeDocument/2006/relationships/hyperlink" Target="http://pbs.twimg.com/profile_images/845445028591812609/erG6q2C0_normal.jpg" TargetMode="External" /><Relationship Id="rId898" Type="http://schemas.openxmlformats.org/officeDocument/2006/relationships/hyperlink" Target="https://pbs.twimg.com/media/D_ID2U8UYAAfNQn.jpg" TargetMode="External" /><Relationship Id="rId899" Type="http://schemas.openxmlformats.org/officeDocument/2006/relationships/hyperlink" Target="https://pbs.twimg.com/media/D_ID2U8UYAAfNQn.jpg" TargetMode="External" /><Relationship Id="rId900" Type="http://schemas.openxmlformats.org/officeDocument/2006/relationships/hyperlink" Target="https://pbs.twimg.com/media/D_ID2U8UYAAfNQn.jpg" TargetMode="External" /><Relationship Id="rId901" Type="http://schemas.openxmlformats.org/officeDocument/2006/relationships/hyperlink" Target="http://pbs.twimg.com/profile_images/378800000559087095/02c6cf917f510fc6af595ef527dc3027_normal.jpeg" TargetMode="External" /><Relationship Id="rId902" Type="http://schemas.openxmlformats.org/officeDocument/2006/relationships/hyperlink" Target="http://pbs.twimg.com/profile_images/378800000559087095/02c6cf917f510fc6af595ef527dc3027_normal.jpeg" TargetMode="External" /><Relationship Id="rId903" Type="http://schemas.openxmlformats.org/officeDocument/2006/relationships/hyperlink" Target="http://pbs.twimg.com/profile_images/378800000559087095/02c6cf917f510fc6af595ef527dc3027_normal.jpeg" TargetMode="External" /><Relationship Id="rId904" Type="http://schemas.openxmlformats.org/officeDocument/2006/relationships/hyperlink" Target="http://pbs.twimg.com/profile_images/845445028591812609/erG6q2C0_normal.jpg" TargetMode="External" /><Relationship Id="rId905" Type="http://schemas.openxmlformats.org/officeDocument/2006/relationships/hyperlink" Target="http://pbs.twimg.com/profile_images/1040403657768853505/Xzx7p2Gj_normal.jpg" TargetMode="External" /><Relationship Id="rId906" Type="http://schemas.openxmlformats.org/officeDocument/2006/relationships/hyperlink" Target="http://pbs.twimg.com/profile_images/845445028591812609/erG6q2C0_normal.jpg" TargetMode="External" /><Relationship Id="rId907" Type="http://schemas.openxmlformats.org/officeDocument/2006/relationships/hyperlink" Target="http://pbs.twimg.com/profile_images/845445028591812609/erG6q2C0_normal.jpg" TargetMode="External" /><Relationship Id="rId908" Type="http://schemas.openxmlformats.org/officeDocument/2006/relationships/hyperlink" Target="http://pbs.twimg.com/profile_images/501132402106695680/YFNmo66G_normal.jpeg" TargetMode="External" /><Relationship Id="rId909" Type="http://schemas.openxmlformats.org/officeDocument/2006/relationships/hyperlink" Target="http://pbs.twimg.com/profile_images/845445028591812609/erG6q2C0_normal.jpg" TargetMode="External" /><Relationship Id="rId910" Type="http://schemas.openxmlformats.org/officeDocument/2006/relationships/hyperlink" Target="http://pbs.twimg.com/profile_images/1113236032093290496/2OmUPi8p_normal.jpg" TargetMode="External" /><Relationship Id="rId911" Type="http://schemas.openxmlformats.org/officeDocument/2006/relationships/hyperlink" Target="http://pbs.twimg.com/profile_images/845445028591812609/erG6q2C0_normal.jpg" TargetMode="External" /><Relationship Id="rId912" Type="http://schemas.openxmlformats.org/officeDocument/2006/relationships/hyperlink" Target="http://pbs.twimg.com/profile_images/845445028591812609/erG6q2C0_normal.jpg" TargetMode="External" /><Relationship Id="rId913" Type="http://schemas.openxmlformats.org/officeDocument/2006/relationships/hyperlink" Target="https://pbs.twimg.com/media/D_LZkeIVAAAmk5E.jpg" TargetMode="External" /><Relationship Id="rId914" Type="http://schemas.openxmlformats.org/officeDocument/2006/relationships/hyperlink" Target="http://pbs.twimg.com/profile_images/845445028591812609/erG6q2C0_normal.jpg" TargetMode="External" /><Relationship Id="rId915" Type="http://schemas.openxmlformats.org/officeDocument/2006/relationships/hyperlink" Target="https://pbs.twimg.com/media/D_NG4SAWsAAnhBl.jpg" TargetMode="External" /><Relationship Id="rId916" Type="http://schemas.openxmlformats.org/officeDocument/2006/relationships/hyperlink" Target="http://pbs.twimg.com/profile_images/845445028591812609/erG6q2C0_normal.jpg" TargetMode="External" /><Relationship Id="rId917" Type="http://schemas.openxmlformats.org/officeDocument/2006/relationships/hyperlink" Target="http://pbs.twimg.com/profile_images/845445028591812609/erG6q2C0_normal.jpg" TargetMode="External" /><Relationship Id="rId918" Type="http://schemas.openxmlformats.org/officeDocument/2006/relationships/hyperlink" Target="http://pbs.twimg.com/profile_images/1139308756297297921/LoA4RYee_normal.jpg" TargetMode="External" /><Relationship Id="rId919" Type="http://schemas.openxmlformats.org/officeDocument/2006/relationships/hyperlink" Target="http://pbs.twimg.com/profile_images/1015445859230715904/hxmLX9b5_normal.jpg" TargetMode="External" /><Relationship Id="rId920" Type="http://schemas.openxmlformats.org/officeDocument/2006/relationships/hyperlink" Target="http://pbs.twimg.com/profile_images/1005169996979322880/UjwTIQEn_normal.jpg" TargetMode="External" /><Relationship Id="rId921" Type="http://schemas.openxmlformats.org/officeDocument/2006/relationships/hyperlink" Target="http://pbs.twimg.com/profile_images/1004383834488467456/jsBg6pXq_normal.jpg" TargetMode="External" /><Relationship Id="rId922" Type="http://schemas.openxmlformats.org/officeDocument/2006/relationships/hyperlink" Target="http://pbs.twimg.com/profile_images/1108505653499166720/V6iHpYqw_normal.jpg" TargetMode="External" /><Relationship Id="rId923" Type="http://schemas.openxmlformats.org/officeDocument/2006/relationships/hyperlink" Target="http://pbs.twimg.com/profile_images/1004383834488467456/jsBg6pXq_normal.jpg" TargetMode="External" /><Relationship Id="rId924" Type="http://schemas.openxmlformats.org/officeDocument/2006/relationships/hyperlink" Target="https://pbs.twimg.com/media/D_ID5xFWsAMVLlE.jpg" TargetMode="External" /><Relationship Id="rId925" Type="http://schemas.openxmlformats.org/officeDocument/2006/relationships/hyperlink" Target="http://pbs.twimg.com/profile_images/1062395136284549120/fbdP6wX4_normal.jpg" TargetMode="External" /><Relationship Id="rId926" Type="http://schemas.openxmlformats.org/officeDocument/2006/relationships/hyperlink" Target="https://pbs.twimg.com/tweet_video_thumb/D_NLbRVWwAEP0dm.jpg" TargetMode="External" /><Relationship Id="rId927" Type="http://schemas.openxmlformats.org/officeDocument/2006/relationships/hyperlink" Target="http://pbs.twimg.com/profile_images/1140088824434810885/3X1CLpU0_normal.jpg" TargetMode="External" /><Relationship Id="rId928" Type="http://schemas.openxmlformats.org/officeDocument/2006/relationships/hyperlink" Target="http://pbs.twimg.com/profile_images/968558564670361602/Z8Z3QNms_normal.jpg" TargetMode="External" /><Relationship Id="rId929" Type="http://schemas.openxmlformats.org/officeDocument/2006/relationships/hyperlink" Target="http://pbs.twimg.com/profile_images/1101164004217708544/iVBvrNvW_normal.jpg" TargetMode="External" /><Relationship Id="rId930" Type="http://schemas.openxmlformats.org/officeDocument/2006/relationships/hyperlink" Target="https://pbs.twimg.com/tweet_video_thumb/D_NPNtNW4AE98no.jpg" TargetMode="External" /><Relationship Id="rId931" Type="http://schemas.openxmlformats.org/officeDocument/2006/relationships/hyperlink" Target="https://pbs.twimg.com/ext_tw_video_thumb/1149350036855087106/pu/img/fpAVdMnX6tP-tLJT.jpg" TargetMode="External" /><Relationship Id="rId932" Type="http://schemas.openxmlformats.org/officeDocument/2006/relationships/hyperlink" Target="https://pbs.twimg.com/media/D_E9G7EXkAIR3pZ.jpg" TargetMode="External" /><Relationship Id="rId933" Type="http://schemas.openxmlformats.org/officeDocument/2006/relationships/hyperlink" Target="http://pbs.twimg.com/profile_images/894683655687110656/lkxhoil0_normal.jpg" TargetMode="External" /><Relationship Id="rId934" Type="http://schemas.openxmlformats.org/officeDocument/2006/relationships/hyperlink" Target="http://pbs.twimg.com/profile_images/1142919313982144522/pUGCZQb1_normal.jpg" TargetMode="External" /><Relationship Id="rId935" Type="http://schemas.openxmlformats.org/officeDocument/2006/relationships/hyperlink" Target="http://pbs.twimg.com/profile_images/1147199055279247360/ma-XxbsY_normal.jpg" TargetMode="External" /><Relationship Id="rId936" Type="http://schemas.openxmlformats.org/officeDocument/2006/relationships/hyperlink" Target="http://pbs.twimg.com/profile_images/872972045792952321/To1QVCZj_normal.jpg" TargetMode="External" /><Relationship Id="rId937" Type="http://schemas.openxmlformats.org/officeDocument/2006/relationships/hyperlink" Target="http://pbs.twimg.com/profile_images/1144692754473086976/7wuNrVk7_normal.jpg" TargetMode="External" /><Relationship Id="rId938" Type="http://schemas.openxmlformats.org/officeDocument/2006/relationships/hyperlink" Target="http://pbs.twimg.com/profile_images/1148944749417639937/ABHsgKzJ_normal.jpg" TargetMode="External" /><Relationship Id="rId939" Type="http://schemas.openxmlformats.org/officeDocument/2006/relationships/hyperlink" Target="http://pbs.twimg.com/profile_images/1144974606681432066/_mGAMf-n_normal.jpg" TargetMode="External" /><Relationship Id="rId940" Type="http://schemas.openxmlformats.org/officeDocument/2006/relationships/hyperlink" Target="http://pbs.twimg.com/profile_images/1144974606681432066/_mGAMf-n_normal.jpg" TargetMode="External" /><Relationship Id="rId941" Type="http://schemas.openxmlformats.org/officeDocument/2006/relationships/hyperlink" Target="http://pbs.twimg.com/profile_images/1142477600020992000/TMyl2HMc_normal.jpg" TargetMode="External" /><Relationship Id="rId942" Type="http://schemas.openxmlformats.org/officeDocument/2006/relationships/hyperlink" Target="http://pbs.twimg.com/profile_images/1142477600020992000/TMyl2HMc_normal.jpg" TargetMode="External" /><Relationship Id="rId943" Type="http://schemas.openxmlformats.org/officeDocument/2006/relationships/hyperlink" Target="http://pbs.twimg.com/profile_images/1148666711022825472/c3ZInRUF_normal.jpg" TargetMode="External" /><Relationship Id="rId944" Type="http://schemas.openxmlformats.org/officeDocument/2006/relationships/hyperlink" Target="http://pbs.twimg.com/profile_images/1123733437184188422/AUSHWf0-_normal.jpg" TargetMode="External" /><Relationship Id="rId945" Type="http://schemas.openxmlformats.org/officeDocument/2006/relationships/hyperlink" Target="http://pbs.twimg.com/profile_images/1146580887091367936/zsYqXJmn_normal.png" TargetMode="External" /><Relationship Id="rId946" Type="http://schemas.openxmlformats.org/officeDocument/2006/relationships/hyperlink" Target="http://pbs.twimg.com/profile_images/1115196662933225472/6Gx4e26F_normal.png" TargetMode="External" /><Relationship Id="rId947" Type="http://schemas.openxmlformats.org/officeDocument/2006/relationships/hyperlink" Target="http://pbs.twimg.com/profile_images/492011733569921025/2XtexjZf_normal.jpeg" TargetMode="External" /><Relationship Id="rId948" Type="http://schemas.openxmlformats.org/officeDocument/2006/relationships/hyperlink" Target="http://pbs.twimg.com/profile_images/1131686624776118272/p6pMkQ9R_normal.jpg" TargetMode="External" /><Relationship Id="rId949" Type="http://schemas.openxmlformats.org/officeDocument/2006/relationships/hyperlink" Target="http://pbs.twimg.com/profile_images/940563711550545921/V4YsjaaR_normal.jpg" TargetMode="External" /><Relationship Id="rId950" Type="http://schemas.openxmlformats.org/officeDocument/2006/relationships/hyperlink" Target="http://pbs.twimg.com/profile_images/1149326931332149248/s1LvXCB6_normal.jpg" TargetMode="External" /><Relationship Id="rId951" Type="http://schemas.openxmlformats.org/officeDocument/2006/relationships/hyperlink" Target="http://pbs.twimg.com/profile_images/1149326931332149248/s1LvXCB6_normal.jpg" TargetMode="External" /><Relationship Id="rId952" Type="http://schemas.openxmlformats.org/officeDocument/2006/relationships/hyperlink" Target="http://pbs.twimg.com/profile_images/952369616818442240/H16mEoPJ_normal.jpg" TargetMode="External" /><Relationship Id="rId953" Type="http://schemas.openxmlformats.org/officeDocument/2006/relationships/hyperlink" Target="https://twitter.com/petermaldonad19/status/1148823557096366082" TargetMode="External" /><Relationship Id="rId954" Type="http://schemas.openxmlformats.org/officeDocument/2006/relationships/hyperlink" Target="https://twitter.com/bgallagher_98/status/1148823630169571328" TargetMode="External" /><Relationship Id="rId955" Type="http://schemas.openxmlformats.org/officeDocument/2006/relationships/hyperlink" Target="https://twitter.com/dopealexxx/status/1148823699077779456" TargetMode="External" /><Relationship Id="rId956" Type="http://schemas.openxmlformats.org/officeDocument/2006/relationships/hyperlink" Target="https://twitter.com/captainnerdism/status/1148823728093925376" TargetMode="External" /><Relationship Id="rId957" Type="http://schemas.openxmlformats.org/officeDocument/2006/relationships/hyperlink" Target="https://twitter.com/cultvope/status/1148823826832039936" TargetMode="External" /><Relationship Id="rId958" Type="http://schemas.openxmlformats.org/officeDocument/2006/relationships/hyperlink" Target="https://twitter.com/iamcharlington/status/1148823840111374337" TargetMode="External" /><Relationship Id="rId959" Type="http://schemas.openxmlformats.org/officeDocument/2006/relationships/hyperlink" Target="https://twitter.com/nigseu/status/1148824084718870528" TargetMode="External" /><Relationship Id="rId960" Type="http://schemas.openxmlformats.org/officeDocument/2006/relationships/hyperlink" Target="https://twitter.com/therealsmcity/status/1148824191233224704" TargetMode="External" /><Relationship Id="rId961" Type="http://schemas.openxmlformats.org/officeDocument/2006/relationships/hyperlink" Target="https://twitter.com/cjsuarezjr/status/1148824259193724931" TargetMode="External" /><Relationship Id="rId962" Type="http://schemas.openxmlformats.org/officeDocument/2006/relationships/hyperlink" Target="https://twitter.com/lilliananai/status/1148824313765748737" TargetMode="External" /><Relationship Id="rId963" Type="http://schemas.openxmlformats.org/officeDocument/2006/relationships/hyperlink" Target="https://twitter.com/jacko_boll/status/1148824387380006914" TargetMode="External" /><Relationship Id="rId964" Type="http://schemas.openxmlformats.org/officeDocument/2006/relationships/hyperlink" Target="https://twitter.com/coltonsmock/status/1148824456191758337" TargetMode="External" /><Relationship Id="rId965" Type="http://schemas.openxmlformats.org/officeDocument/2006/relationships/hyperlink" Target="https://twitter.com/andrewzip/status/1148824473082007552" TargetMode="External" /><Relationship Id="rId966" Type="http://schemas.openxmlformats.org/officeDocument/2006/relationships/hyperlink" Target="https://twitter.com/daniasp/status/1148824568594915329" TargetMode="External" /><Relationship Id="rId967" Type="http://schemas.openxmlformats.org/officeDocument/2006/relationships/hyperlink" Target="https://twitter.com/njsachi/status/1148825154752929793" TargetMode="External" /><Relationship Id="rId968" Type="http://schemas.openxmlformats.org/officeDocument/2006/relationships/hyperlink" Target="https://twitter.com/jayayzle/status/1148825267177230336" TargetMode="External" /><Relationship Id="rId969" Type="http://schemas.openxmlformats.org/officeDocument/2006/relationships/hyperlink" Target="https://twitter.com/silvertigerbb/status/1148825374677184512" TargetMode="External" /><Relationship Id="rId970" Type="http://schemas.openxmlformats.org/officeDocument/2006/relationships/hyperlink" Target="https://twitter.com/emptyorchestra6/status/1148825481644404736" TargetMode="External" /><Relationship Id="rId971" Type="http://schemas.openxmlformats.org/officeDocument/2006/relationships/hyperlink" Target="https://twitter.com/_andreareza/status/1148825575198302208" TargetMode="External" /><Relationship Id="rId972" Type="http://schemas.openxmlformats.org/officeDocument/2006/relationships/hyperlink" Target="https://twitter.com/junnttao/status/1148825644517773313" TargetMode="External" /><Relationship Id="rId973" Type="http://schemas.openxmlformats.org/officeDocument/2006/relationships/hyperlink" Target="https://twitter.com/1800catpuke/status/1148825776554311680" TargetMode="External" /><Relationship Id="rId974" Type="http://schemas.openxmlformats.org/officeDocument/2006/relationships/hyperlink" Target="https://twitter.com/shashi_hazard/status/1148826386729062400" TargetMode="External" /><Relationship Id="rId975" Type="http://schemas.openxmlformats.org/officeDocument/2006/relationships/hyperlink" Target="https://twitter.com/casanovacattree/status/1148826625645191169" TargetMode="External" /><Relationship Id="rId976" Type="http://schemas.openxmlformats.org/officeDocument/2006/relationships/hyperlink" Target="https://twitter.com/court_618/status/1148826657672744960" TargetMode="External" /><Relationship Id="rId977" Type="http://schemas.openxmlformats.org/officeDocument/2006/relationships/hyperlink" Target="https://twitter.com/alefandino/status/1148826949189550081" TargetMode="External" /><Relationship Id="rId978" Type="http://schemas.openxmlformats.org/officeDocument/2006/relationships/hyperlink" Target="https://twitter.com/realmarvellomj/status/1148827407920566273" TargetMode="External" /><Relationship Id="rId979" Type="http://schemas.openxmlformats.org/officeDocument/2006/relationships/hyperlink" Target="https://twitter.com/iheartricaaa/status/1148827440971571200" TargetMode="External" /><Relationship Id="rId980" Type="http://schemas.openxmlformats.org/officeDocument/2006/relationships/hyperlink" Target="https://twitter.com/royboy2124/status/1148828222433505280" TargetMode="External" /><Relationship Id="rId981" Type="http://schemas.openxmlformats.org/officeDocument/2006/relationships/hyperlink" Target="https://twitter.com/nickf_ca/status/1148828782268039169" TargetMode="External" /><Relationship Id="rId982" Type="http://schemas.openxmlformats.org/officeDocument/2006/relationships/hyperlink" Target="https://twitter.com/_devvwaddle/status/1148829336209936384" TargetMode="External" /><Relationship Id="rId983" Type="http://schemas.openxmlformats.org/officeDocument/2006/relationships/hyperlink" Target="https://twitter.com/bellarke001/status/1148829576186888192" TargetMode="External" /><Relationship Id="rId984" Type="http://schemas.openxmlformats.org/officeDocument/2006/relationships/hyperlink" Target="https://twitter.com/emma_obie4/status/1148829897525215233" TargetMode="External" /><Relationship Id="rId985" Type="http://schemas.openxmlformats.org/officeDocument/2006/relationships/hyperlink" Target="https://twitter.com/sayo_coro/status/1148830048293511168" TargetMode="External" /><Relationship Id="rId986" Type="http://schemas.openxmlformats.org/officeDocument/2006/relationships/hyperlink" Target="https://twitter.com/_amandrew_/status/1148830298383224832" TargetMode="External" /><Relationship Id="rId987" Type="http://schemas.openxmlformats.org/officeDocument/2006/relationships/hyperlink" Target="https://twitter.com/thefreemodel/status/1148830327353335808" TargetMode="External" /><Relationship Id="rId988" Type="http://schemas.openxmlformats.org/officeDocument/2006/relationships/hyperlink" Target="https://twitter.com/thefreemodel/status/1148830327353335808" TargetMode="External" /><Relationship Id="rId989" Type="http://schemas.openxmlformats.org/officeDocument/2006/relationships/hyperlink" Target="https://twitter.com/thefreemodel/status/1148830327353335808" TargetMode="External" /><Relationship Id="rId990" Type="http://schemas.openxmlformats.org/officeDocument/2006/relationships/hyperlink" Target="https://twitter.com/notrealwaffles/status/1148831064938254336" TargetMode="External" /><Relationship Id="rId991" Type="http://schemas.openxmlformats.org/officeDocument/2006/relationships/hyperlink" Target="https://twitter.com/miniorchid/status/1148831099461574656" TargetMode="External" /><Relationship Id="rId992" Type="http://schemas.openxmlformats.org/officeDocument/2006/relationships/hyperlink" Target="https://twitter.com/f1princess/status/1148831807644852224" TargetMode="External" /><Relationship Id="rId993" Type="http://schemas.openxmlformats.org/officeDocument/2006/relationships/hyperlink" Target="https://twitter.com/ladydonna100/status/1148832159257382912" TargetMode="External" /><Relationship Id="rId994" Type="http://schemas.openxmlformats.org/officeDocument/2006/relationships/hyperlink" Target="https://twitter.com/ladydonna100/status/1148832159257382912" TargetMode="External" /><Relationship Id="rId995" Type="http://schemas.openxmlformats.org/officeDocument/2006/relationships/hyperlink" Target="https://twitter.com/cappnkenway/status/1148833093647646720" TargetMode="External" /><Relationship Id="rId996" Type="http://schemas.openxmlformats.org/officeDocument/2006/relationships/hyperlink" Target="https://twitter.com/isjxhnny/status/1148834915938521088" TargetMode="External" /><Relationship Id="rId997" Type="http://schemas.openxmlformats.org/officeDocument/2006/relationships/hyperlink" Target="https://twitter.com/burningtaco/status/1148837433028382720" TargetMode="External" /><Relationship Id="rId998" Type="http://schemas.openxmlformats.org/officeDocument/2006/relationships/hyperlink" Target="https://twitter.com/dodger_jess83/status/1148838781941796864" TargetMode="External" /><Relationship Id="rId999" Type="http://schemas.openxmlformats.org/officeDocument/2006/relationships/hyperlink" Target="https://twitter.com/thezorocario/status/1148839300882026496" TargetMode="External" /><Relationship Id="rId1000" Type="http://schemas.openxmlformats.org/officeDocument/2006/relationships/hyperlink" Target="https://twitter.com/efren_pedroza/status/1148839549239472128" TargetMode="External" /><Relationship Id="rId1001" Type="http://schemas.openxmlformats.org/officeDocument/2006/relationships/hyperlink" Target="https://twitter.com/jorgezunigam/status/1148839550225199104" TargetMode="External" /><Relationship Id="rId1002" Type="http://schemas.openxmlformats.org/officeDocument/2006/relationships/hyperlink" Target="https://twitter.com/oworock/status/1148841886939041792" TargetMode="External" /><Relationship Id="rId1003" Type="http://schemas.openxmlformats.org/officeDocument/2006/relationships/hyperlink" Target="https://twitter.com/goran_says/status/1148843160187146240" TargetMode="External" /><Relationship Id="rId1004" Type="http://schemas.openxmlformats.org/officeDocument/2006/relationships/hyperlink" Target="https://twitter.com/janetstangel/status/1148843703760539648" TargetMode="External" /><Relationship Id="rId1005" Type="http://schemas.openxmlformats.org/officeDocument/2006/relationships/hyperlink" Target="https://twitter.com/veggiedogmom/status/1148843938993885184" TargetMode="External" /><Relationship Id="rId1006" Type="http://schemas.openxmlformats.org/officeDocument/2006/relationships/hyperlink" Target="https://twitter.com/jclsucks/status/1148845983784194048" TargetMode="External" /><Relationship Id="rId1007" Type="http://schemas.openxmlformats.org/officeDocument/2006/relationships/hyperlink" Target="https://twitter.com/anamariaayme1/status/1148846660749017088" TargetMode="External" /><Relationship Id="rId1008" Type="http://schemas.openxmlformats.org/officeDocument/2006/relationships/hyperlink" Target="https://twitter.com/wankhairulikhw1/status/1148846716633767937" TargetMode="External" /><Relationship Id="rId1009" Type="http://schemas.openxmlformats.org/officeDocument/2006/relationships/hyperlink" Target="https://twitter.com/goddess69ganja/status/1148847610976845824" TargetMode="External" /><Relationship Id="rId1010" Type="http://schemas.openxmlformats.org/officeDocument/2006/relationships/hyperlink" Target="https://twitter.com/eg_glitter24/status/1148849735878553600" TargetMode="External" /><Relationship Id="rId1011" Type="http://schemas.openxmlformats.org/officeDocument/2006/relationships/hyperlink" Target="https://twitter.com/mounette0208/status/1148852478127030272" TargetMode="External" /><Relationship Id="rId1012" Type="http://schemas.openxmlformats.org/officeDocument/2006/relationships/hyperlink" Target="https://twitter.com/mounette0208/status/1148852478127030272" TargetMode="External" /><Relationship Id="rId1013" Type="http://schemas.openxmlformats.org/officeDocument/2006/relationships/hyperlink" Target="https://twitter.com/boku_no_jr/status/1148852519994634240" TargetMode="External" /><Relationship Id="rId1014" Type="http://schemas.openxmlformats.org/officeDocument/2006/relationships/hyperlink" Target="https://twitter.com/pauloveno_/status/1148856456348872704" TargetMode="External" /><Relationship Id="rId1015" Type="http://schemas.openxmlformats.org/officeDocument/2006/relationships/hyperlink" Target="https://twitter.com/interactivelads/status/1148857700014383104" TargetMode="External" /><Relationship Id="rId1016" Type="http://schemas.openxmlformats.org/officeDocument/2006/relationships/hyperlink" Target="https://twitter.com/ayewans/status/1148858202089578496" TargetMode="External" /><Relationship Id="rId1017" Type="http://schemas.openxmlformats.org/officeDocument/2006/relationships/hyperlink" Target="https://twitter.com/arindammr/status/1148860842378706944" TargetMode="External" /><Relationship Id="rId1018" Type="http://schemas.openxmlformats.org/officeDocument/2006/relationships/hyperlink" Target="https://twitter.com/theshyguy8/status/1148864077386506241" TargetMode="External" /><Relationship Id="rId1019" Type="http://schemas.openxmlformats.org/officeDocument/2006/relationships/hyperlink" Target="https://twitter.com/xtraordnarly/status/1148873115256012801" TargetMode="External" /><Relationship Id="rId1020" Type="http://schemas.openxmlformats.org/officeDocument/2006/relationships/hyperlink" Target="https://twitter.com/castroe07/status/1148875716416557056" TargetMode="External" /><Relationship Id="rId1021" Type="http://schemas.openxmlformats.org/officeDocument/2006/relationships/hyperlink" Target="https://twitter.com/cassgizmo/status/1148881217699270657" TargetMode="External" /><Relationship Id="rId1022" Type="http://schemas.openxmlformats.org/officeDocument/2006/relationships/hyperlink" Target="https://twitter.com/cassgizmo/status/1148881217699270657" TargetMode="External" /><Relationship Id="rId1023" Type="http://schemas.openxmlformats.org/officeDocument/2006/relationships/hyperlink" Target="https://twitter.com/dmelbm/status/1148885001724841985" TargetMode="External" /><Relationship Id="rId1024" Type="http://schemas.openxmlformats.org/officeDocument/2006/relationships/hyperlink" Target="https://twitter.com/yamperproganda/status/1148888391897026560" TargetMode="External" /><Relationship Id="rId1025" Type="http://schemas.openxmlformats.org/officeDocument/2006/relationships/hyperlink" Target="https://twitter.com/ritchan_en/status/1148893183608143872" TargetMode="External" /><Relationship Id="rId1026" Type="http://schemas.openxmlformats.org/officeDocument/2006/relationships/hyperlink" Target="https://twitter.com/chaedoc/status/1148894181491957760" TargetMode="External" /><Relationship Id="rId1027" Type="http://schemas.openxmlformats.org/officeDocument/2006/relationships/hyperlink" Target="https://twitter.com/th3doormatt/status/1148894742891106305" TargetMode="External" /><Relationship Id="rId1028" Type="http://schemas.openxmlformats.org/officeDocument/2006/relationships/hyperlink" Target="https://twitter.com/jennasykes13/status/1148898483979673600" TargetMode="External" /><Relationship Id="rId1029" Type="http://schemas.openxmlformats.org/officeDocument/2006/relationships/hyperlink" Target="https://twitter.com/rachelwithcats/status/1148390064130527232" TargetMode="External" /><Relationship Id="rId1030" Type="http://schemas.openxmlformats.org/officeDocument/2006/relationships/hyperlink" Target="https://twitter.com/strawbecky_81/status/1148899487072563201" TargetMode="External" /><Relationship Id="rId1031" Type="http://schemas.openxmlformats.org/officeDocument/2006/relationships/hyperlink" Target="https://twitter.com/synchronicbot/status/1148899549735456768" TargetMode="External" /><Relationship Id="rId1032" Type="http://schemas.openxmlformats.org/officeDocument/2006/relationships/hyperlink" Target="https://twitter.com/totalvideogame/status/1148900033976328192" TargetMode="External" /><Relationship Id="rId1033" Type="http://schemas.openxmlformats.org/officeDocument/2006/relationships/hyperlink" Target="https://twitter.com/vwc153gcg42jquu/status/1148901200659660800" TargetMode="External" /><Relationship Id="rId1034" Type="http://schemas.openxmlformats.org/officeDocument/2006/relationships/hyperlink" Target="https://twitter.com/nahuelnicrosini/status/1148905073008926720" TargetMode="External" /><Relationship Id="rId1035" Type="http://schemas.openxmlformats.org/officeDocument/2006/relationships/hyperlink" Target="https://twitter.com/genphys/status/1148905778926907393" TargetMode="External" /><Relationship Id="rId1036" Type="http://schemas.openxmlformats.org/officeDocument/2006/relationships/hyperlink" Target="https://twitter.com/jilsmom/status/1148906431879553025" TargetMode="External" /><Relationship Id="rId1037" Type="http://schemas.openxmlformats.org/officeDocument/2006/relationships/hyperlink" Target="https://twitter.com/moraysuth/status/1148911881479999489" TargetMode="External" /><Relationship Id="rId1038" Type="http://schemas.openxmlformats.org/officeDocument/2006/relationships/hyperlink" Target="https://twitter.com/adogtweets_/status/1148912580557230080" TargetMode="External" /><Relationship Id="rId1039" Type="http://schemas.openxmlformats.org/officeDocument/2006/relationships/hyperlink" Target="https://twitter.com/elliemrrt/status/1148914902146457601" TargetMode="External" /><Relationship Id="rId1040" Type="http://schemas.openxmlformats.org/officeDocument/2006/relationships/hyperlink" Target="https://twitter.com/skyedrixvg/status/1148919819607171073" TargetMode="External" /><Relationship Id="rId1041" Type="http://schemas.openxmlformats.org/officeDocument/2006/relationships/hyperlink" Target="https://twitter.com/dragonflight126/status/1148920860809596929" TargetMode="External" /><Relationship Id="rId1042" Type="http://schemas.openxmlformats.org/officeDocument/2006/relationships/hyperlink" Target="https://twitter.com/dragonflight126/status/1148920860809596929" TargetMode="External" /><Relationship Id="rId1043" Type="http://schemas.openxmlformats.org/officeDocument/2006/relationships/hyperlink" Target="https://twitter.com/nclgnsrth/status/1148921615347904513" TargetMode="External" /><Relationship Id="rId1044" Type="http://schemas.openxmlformats.org/officeDocument/2006/relationships/hyperlink" Target="https://twitter.com/botensori/status/1148929361170423808" TargetMode="External" /><Relationship Id="rId1045" Type="http://schemas.openxmlformats.org/officeDocument/2006/relationships/hyperlink" Target="https://twitter.com/botensori/status/1148929598618398720" TargetMode="External" /><Relationship Id="rId1046" Type="http://schemas.openxmlformats.org/officeDocument/2006/relationships/hyperlink" Target="https://twitter.com/qbeast9922/status/1148931131791818753" TargetMode="External" /><Relationship Id="rId1047" Type="http://schemas.openxmlformats.org/officeDocument/2006/relationships/hyperlink" Target="https://twitter.com/networkjanitor/status/1148932346139201536" TargetMode="External" /><Relationship Id="rId1048" Type="http://schemas.openxmlformats.org/officeDocument/2006/relationships/hyperlink" Target="https://twitter.com/networkjanitor/status/1148932346139201536" TargetMode="External" /><Relationship Id="rId1049" Type="http://schemas.openxmlformats.org/officeDocument/2006/relationships/hyperlink" Target="https://twitter.com/_itselladel/status/1148932511344410625" TargetMode="External" /><Relationship Id="rId1050" Type="http://schemas.openxmlformats.org/officeDocument/2006/relationships/hyperlink" Target="https://twitter.com/cclikesbands/status/1148933438273150976" TargetMode="External" /><Relationship Id="rId1051" Type="http://schemas.openxmlformats.org/officeDocument/2006/relationships/hyperlink" Target="https://twitter.com/lankyhelen/status/1148933965904044032" TargetMode="External" /><Relationship Id="rId1052" Type="http://schemas.openxmlformats.org/officeDocument/2006/relationships/hyperlink" Target="https://twitter.com/lankyhelen/status/1148933965904044032" TargetMode="External" /><Relationship Id="rId1053" Type="http://schemas.openxmlformats.org/officeDocument/2006/relationships/hyperlink" Target="https://twitter.com/vnlahabbo/status/1148937463135703042" TargetMode="External" /><Relationship Id="rId1054" Type="http://schemas.openxmlformats.org/officeDocument/2006/relationships/hyperlink" Target="https://twitter.com/rykael3/status/1148937804984004609" TargetMode="External" /><Relationship Id="rId1055" Type="http://schemas.openxmlformats.org/officeDocument/2006/relationships/hyperlink" Target="https://twitter.com/gracecheron/status/1148941289230127104" TargetMode="External" /><Relationship Id="rId1056" Type="http://schemas.openxmlformats.org/officeDocument/2006/relationships/hyperlink" Target="https://twitter.com/rx8welsh/status/1148942380831084544" TargetMode="External" /><Relationship Id="rId1057" Type="http://schemas.openxmlformats.org/officeDocument/2006/relationships/hyperlink" Target="https://twitter.com/slutfornatsu/status/1148942551572811777" TargetMode="External" /><Relationship Id="rId1058" Type="http://schemas.openxmlformats.org/officeDocument/2006/relationships/hyperlink" Target="https://twitter.com/moolicent/status/1148944403043618817" TargetMode="External" /><Relationship Id="rId1059" Type="http://schemas.openxmlformats.org/officeDocument/2006/relationships/hyperlink" Target="https://twitter.com/tjack30/status/1148944588268331009" TargetMode="External" /><Relationship Id="rId1060" Type="http://schemas.openxmlformats.org/officeDocument/2006/relationships/hyperlink" Target="https://twitter.com/_ynigo/status/1148945293980737537" TargetMode="External" /><Relationship Id="rId1061" Type="http://schemas.openxmlformats.org/officeDocument/2006/relationships/hyperlink" Target="https://twitter.com/kennylynny/status/1148945564714885120" TargetMode="External" /><Relationship Id="rId1062" Type="http://schemas.openxmlformats.org/officeDocument/2006/relationships/hyperlink" Target="https://twitter.com/sleepybiflinge/status/1148946387356094465" TargetMode="External" /><Relationship Id="rId1063" Type="http://schemas.openxmlformats.org/officeDocument/2006/relationships/hyperlink" Target="https://twitter.com/fooknews/status/1148947579113283585" TargetMode="External" /><Relationship Id="rId1064" Type="http://schemas.openxmlformats.org/officeDocument/2006/relationships/hyperlink" Target="https://twitter.com/garbage_waifu/status/1148947983838244864" TargetMode="External" /><Relationship Id="rId1065" Type="http://schemas.openxmlformats.org/officeDocument/2006/relationships/hyperlink" Target="https://twitter.com/s_selcouth/status/1148948291947847680" TargetMode="External" /><Relationship Id="rId1066" Type="http://schemas.openxmlformats.org/officeDocument/2006/relationships/hyperlink" Target="https://twitter.com/s_selcouth/status/1148948291947847680" TargetMode="External" /><Relationship Id="rId1067" Type="http://schemas.openxmlformats.org/officeDocument/2006/relationships/hyperlink" Target="https://twitter.com/liliamartinez6/status/1148948574639722500" TargetMode="External" /><Relationship Id="rId1068" Type="http://schemas.openxmlformats.org/officeDocument/2006/relationships/hyperlink" Target="https://twitter.com/liliamartinez6/status/1148948574639722500" TargetMode="External" /><Relationship Id="rId1069" Type="http://schemas.openxmlformats.org/officeDocument/2006/relationships/hyperlink" Target="https://twitter.com/riosculptures/status/1148949041134350336" TargetMode="External" /><Relationship Id="rId1070" Type="http://schemas.openxmlformats.org/officeDocument/2006/relationships/hyperlink" Target="https://twitter.com/mrscruz1999/status/1148952878607810562" TargetMode="External" /><Relationship Id="rId1071" Type="http://schemas.openxmlformats.org/officeDocument/2006/relationships/hyperlink" Target="https://twitter.com/mrscruz1999/status/1148952878607810562" TargetMode="External" /><Relationship Id="rId1072" Type="http://schemas.openxmlformats.org/officeDocument/2006/relationships/hyperlink" Target="https://twitter.com/haylightz/status/1148953398512967681" TargetMode="External" /><Relationship Id="rId1073" Type="http://schemas.openxmlformats.org/officeDocument/2006/relationships/hyperlink" Target="https://twitter.com/friednoodlespls/status/1148954002932948993" TargetMode="External" /><Relationship Id="rId1074" Type="http://schemas.openxmlformats.org/officeDocument/2006/relationships/hyperlink" Target="https://twitter.com/countercheq/status/1148951161480728577" TargetMode="External" /><Relationship Id="rId1075" Type="http://schemas.openxmlformats.org/officeDocument/2006/relationships/hyperlink" Target="https://twitter.com/countercheq/status/1148951161480728577" TargetMode="External" /><Relationship Id="rId1076" Type="http://schemas.openxmlformats.org/officeDocument/2006/relationships/hyperlink" Target="https://twitter.com/birdlady19492/status/1148955254920306689" TargetMode="External" /><Relationship Id="rId1077" Type="http://schemas.openxmlformats.org/officeDocument/2006/relationships/hyperlink" Target="https://twitter.com/birdlady19492/status/1148955254920306689" TargetMode="External" /><Relationship Id="rId1078" Type="http://schemas.openxmlformats.org/officeDocument/2006/relationships/hyperlink" Target="https://twitter.com/birdlady19492/status/1148955254920306689" TargetMode="External" /><Relationship Id="rId1079" Type="http://schemas.openxmlformats.org/officeDocument/2006/relationships/hyperlink" Target="https://twitter.com/atzmiroh/status/1148958337951621120" TargetMode="External" /><Relationship Id="rId1080" Type="http://schemas.openxmlformats.org/officeDocument/2006/relationships/hyperlink" Target="https://twitter.com/aras_sivad/status/1148964608197255169" TargetMode="External" /><Relationship Id="rId1081" Type="http://schemas.openxmlformats.org/officeDocument/2006/relationships/hyperlink" Target="https://twitter.com/nsbulatao70/status/1148966716283600896" TargetMode="External" /><Relationship Id="rId1082" Type="http://schemas.openxmlformats.org/officeDocument/2006/relationships/hyperlink" Target="https://twitter.com/joeylanez18/status/1148966968323661827" TargetMode="External" /><Relationship Id="rId1083" Type="http://schemas.openxmlformats.org/officeDocument/2006/relationships/hyperlink" Target="https://twitter.com/rulecorgis/status/1148976919196684289" TargetMode="External" /><Relationship Id="rId1084" Type="http://schemas.openxmlformats.org/officeDocument/2006/relationships/hyperlink" Target="https://twitter.com/positivereigen/status/1148982594228248576" TargetMode="External" /><Relationship Id="rId1085" Type="http://schemas.openxmlformats.org/officeDocument/2006/relationships/hyperlink" Target="https://twitter.com/althausdan/status/1148985274111860737" TargetMode="External" /><Relationship Id="rId1086" Type="http://schemas.openxmlformats.org/officeDocument/2006/relationships/hyperlink" Target="https://twitter.com/jorgeluis_gm/status/1148986959563505665" TargetMode="External" /><Relationship Id="rId1087" Type="http://schemas.openxmlformats.org/officeDocument/2006/relationships/hyperlink" Target="https://twitter.com/allfactmix/status/1117364659382902786" TargetMode="External" /><Relationship Id="rId1088" Type="http://schemas.openxmlformats.org/officeDocument/2006/relationships/hyperlink" Target="https://twitter.com/monika_1gf/status/1148987496581087237" TargetMode="External" /><Relationship Id="rId1089" Type="http://schemas.openxmlformats.org/officeDocument/2006/relationships/hyperlink" Target="https://twitter.com/muttamorphosis/status/1148987737086812161" TargetMode="External" /><Relationship Id="rId1090" Type="http://schemas.openxmlformats.org/officeDocument/2006/relationships/hyperlink" Target="https://twitter.com/muttamorphosis/status/1148987737086812161" TargetMode="External" /><Relationship Id="rId1091" Type="http://schemas.openxmlformats.org/officeDocument/2006/relationships/hyperlink" Target="https://twitter.com/muttamorphosis/status/1148987737086812161" TargetMode="External" /><Relationship Id="rId1092" Type="http://schemas.openxmlformats.org/officeDocument/2006/relationships/hyperlink" Target="https://twitter.com/muttamorphosis/status/1148987737086812161" TargetMode="External" /><Relationship Id="rId1093" Type="http://schemas.openxmlformats.org/officeDocument/2006/relationships/hyperlink" Target="https://twitter.com/muttamorphosis/status/1148987737086812161" TargetMode="External" /><Relationship Id="rId1094" Type="http://schemas.openxmlformats.org/officeDocument/2006/relationships/hyperlink" Target="https://twitter.com/muttamorphosis/status/1148987737086812161" TargetMode="External" /><Relationship Id="rId1095" Type="http://schemas.openxmlformats.org/officeDocument/2006/relationships/hyperlink" Target="https://twitter.com/muttamorphosis/status/1148987737086812161" TargetMode="External" /><Relationship Id="rId1096" Type="http://schemas.openxmlformats.org/officeDocument/2006/relationships/hyperlink" Target="https://twitter.com/muttamorphosis/status/1148987737086812161" TargetMode="External" /><Relationship Id="rId1097" Type="http://schemas.openxmlformats.org/officeDocument/2006/relationships/hyperlink" Target="https://twitter.com/muttamorphosis/status/1148987737086812161" TargetMode="External" /><Relationship Id="rId1098" Type="http://schemas.openxmlformats.org/officeDocument/2006/relationships/hyperlink" Target="https://twitter.com/muttamorphosis/status/1148987737086812161" TargetMode="External" /><Relationship Id="rId1099" Type="http://schemas.openxmlformats.org/officeDocument/2006/relationships/hyperlink" Target="https://twitter.com/muttamorphosis/status/1148987737086812161" TargetMode="External" /><Relationship Id="rId1100" Type="http://schemas.openxmlformats.org/officeDocument/2006/relationships/hyperlink" Target="https://twitter.com/wildearthpets/status/1148987795723247616" TargetMode="External" /><Relationship Id="rId1101" Type="http://schemas.openxmlformats.org/officeDocument/2006/relationships/hyperlink" Target="https://twitter.com/padoju_yt/status/1148991165062139910" TargetMode="External" /><Relationship Id="rId1102" Type="http://schemas.openxmlformats.org/officeDocument/2006/relationships/hyperlink" Target="https://twitter.com/twolipbouquets/status/1148992251357384706" TargetMode="External" /><Relationship Id="rId1103" Type="http://schemas.openxmlformats.org/officeDocument/2006/relationships/hyperlink" Target="https://twitter.com/twolipbouquets/status/1148992251357384706" TargetMode="External" /><Relationship Id="rId1104" Type="http://schemas.openxmlformats.org/officeDocument/2006/relationships/hyperlink" Target="https://twitter.com/maxxxhamm/status/1148992684675207170" TargetMode="External" /><Relationship Id="rId1105" Type="http://schemas.openxmlformats.org/officeDocument/2006/relationships/hyperlink" Target="https://twitter.com/lynxreviewer/status/1148512011510091776" TargetMode="External" /><Relationship Id="rId1106" Type="http://schemas.openxmlformats.org/officeDocument/2006/relationships/hyperlink" Target="https://twitter.com/karasmakun/status/1148994981778141184" TargetMode="External" /><Relationship Id="rId1107" Type="http://schemas.openxmlformats.org/officeDocument/2006/relationships/hyperlink" Target="https://twitter.com/cwillis_1/status/1148995542216781824" TargetMode="External" /><Relationship Id="rId1108" Type="http://schemas.openxmlformats.org/officeDocument/2006/relationships/hyperlink" Target="https://twitter.com/brownchick3296/status/1148996239884578816" TargetMode="External" /><Relationship Id="rId1109" Type="http://schemas.openxmlformats.org/officeDocument/2006/relationships/hyperlink" Target="https://twitter.com/therealdavegee/status/1148996366062051330" TargetMode="External" /><Relationship Id="rId1110" Type="http://schemas.openxmlformats.org/officeDocument/2006/relationships/hyperlink" Target="https://twitter.com/aja_renise/status/1148855510948548609" TargetMode="External" /><Relationship Id="rId1111" Type="http://schemas.openxmlformats.org/officeDocument/2006/relationships/hyperlink" Target="https://twitter.com/chloejoellee/status/1148997200325808130" TargetMode="External" /><Relationship Id="rId1112" Type="http://schemas.openxmlformats.org/officeDocument/2006/relationships/hyperlink" Target="https://twitter.com/ninjapuppy99/status/1148997755509071877" TargetMode="External" /><Relationship Id="rId1113" Type="http://schemas.openxmlformats.org/officeDocument/2006/relationships/hyperlink" Target="https://twitter.com/momixou/status/1148999253655773185" TargetMode="External" /><Relationship Id="rId1114" Type="http://schemas.openxmlformats.org/officeDocument/2006/relationships/hyperlink" Target="https://twitter.com/greg2395/status/1148999302007656448" TargetMode="External" /><Relationship Id="rId1115" Type="http://schemas.openxmlformats.org/officeDocument/2006/relationships/hyperlink" Target="https://twitter.com/be_macedoo/status/1148999506152841216" TargetMode="External" /><Relationship Id="rId1116" Type="http://schemas.openxmlformats.org/officeDocument/2006/relationships/hyperlink" Target="https://twitter.com/leander_mc/status/1149005529664098306" TargetMode="External" /><Relationship Id="rId1117" Type="http://schemas.openxmlformats.org/officeDocument/2006/relationships/hyperlink" Target="https://twitter.com/jillhanner/status/1149007635963887618" TargetMode="External" /><Relationship Id="rId1118" Type="http://schemas.openxmlformats.org/officeDocument/2006/relationships/hyperlink" Target="https://twitter.com/scotttherock5/status/1149009642619584512" TargetMode="External" /><Relationship Id="rId1119" Type="http://schemas.openxmlformats.org/officeDocument/2006/relationships/hyperlink" Target="https://twitter.com/mymuseyip1995my/status/1149009760827707393" TargetMode="External" /><Relationship Id="rId1120" Type="http://schemas.openxmlformats.org/officeDocument/2006/relationships/hyperlink" Target="https://twitter.com/daegudorkss/status/1149014726699077633" TargetMode="External" /><Relationship Id="rId1121" Type="http://schemas.openxmlformats.org/officeDocument/2006/relationships/hyperlink" Target="https://twitter.com/raptordavinci/status/1149015426548060161" TargetMode="External" /><Relationship Id="rId1122" Type="http://schemas.openxmlformats.org/officeDocument/2006/relationships/hyperlink" Target="https://twitter.com/valcarmom/status/1149016959171911681" TargetMode="External" /><Relationship Id="rId1123" Type="http://schemas.openxmlformats.org/officeDocument/2006/relationships/hyperlink" Target="https://twitter.com/pentbot_/status/1149019579873710089" TargetMode="External" /><Relationship Id="rId1124" Type="http://schemas.openxmlformats.org/officeDocument/2006/relationships/hyperlink" Target="https://twitter.com/hatfieldanne/status/1149020098168074242" TargetMode="External" /><Relationship Id="rId1125" Type="http://schemas.openxmlformats.org/officeDocument/2006/relationships/hyperlink" Target="https://twitter.com/rebeca_maggie8/status/1149020098352599042" TargetMode="External" /><Relationship Id="rId1126" Type="http://schemas.openxmlformats.org/officeDocument/2006/relationships/hyperlink" Target="https://twitter.com/smugcorgi/status/1149021112816295938" TargetMode="External" /><Relationship Id="rId1127" Type="http://schemas.openxmlformats.org/officeDocument/2006/relationships/hyperlink" Target="https://twitter.com/smugcorgi/status/1149021112816295938" TargetMode="External" /><Relationship Id="rId1128" Type="http://schemas.openxmlformats.org/officeDocument/2006/relationships/hyperlink" Target="https://twitter.com/smugcorgi/status/1149021112816295938" TargetMode="External" /><Relationship Id="rId1129" Type="http://schemas.openxmlformats.org/officeDocument/2006/relationships/hyperlink" Target="https://twitter.com/benny275/status/1149023718443610112" TargetMode="External" /><Relationship Id="rId1130" Type="http://schemas.openxmlformats.org/officeDocument/2006/relationships/hyperlink" Target="https://twitter.com/animalastronau1/status/1148888184480313344" TargetMode="External" /><Relationship Id="rId1131" Type="http://schemas.openxmlformats.org/officeDocument/2006/relationships/hyperlink" Target="https://twitter.com/animalastronau1/status/1149024365662625796" TargetMode="External" /><Relationship Id="rId1132" Type="http://schemas.openxmlformats.org/officeDocument/2006/relationships/hyperlink" Target="https://twitter.com/lisette_neely/status/1148985776388136961" TargetMode="External" /><Relationship Id="rId1133" Type="http://schemas.openxmlformats.org/officeDocument/2006/relationships/hyperlink" Target="https://twitter.com/lisette_neely/status/1149024907226996742" TargetMode="External" /><Relationship Id="rId1134" Type="http://schemas.openxmlformats.org/officeDocument/2006/relationships/hyperlink" Target="https://twitter.com/ninafcoach/status/1149024825014464512" TargetMode="External" /><Relationship Id="rId1135" Type="http://schemas.openxmlformats.org/officeDocument/2006/relationships/hyperlink" Target="https://twitter.com/faithdlee/status/1149026010865852417" TargetMode="External" /><Relationship Id="rId1136" Type="http://schemas.openxmlformats.org/officeDocument/2006/relationships/hyperlink" Target="https://twitter.com/crimsondemon15/status/1149028701968982016" TargetMode="External" /><Relationship Id="rId1137" Type="http://schemas.openxmlformats.org/officeDocument/2006/relationships/hyperlink" Target="https://twitter.com/ous2012/status/1149030392919281664" TargetMode="External" /><Relationship Id="rId1138" Type="http://schemas.openxmlformats.org/officeDocument/2006/relationships/hyperlink" Target="https://twitter.com/faxonb/status/1149030653666586624" TargetMode="External" /><Relationship Id="rId1139" Type="http://schemas.openxmlformats.org/officeDocument/2006/relationships/hyperlink" Target="https://twitter.com/faxonb/status/1149030653666586624" TargetMode="External" /><Relationship Id="rId1140" Type="http://schemas.openxmlformats.org/officeDocument/2006/relationships/hyperlink" Target="https://twitter.com/zakkhollander/status/1149031389947400192" TargetMode="External" /><Relationship Id="rId1141" Type="http://schemas.openxmlformats.org/officeDocument/2006/relationships/hyperlink" Target="https://twitter.com/fonz_/status/1148942455972216835" TargetMode="External" /><Relationship Id="rId1142" Type="http://schemas.openxmlformats.org/officeDocument/2006/relationships/hyperlink" Target="https://twitter.com/geekhungry/status/1149032259678138368" TargetMode="External" /><Relationship Id="rId1143" Type="http://schemas.openxmlformats.org/officeDocument/2006/relationships/hyperlink" Target="https://twitter.com/mariuslindberg/status/1149032278888210435" TargetMode="External" /><Relationship Id="rId1144" Type="http://schemas.openxmlformats.org/officeDocument/2006/relationships/hyperlink" Target="https://twitter.com/alexbcann/status/1149032605762949121" TargetMode="External" /><Relationship Id="rId1145" Type="http://schemas.openxmlformats.org/officeDocument/2006/relationships/hyperlink" Target="https://twitter.com/darthmarkovbot/status/1149034165557501957" TargetMode="External" /><Relationship Id="rId1146" Type="http://schemas.openxmlformats.org/officeDocument/2006/relationships/hyperlink" Target="https://twitter.com/psychodwarf/status/1149034603623178240" TargetMode="External" /><Relationship Id="rId1147" Type="http://schemas.openxmlformats.org/officeDocument/2006/relationships/hyperlink" Target="https://twitter.com/psychodwarf/status/1149034603623178240" TargetMode="External" /><Relationship Id="rId1148" Type="http://schemas.openxmlformats.org/officeDocument/2006/relationships/hyperlink" Target="https://twitter.com/fhchat/status/1149034870179618817" TargetMode="External" /><Relationship Id="rId1149" Type="http://schemas.openxmlformats.org/officeDocument/2006/relationships/hyperlink" Target="https://twitter.com/fhchat/status/1149034870179618817" TargetMode="External" /><Relationship Id="rId1150" Type="http://schemas.openxmlformats.org/officeDocument/2006/relationships/hyperlink" Target="https://twitter.com/bonezors/status/1149035314419138560" TargetMode="External" /><Relationship Id="rId1151" Type="http://schemas.openxmlformats.org/officeDocument/2006/relationships/hyperlink" Target="https://twitter.com/favzlouis/status/1149040754133803008" TargetMode="External" /><Relationship Id="rId1152" Type="http://schemas.openxmlformats.org/officeDocument/2006/relationships/hyperlink" Target="https://twitter.com/claaaaare/status/1149040887982280705" TargetMode="External" /><Relationship Id="rId1153" Type="http://schemas.openxmlformats.org/officeDocument/2006/relationships/hyperlink" Target="https://twitter.com/jhuitz/status/1149041053477064704" TargetMode="External" /><Relationship Id="rId1154" Type="http://schemas.openxmlformats.org/officeDocument/2006/relationships/hyperlink" Target="https://twitter.com/bigdawgd58/status/1149041201020096514" TargetMode="External" /><Relationship Id="rId1155" Type="http://schemas.openxmlformats.org/officeDocument/2006/relationships/hyperlink" Target="https://twitter.com/jaw_geous/status/1149042246995644424" TargetMode="External" /><Relationship Id="rId1156" Type="http://schemas.openxmlformats.org/officeDocument/2006/relationships/hyperlink" Target="https://twitter.com/leofrancisco96/status/1149045946367561729" TargetMode="External" /><Relationship Id="rId1157" Type="http://schemas.openxmlformats.org/officeDocument/2006/relationships/hyperlink" Target="https://twitter.com/nadiner_weiner/status/1149046112847826952" TargetMode="External" /><Relationship Id="rId1158" Type="http://schemas.openxmlformats.org/officeDocument/2006/relationships/hyperlink" Target="https://twitter.com/tmaclfc/status/1149046319379619845" TargetMode="External" /><Relationship Id="rId1159" Type="http://schemas.openxmlformats.org/officeDocument/2006/relationships/hyperlink" Target="https://twitter.com/tmaclfc/status/1149046319379619845" TargetMode="External" /><Relationship Id="rId1160" Type="http://schemas.openxmlformats.org/officeDocument/2006/relationships/hyperlink" Target="https://twitter.com/sshibon/status/1149049301894664199" TargetMode="External" /><Relationship Id="rId1161" Type="http://schemas.openxmlformats.org/officeDocument/2006/relationships/hyperlink" Target="https://twitter.com/caz_foster/status/1149049289454342144" TargetMode="External" /><Relationship Id="rId1162" Type="http://schemas.openxmlformats.org/officeDocument/2006/relationships/hyperlink" Target="https://twitter.com/cupidstunt17/status/1149049940242513922" TargetMode="External" /><Relationship Id="rId1163" Type="http://schemas.openxmlformats.org/officeDocument/2006/relationships/hyperlink" Target="https://twitter.com/caz_foster/status/1149049289454342144" TargetMode="External" /><Relationship Id="rId1164" Type="http://schemas.openxmlformats.org/officeDocument/2006/relationships/hyperlink" Target="https://twitter.com/cupidstunt17/status/1149049940242513922" TargetMode="External" /><Relationship Id="rId1165" Type="http://schemas.openxmlformats.org/officeDocument/2006/relationships/hyperlink" Target="https://twitter.com/caz_foster/status/1149049289454342144" TargetMode="External" /><Relationship Id="rId1166" Type="http://schemas.openxmlformats.org/officeDocument/2006/relationships/hyperlink" Target="https://twitter.com/cupidstunt17/status/1149049940242513922" TargetMode="External" /><Relationship Id="rId1167" Type="http://schemas.openxmlformats.org/officeDocument/2006/relationships/hyperlink" Target="https://twitter.com/caz_foster/status/1149049289454342144" TargetMode="External" /><Relationship Id="rId1168" Type="http://schemas.openxmlformats.org/officeDocument/2006/relationships/hyperlink" Target="https://twitter.com/cupidstunt17/status/1149049940242513922" TargetMode="External" /><Relationship Id="rId1169" Type="http://schemas.openxmlformats.org/officeDocument/2006/relationships/hyperlink" Target="https://twitter.com/caz_foster/status/1149049289454342144" TargetMode="External" /><Relationship Id="rId1170" Type="http://schemas.openxmlformats.org/officeDocument/2006/relationships/hyperlink" Target="https://twitter.com/cupidstunt17/status/1149049940242513922" TargetMode="External" /><Relationship Id="rId1171" Type="http://schemas.openxmlformats.org/officeDocument/2006/relationships/hyperlink" Target="https://twitter.com/caz_foster/status/1149049289454342144" TargetMode="External" /><Relationship Id="rId1172" Type="http://schemas.openxmlformats.org/officeDocument/2006/relationships/hyperlink" Target="https://twitter.com/cupidstunt17/status/1149049940242513922" TargetMode="External" /><Relationship Id="rId1173" Type="http://schemas.openxmlformats.org/officeDocument/2006/relationships/hyperlink" Target="https://twitter.com/caz_foster/status/1149049289454342144" TargetMode="External" /><Relationship Id="rId1174" Type="http://schemas.openxmlformats.org/officeDocument/2006/relationships/hyperlink" Target="https://twitter.com/cupidstunt17/status/1149049940242513922" TargetMode="External" /><Relationship Id="rId1175" Type="http://schemas.openxmlformats.org/officeDocument/2006/relationships/hyperlink" Target="https://twitter.com/caz_foster/status/1149049289454342144" TargetMode="External" /><Relationship Id="rId1176" Type="http://schemas.openxmlformats.org/officeDocument/2006/relationships/hyperlink" Target="https://twitter.com/cupidstunt17/status/1149049940242513922" TargetMode="External" /><Relationship Id="rId1177" Type="http://schemas.openxmlformats.org/officeDocument/2006/relationships/hyperlink" Target="https://twitter.com/caz_foster/status/1149049289454342144" TargetMode="External" /><Relationship Id="rId1178" Type="http://schemas.openxmlformats.org/officeDocument/2006/relationships/hyperlink" Target="https://twitter.com/cupidstunt17/status/1149049940242513922" TargetMode="External" /><Relationship Id="rId1179" Type="http://schemas.openxmlformats.org/officeDocument/2006/relationships/hyperlink" Target="https://twitter.com/caz_foster/status/1149049289454342144" TargetMode="External" /><Relationship Id="rId1180" Type="http://schemas.openxmlformats.org/officeDocument/2006/relationships/hyperlink" Target="https://twitter.com/cupidstunt17/status/1149049940242513922" TargetMode="External" /><Relationship Id="rId1181" Type="http://schemas.openxmlformats.org/officeDocument/2006/relationships/hyperlink" Target="https://twitter.com/caz_foster/status/1149049289454342144" TargetMode="External" /><Relationship Id="rId1182" Type="http://schemas.openxmlformats.org/officeDocument/2006/relationships/hyperlink" Target="https://twitter.com/cupidstunt17/status/1149049940242513922" TargetMode="External" /><Relationship Id="rId1183" Type="http://schemas.openxmlformats.org/officeDocument/2006/relationships/hyperlink" Target="https://twitter.com/caz_foster/status/1149049289454342144" TargetMode="External" /><Relationship Id="rId1184" Type="http://schemas.openxmlformats.org/officeDocument/2006/relationships/hyperlink" Target="https://twitter.com/cupidstunt17/status/1149049940242513922" TargetMode="External" /><Relationship Id="rId1185" Type="http://schemas.openxmlformats.org/officeDocument/2006/relationships/hyperlink" Target="https://twitter.com/caz_foster/status/1149049289454342144" TargetMode="External" /><Relationship Id="rId1186" Type="http://schemas.openxmlformats.org/officeDocument/2006/relationships/hyperlink" Target="https://twitter.com/cupidstunt17/status/1149049940242513922" TargetMode="External" /><Relationship Id="rId1187" Type="http://schemas.openxmlformats.org/officeDocument/2006/relationships/hyperlink" Target="https://twitter.com/sjpsnickers/status/1149051747631095816" TargetMode="External" /><Relationship Id="rId1188" Type="http://schemas.openxmlformats.org/officeDocument/2006/relationships/hyperlink" Target="https://twitter.com/lady_link_/status/1149052050098933760" TargetMode="External" /><Relationship Id="rId1189" Type="http://schemas.openxmlformats.org/officeDocument/2006/relationships/hyperlink" Target="https://twitter.com/sirenpins/status/1149054094172196865" TargetMode="External" /><Relationship Id="rId1190" Type="http://schemas.openxmlformats.org/officeDocument/2006/relationships/hyperlink" Target="https://twitter.com/annaegtzz/status/1149054210765402112" TargetMode="External" /><Relationship Id="rId1191" Type="http://schemas.openxmlformats.org/officeDocument/2006/relationships/hyperlink" Target="https://twitter.com/annaegtzz/status/1149054210765402112" TargetMode="External" /><Relationship Id="rId1192" Type="http://schemas.openxmlformats.org/officeDocument/2006/relationships/hyperlink" Target="https://twitter.com/laurawhitt32/status/1149054448058212353" TargetMode="External" /><Relationship Id="rId1193" Type="http://schemas.openxmlformats.org/officeDocument/2006/relationships/hyperlink" Target="https://twitter.com/laurawhitt32/status/1149054448058212353" TargetMode="External" /><Relationship Id="rId1194" Type="http://schemas.openxmlformats.org/officeDocument/2006/relationships/hyperlink" Target="https://twitter.com/ashibeans/status/1149054478374572035" TargetMode="External" /><Relationship Id="rId1195" Type="http://schemas.openxmlformats.org/officeDocument/2006/relationships/hyperlink" Target="https://twitter.com/ashibeans/status/1149054478374572035" TargetMode="External" /><Relationship Id="rId1196" Type="http://schemas.openxmlformats.org/officeDocument/2006/relationships/hyperlink" Target="https://twitter.com/nickwolford/status/1149055336780718080" TargetMode="External" /><Relationship Id="rId1197" Type="http://schemas.openxmlformats.org/officeDocument/2006/relationships/hyperlink" Target="https://twitter.com/jessscribbles/status/1146065547252998144" TargetMode="External" /><Relationship Id="rId1198" Type="http://schemas.openxmlformats.org/officeDocument/2006/relationships/hyperlink" Target="https://twitter.com/megan_orton28/status/1149055351398031362" TargetMode="External" /><Relationship Id="rId1199" Type="http://schemas.openxmlformats.org/officeDocument/2006/relationships/hyperlink" Target="https://twitter.com/megan_orton28/status/1149055351398031362" TargetMode="External" /><Relationship Id="rId1200" Type="http://schemas.openxmlformats.org/officeDocument/2006/relationships/hyperlink" Target="https://twitter.com/ouiouifrenchie/status/1149056611501125632" TargetMode="External" /><Relationship Id="rId1201" Type="http://schemas.openxmlformats.org/officeDocument/2006/relationships/hyperlink" Target="https://twitter.com/graysidelife916/status/1149057226864304130" TargetMode="External" /><Relationship Id="rId1202" Type="http://schemas.openxmlformats.org/officeDocument/2006/relationships/hyperlink" Target="https://twitter.com/truefactsbot/status/1149057460331790338" TargetMode="External" /><Relationship Id="rId1203" Type="http://schemas.openxmlformats.org/officeDocument/2006/relationships/hyperlink" Target="https://twitter.com/rice_a_rina/status/1149060597243240448" TargetMode="External" /><Relationship Id="rId1204" Type="http://schemas.openxmlformats.org/officeDocument/2006/relationships/hyperlink" Target="https://twitter.com/jadineleto/status/1148782565165191169" TargetMode="External" /><Relationship Id="rId1205" Type="http://schemas.openxmlformats.org/officeDocument/2006/relationships/hyperlink" Target="https://twitter.com/isreyes62/status/1149060612653273088" TargetMode="External" /><Relationship Id="rId1206" Type="http://schemas.openxmlformats.org/officeDocument/2006/relationships/hyperlink" Target="https://twitter.com/foxetv/status/1149061879723167746" TargetMode="External" /><Relationship Id="rId1207" Type="http://schemas.openxmlformats.org/officeDocument/2006/relationships/hyperlink" Target="https://twitter.com/psybuster2020/status/1149062385770094593" TargetMode="External" /><Relationship Id="rId1208" Type="http://schemas.openxmlformats.org/officeDocument/2006/relationships/hyperlink" Target="https://twitter.com/moneydiana/status/1149062629740175367" TargetMode="External" /><Relationship Id="rId1209" Type="http://schemas.openxmlformats.org/officeDocument/2006/relationships/hyperlink" Target="https://twitter.com/pizzaloidbot_k/status/1149063429774123009" TargetMode="External" /><Relationship Id="rId1210" Type="http://schemas.openxmlformats.org/officeDocument/2006/relationships/hyperlink" Target="https://twitter.com/fartour1/status/1148865487222321153" TargetMode="External" /><Relationship Id="rId1211" Type="http://schemas.openxmlformats.org/officeDocument/2006/relationships/hyperlink" Target="https://twitter.com/rahbar_fa/status/1149065321480953862" TargetMode="External" /><Relationship Id="rId1212" Type="http://schemas.openxmlformats.org/officeDocument/2006/relationships/hyperlink" Target="https://twitter.com/nicinira/status/1149065338270732288" TargetMode="External" /><Relationship Id="rId1213" Type="http://schemas.openxmlformats.org/officeDocument/2006/relationships/hyperlink" Target="https://twitter.com/entrr_username/status/1149066071573520385" TargetMode="External" /><Relationship Id="rId1214" Type="http://schemas.openxmlformats.org/officeDocument/2006/relationships/hyperlink" Target="https://twitter.com/entrr_username/status/1149066071573520385" TargetMode="External" /><Relationship Id="rId1215" Type="http://schemas.openxmlformats.org/officeDocument/2006/relationships/hyperlink" Target="https://twitter.com/entrr_username/status/1149066071573520385" TargetMode="External" /><Relationship Id="rId1216" Type="http://schemas.openxmlformats.org/officeDocument/2006/relationships/hyperlink" Target="https://twitter.com/entrr_username/status/1149066071573520385" TargetMode="External" /><Relationship Id="rId1217" Type="http://schemas.openxmlformats.org/officeDocument/2006/relationships/hyperlink" Target="https://twitter.com/heavymetalcorgi/status/1149067181755420675" TargetMode="External" /><Relationship Id="rId1218" Type="http://schemas.openxmlformats.org/officeDocument/2006/relationships/hyperlink" Target="https://twitter.com/davidhsu_/status/1149068061892157441" TargetMode="External" /><Relationship Id="rId1219" Type="http://schemas.openxmlformats.org/officeDocument/2006/relationships/hyperlink" Target="https://twitter.com/ornithorrinca/status/1149068788505239552" TargetMode="External" /><Relationship Id="rId1220" Type="http://schemas.openxmlformats.org/officeDocument/2006/relationships/hyperlink" Target="https://twitter.com/guiliaga/status/1149064997290545154" TargetMode="External" /><Relationship Id="rId1221" Type="http://schemas.openxmlformats.org/officeDocument/2006/relationships/hyperlink" Target="https://twitter.com/barbaraescreve/status/1149073758105276416" TargetMode="External" /><Relationship Id="rId1222" Type="http://schemas.openxmlformats.org/officeDocument/2006/relationships/hyperlink" Target="https://twitter.com/barbaraescreve/status/1149073758105276416" TargetMode="External" /><Relationship Id="rId1223" Type="http://schemas.openxmlformats.org/officeDocument/2006/relationships/hyperlink" Target="https://twitter.com/lu1783/status/1149074055854583808" TargetMode="External" /><Relationship Id="rId1224" Type="http://schemas.openxmlformats.org/officeDocument/2006/relationships/hyperlink" Target="https://twitter.com/davidkeithortiz/status/1149076320866983936" TargetMode="External" /><Relationship Id="rId1225" Type="http://schemas.openxmlformats.org/officeDocument/2006/relationships/hyperlink" Target="https://twitter.com/davidkeithortiz/status/1149076320866983936" TargetMode="External" /><Relationship Id="rId1226" Type="http://schemas.openxmlformats.org/officeDocument/2006/relationships/hyperlink" Target="https://twitter.com/kguentherart/status/1149076648538574853" TargetMode="External" /><Relationship Id="rId1227" Type="http://schemas.openxmlformats.org/officeDocument/2006/relationships/hyperlink" Target="https://twitter.com/hno3syo_/status/1149076798795202560" TargetMode="External" /><Relationship Id="rId1228" Type="http://schemas.openxmlformats.org/officeDocument/2006/relationships/hyperlink" Target="https://twitter.com/hno3syo_/status/1149076837940596736" TargetMode="External" /><Relationship Id="rId1229" Type="http://schemas.openxmlformats.org/officeDocument/2006/relationships/hyperlink" Target="https://twitter.com/decks_chilo/status/1149077052206850053" TargetMode="External" /><Relationship Id="rId1230" Type="http://schemas.openxmlformats.org/officeDocument/2006/relationships/hyperlink" Target="https://twitter.com/superinspired67/status/1149077934365380615" TargetMode="External" /><Relationship Id="rId1231" Type="http://schemas.openxmlformats.org/officeDocument/2006/relationships/hyperlink" Target="https://twitter.com/superinspired67/status/1149077934365380615" TargetMode="External" /><Relationship Id="rId1232" Type="http://schemas.openxmlformats.org/officeDocument/2006/relationships/hyperlink" Target="https://twitter.com/scarlet_fenrir5/status/1149078211038535683" TargetMode="External" /><Relationship Id="rId1233" Type="http://schemas.openxmlformats.org/officeDocument/2006/relationships/hyperlink" Target="https://twitter.com/jonisliban9/status/1149079620387528704" TargetMode="External" /><Relationship Id="rId1234" Type="http://schemas.openxmlformats.org/officeDocument/2006/relationships/hyperlink" Target="https://twitter.com/jonisliban9/status/1149079620387528704" TargetMode="External" /><Relationship Id="rId1235" Type="http://schemas.openxmlformats.org/officeDocument/2006/relationships/hyperlink" Target="https://twitter.com/jonisliban9/status/1149079620387528704" TargetMode="External" /><Relationship Id="rId1236" Type="http://schemas.openxmlformats.org/officeDocument/2006/relationships/hyperlink" Target="https://twitter.com/uberfacts/status/1148823413429067777" TargetMode="External" /><Relationship Id="rId1237" Type="http://schemas.openxmlformats.org/officeDocument/2006/relationships/hyperlink" Target="https://twitter.com/catchsome_zzz/status/1149084286752108544" TargetMode="External" /><Relationship Id="rId1238" Type="http://schemas.openxmlformats.org/officeDocument/2006/relationships/hyperlink" Target="https://twitter.com/coleisnotamazng/status/1149081888344170496" TargetMode="External" /><Relationship Id="rId1239" Type="http://schemas.openxmlformats.org/officeDocument/2006/relationships/hyperlink" Target="https://twitter.com/coleisnotamazng/status/1149082411868807168" TargetMode="External" /><Relationship Id="rId1240" Type="http://schemas.openxmlformats.org/officeDocument/2006/relationships/hyperlink" Target="https://twitter.com/coleisnotamazng/status/1149081888344170496" TargetMode="External" /><Relationship Id="rId1241" Type="http://schemas.openxmlformats.org/officeDocument/2006/relationships/hyperlink" Target="https://twitter.com/coleisnotamazng/status/1149082411868807168" TargetMode="External" /><Relationship Id="rId1242" Type="http://schemas.openxmlformats.org/officeDocument/2006/relationships/hyperlink" Target="https://twitter.com/coleisnotamazng/status/1149085313412866048" TargetMode="External" /><Relationship Id="rId1243" Type="http://schemas.openxmlformats.org/officeDocument/2006/relationships/hyperlink" Target="https://twitter.com/coleisnotamazng/status/1149085313412866048" TargetMode="External" /><Relationship Id="rId1244" Type="http://schemas.openxmlformats.org/officeDocument/2006/relationships/hyperlink" Target="https://twitter.com/coleisnotamazng/status/1149086358763425792" TargetMode="External" /><Relationship Id="rId1245" Type="http://schemas.openxmlformats.org/officeDocument/2006/relationships/hyperlink" Target="https://twitter.com/coleisnotamazng/status/1149086535385591814" TargetMode="External" /><Relationship Id="rId1246" Type="http://schemas.openxmlformats.org/officeDocument/2006/relationships/hyperlink" Target="https://twitter.com/coleisnotamazng/status/1149086358763425792" TargetMode="External" /><Relationship Id="rId1247" Type="http://schemas.openxmlformats.org/officeDocument/2006/relationships/hyperlink" Target="https://twitter.com/coleisnotamazng/status/1149086535385591814" TargetMode="External" /><Relationship Id="rId1248" Type="http://schemas.openxmlformats.org/officeDocument/2006/relationships/hyperlink" Target="https://twitter.com/holylighit/status/1148922316316971008" TargetMode="External" /><Relationship Id="rId1249" Type="http://schemas.openxmlformats.org/officeDocument/2006/relationships/hyperlink" Target="https://twitter.com/holylighit/status/1149077152274550786" TargetMode="External" /><Relationship Id="rId1250" Type="http://schemas.openxmlformats.org/officeDocument/2006/relationships/hyperlink" Target="https://twitter.com/holylighit/status/1149087424758390784" TargetMode="External" /><Relationship Id="rId1251" Type="http://schemas.openxmlformats.org/officeDocument/2006/relationships/hyperlink" Target="https://twitter.com/holylighit/status/1148922316316971008" TargetMode="External" /><Relationship Id="rId1252" Type="http://schemas.openxmlformats.org/officeDocument/2006/relationships/hyperlink" Target="https://twitter.com/ofgeography/status/1149088621712031745" TargetMode="External" /><Relationship Id="rId1253" Type="http://schemas.openxmlformats.org/officeDocument/2006/relationships/hyperlink" Target="https://twitter.com/bruyninckxmatt/status/1149089606702227456" TargetMode="External" /><Relationship Id="rId1254" Type="http://schemas.openxmlformats.org/officeDocument/2006/relationships/hyperlink" Target="https://twitter.com/obijuankenobi19/status/1149091751249903616" TargetMode="External" /><Relationship Id="rId1255" Type="http://schemas.openxmlformats.org/officeDocument/2006/relationships/hyperlink" Target="https://twitter.com/sjrb20/status/1149093172678672384" TargetMode="External" /><Relationship Id="rId1256" Type="http://schemas.openxmlformats.org/officeDocument/2006/relationships/hyperlink" Target="https://twitter.com/bexkollstedt/status/1149093991926906880" TargetMode="External" /><Relationship Id="rId1257" Type="http://schemas.openxmlformats.org/officeDocument/2006/relationships/hyperlink" Target="https://twitter.com/tombattistella7/status/1149095204315680773" TargetMode="External" /><Relationship Id="rId1258" Type="http://schemas.openxmlformats.org/officeDocument/2006/relationships/hyperlink" Target="https://twitter.com/mejustbeth/status/1149096903121883136" TargetMode="External" /><Relationship Id="rId1259" Type="http://schemas.openxmlformats.org/officeDocument/2006/relationships/hyperlink" Target="https://twitter.com/jackbecorgi/status/1149097296539160576" TargetMode="External" /><Relationship Id="rId1260" Type="http://schemas.openxmlformats.org/officeDocument/2006/relationships/hyperlink" Target="https://twitter.com/madkingbrandon/status/1149097357222535169" TargetMode="External" /><Relationship Id="rId1261" Type="http://schemas.openxmlformats.org/officeDocument/2006/relationships/hyperlink" Target="https://twitter.com/itsduckiehoe/status/1149098734535532544" TargetMode="External" /><Relationship Id="rId1262" Type="http://schemas.openxmlformats.org/officeDocument/2006/relationships/hyperlink" Target="https://twitter.com/karalainee/status/1149099023925698561" TargetMode="External" /><Relationship Id="rId1263" Type="http://schemas.openxmlformats.org/officeDocument/2006/relationships/hyperlink" Target="https://twitter.com/amybethcombs/status/1149101344428609536" TargetMode="External" /><Relationship Id="rId1264" Type="http://schemas.openxmlformats.org/officeDocument/2006/relationships/hyperlink" Target="https://twitter.com/dabbyysabbyy/status/1149101539203547137" TargetMode="External" /><Relationship Id="rId1265" Type="http://schemas.openxmlformats.org/officeDocument/2006/relationships/hyperlink" Target="https://twitter.com/rtnseongwu/status/1149102289866506241" TargetMode="External" /><Relationship Id="rId1266" Type="http://schemas.openxmlformats.org/officeDocument/2006/relationships/hyperlink" Target="https://twitter.com/loungefly/status/1148753958950899717" TargetMode="External" /><Relationship Id="rId1267" Type="http://schemas.openxmlformats.org/officeDocument/2006/relationships/hyperlink" Target="https://twitter.com/thesydstar/status/1149105788104953856" TargetMode="External" /><Relationship Id="rId1268" Type="http://schemas.openxmlformats.org/officeDocument/2006/relationships/hyperlink" Target="https://twitter.com/thesydstar/status/1149105788104953856" TargetMode="External" /><Relationship Id="rId1269" Type="http://schemas.openxmlformats.org/officeDocument/2006/relationships/hyperlink" Target="https://twitter.com/yuureishimonone/status/1149105917041893376" TargetMode="External" /><Relationship Id="rId1270" Type="http://schemas.openxmlformats.org/officeDocument/2006/relationships/hyperlink" Target="https://twitter.com/hech1w/status/1149106407402344449" TargetMode="External" /><Relationship Id="rId1271" Type="http://schemas.openxmlformats.org/officeDocument/2006/relationships/hyperlink" Target="https://twitter.com/hech1w/status/1149106407402344449" TargetMode="External" /><Relationship Id="rId1272" Type="http://schemas.openxmlformats.org/officeDocument/2006/relationships/hyperlink" Target="https://twitter.com/hech1w/status/1149106407402344449" TargetMode="External" /><Relationship Id="rId1273" Type="http://schemas.openxmlformats.org/officeDocument/2006/relationships/hyperlink" Target="https://twitter.com/lamasticobleu/status/1149109623401697280" TargetMode="External" /><Relationship Id="rId1274" Type="http://schemas.openxmlformats.org/officeDocument/2006/relationships/hyperlink" Target="https://twitter.com/teamcorgibrand/status/1149110598208278529" TargetMode="External" /><Relationship Id="rId1275" Type="http://schemas.openxmlformats.org/officeDocument/2006/relationships/hyperlink" Target="https://twitter.com/828corgi/status/1149111019886632960" TargetMode="External" /><Relationship Id="rId1276" Type="http://schemas.openxmlformats.org/officeDocument/2006/relationships/hyperlink" Target="https://twitter.com/shaunapembroke/status/1149112891355750400" TargetMode="External" /><Relationship Id="rId1277" Type="http://schemas.openxmlformats.org/officeDocument/2006/relationships/hyperlink" Target="https://twitter.com/ot_kpop/status/1149112926860730368" TargetMode="External" /><Relationship Id="rId1278" Type="http://schemas.openxmlformats.org/officeDocument/2006/relationships/hyperlink" Target="https://twitter.com/walkinshoeson/status/1149112967507718144" TargetMode="External" /><Relationship Id="rId1279" Type="http://schemas.openxmlformats.org/officeDocument/2006/relationships/hyperlink" Target="https://twitter.com/walkinshoeson/status/1149112967507718144" TargetMode="External" /><Relationship Id="rId1280" Type="http://schemas.openxmlformats.org/officeDocument/2006/relationships/hyperlink" Target="https://twitter.com/deejaysparatos/status/1149113470824013824" TargetMode="External" /><Relationship Id="rId1281" Type="http://schemas.openxmlformats.org/officeDocument/2006/relationships/hyperlink" Target="https://twitter.com/dignolong/status/1149108353798418439" TargetMode="External" /><Relationship Id="rId1282" Type="http://schemas.openxmlformats.org/officeDocument/2006/relationships/hyperlink" Target="https://twitter.com/dignolong/status/1149108533587300352" TargetMode="External" /><Relationship Id="rId1283" Type="http://schemas.openxmlformats.org/officeDocument/2006/relationships/hyperlink" Target="https://twitter.com/dobb_ay/status/1149114988885417984" TargetMode="External" /><Relationship Id="rId1284" Type="http://schemas.openxmlformats.org/officeDocument/2006/relationships/hyperlink" Target="https://twitter.com/ladymajima219/status/1149115283401056258" TargetMode="External" /><Relationship Id="rId1285" Type="http://schemas.openxmlformats.org/officeDocument/2006/relationships/hyperlink" Target="https://twitter.com/ninarome0/status/1148543108117745664" TargetMode="External" /><Relationship Id="rId1286" Type="http://schemas.openxmlformats.org/officeDocument/2006/relationships/hyperlink" Target="https://twitter.com/angiebuenavent2/status/1149116619504963584" TargetMode="External" /><Relationship Id="rId1287" Type="http://schemas.openxmlformats.org/officeDocument/2006/relationships/hyperlink" Target="https://twitter.com/gordonfetcher/status/1149031821730025472" TargetMode="External" /><Relationship Id="rId1288" Type="http://schemas.openxmlformats.org/officeDocument/2006/relationships/hyperlink" Target="https://twitter.com/gordonfetcher/status/1149079626658045953" TargetMode="External" /><Relationship Id="rId1289" Type="http://schemas.openxmlformats.org/officeDocument/2006/relationships/hyperlink" Target="https://twitter.com/smartcorgi/status/1149118865986789376" TargetMode="External" /><Relationship Id="rId1290" Type="http://schemas.openxmlformats.org/officeDocument/2006/relationships/hyperlink" Target="https://twitter.com/garywise1701/status/1149119245273509888" TargetMode="External" /><Relationship Id="rId1291" Type="http://schemas.openxmlformats.org/officeDocument/2006/relationships/hyperlink" Target="https://twitter.com/cjaspy/status/1149122148776075264" TargetMode="External" /><Relationship Id="rId1292" Type="http://schemas.openxmlformats.org/officeDocument/2006/relationships/hyperlink" Target="https://twitter.com/vaniulloa/status/1149123369490681858" TargetMode="External" /><Relationship Id="rId1293" Type="http://schemas.openxmlformats.org/officeDocument/2006/relationships/hyperlink" Target="https://twitter.com/agiron_78/status/1149123681802760193" TargetMode="External" /><Relationship Id="rId1294" Type="http://schemas.openxmlformats.org/officeDocument/2006/relationships/hyperlink" Target="https://twitter.com/nmorris1776/status/1149124059931860992" TargetMode="External" /><Relationship Id="rId1295" Type="http://schemas.openxmlformats.org/officeDocument/2006/relationships/hyperlink" Target="https://twitter.com/latinatings/status/1149124344825692170" TargetMode="External" /><Relationship Id="rId1296" Type="http://schemas.openxmlformats.org/officeDocument/2006/relationships/hyperlink" Target="https://twitter.com/rozplar/status/1149124552779169794" TargetMode="External" /><Relationship Id="rId1297" Type="http://schemas.openxmlformats.org/officeDocument/2006/relationships/hyperlink" Target="https://twitter.com/sararose2990/status/1149113394471034881" TargetMode="External" /><Relationship Id="rId1298" Type="http://schemas.openxmlformats.org/officeDocument/2006/relationships/hyperlink" Target="https://twitter.com/sararose2990/status/1149125892108627969" TargetMode="External" /><Relationship Id="rId1299" Type="http://schemas.openxmlformats.org/officeDocument/2006/relationships/hyperlink" Target="https://twitter.com/mrschihl/status/1149125918658617345" TargetMode="External" /><Relationship Id="rId1300" Type="http://schemas.openxmlformats.org/officeDocument/2006/relationships/hyperlink" Target="https://twitter.com/xaelserpent/status/1149126526069350401" TargetMode="External" /><Relationship Id="rId1301" Type="http://schemas.openxmlformats.org/officeDocument/2006/relationships/hyperlink" Target="https://twitter.com/carlatsm/status/1149127221216522240" TargetMode="External" /><Relationship Id="rId1302" Type="http://schemas.openxmlformats.org/officeDocument/2006/relationships/hyperlink" Target="https://twitter.com/nbbnorcia/status/1149127699300044801" TargetMode="External" /><Relationship Id="rId1303" Type="http://schemas.openxmlformats.org/officeDocument/2006/relationships/hyperlink" Target="https://twitter.com/gmthrr/status/1149127819622002688" TargetMode="External" /><Relationship Id="rId1304" Type="http://schemas.openxmlformats.org/officeDocument/2006/relationships/hyperlink" Target="https://twitter.com/vivirobichaud/status/1149128423710834688" TargetMode="External" /><Relationship Id="rId1305" Type="http://schemas.openxmlformats.org/officeDocument/2006/relationships/hyperlink" Target="https://twitter.com/thedoginthestar/status/1149130050870136839" TargetMode="External" /><Relationship Id="rId1306" Type="http://schemas.openxmlformats.org/officeDocument/2006/relationships/hyperlink" Target="https://twitter.com/housewifeofhell/status/1143184992933175297" TargetMode="External" /><Relationship Id="rId1307" Type="http://schemas.openxmlformats.org/officeDocument/2006/relationships/hyperlink" Target="https://twitter.com/nicotine_junkie/status/1149130348455964672" TargetMode="External" /><Relationship Id="rId1308" Type="http://schemas.openxmlformats.org/officeDocument/2006/relationships/hyperlink" Target="https://twitter.com/theodyssey/status/1149130938766548992" TargetMode="External" /><Relationship Id="rId1309" Type="http://schemas.openxmlformats.org/officeDocument/2006/relationships/hyperlink" Target="https://twitter.com/kt_bethb/status/1149131150931218433" TargetMode="External" /><Relationship Id="rId1310" Type="http://schemas.openxmlformats.org/officeDocument/2006/relationships/hyperlink" Target="https://twitter.com/itsnotkelly/status/1149131963577425925" TargetMode="External" /><Relationship Id="rId1311" Type="http://schemas.openxmlformats.org/officeDocument/2006/relationships/hyperlink" Target="https://twitter.com/itsalyssaaaaaa/status/1149132139692273665" TargetMode="External" /><Relationship Id="rId1312" Type="http://schemas.openxmlformats.org/officeDocument/2006/relationships/hyperlink" Target="https://twitter.com/chance_second/status/1149132247829753857" TargetMode="External" /><Relationship Id="rId1313" Type="http://schemas.openxmlformats.org/officeDocument/2006/relationships/hyperlink" Target="https://twitter.com/ivanzds/status/1149133054889406465" TargetMode="External" /><Relationship Id="rId1314" Type="http://schemas.openxmlformats.org/officeDocument/2006/relationships/hyperlink" Target="https://twitter.com/rhys_ford/status/1149134277411405825" TargetMode="External" /><Relationship Id="rId1315" Type="http://schemas.openxmlformats.org/officeDocument/2006/relationships/hyperlink" Target="https://twitter.com/muckleshoot_c/status/1137423547457056769" TargetMode="External" /><Relationship Id="rId1316" Type="http://schemas.openxmlformats.org/officeDocument/2006/relationships/hyperlink" Target="https://twitter.com/izandra/status/1149110862814183424" TargetMode="External" /><Relationship Id="rId1317" Type="http://schemas.openxmlformats.org/officeDocument/2006/relationships/hyperlink" Target="https://twitter.com/izandra/status/1149110862814183424" TargetMode="External" /><Relationship Id="rId1318" Type="http://schemas.openxmlformats.org/officeDocument/2006/relationships/hyperlink" Target="https://twitter.com/izandra/status/1149134580017819648" TargetMode="External" /><Relationship Id="rId1319" Type="http://schemas.openxmlformats.org/officeDocument/2006/relationships/hyperlink" Target="https://twitter.com/ohiobailey/status/1149135208194674688" TargetMode="External" /><Relationship Id="rId1320" Type="http://schemas.openxmlformats.org/officeDocument/2006/relationships/hyperlink" Target="https://twitter.com/tylerscheib/status/1149136116458643456" TargetMode="External" /><Relationship Id="rId1321" Type="http://schemas.openxmlformats.org/officeDocument/2006/relationships/hyperlink" Target="https://twitter.com/inqueersitor/status/1149136423301332992" TargetMode="External" /><Relationship Id="rId1322" Type="http://schemas.openxmlformats.org/officeDocument/2006/relationships/hyperlink" Target="https://twitter.com/bryanmatthews74/status/1149138123810582528" TargetMode="External" /><Relationship Id="rId1323" Type="http://schemas.openxmlformats.org/officeDocument/2006/relationships/hyperlink" Target="https://twitter.com/felinewithin/status/1149138187291258880" TargetMode="External" /><Relationship Id="rId1324" Type="http://schemas.openxmlformats.org/officeDocument/2006/relationships/hyperlink" Target="https://twitter.com/textdeviantart/status/1149135962087124992" TargetMode="External" /><Relationship Id="rId1325" Type="http://schemas.openxmlformats.org/officeDocument/2006/relationships/hyperlink" Target="https://twitter.com/kapitantripp/status/1149139235665874944" TargetMode="External" /><Relationship Id="rId1326" Type="http://schemas.openxmlformats.org/officeDocument/2006/relationships/hyperlink" Target="https://twitter.com/musarilia/status/1149141104228483073" TargetMode="External" /><Relationship Id="rId1327" Type="http://schemas.openxmlformats.org/officeDocument/2006/relationships/hyperlink" Target="https://twitter.com/eddinhernandez3/status/1149141245899374592" TargetMode="External" /><Relationship Id="rId1328" Type="http://schemas.openxmlformats.org/officeDocument/2006/relationships/hyperlink" Target="https://twitter.com/eddinhernandez3/status/1149141245899374592" TargetMode="External" /><Relationship Id="rId1329" Type="http://schemas.openxmlformats.org/officeDocument/2006/relationships/hyperlink" Target="https://twitter.com/eddinhernandez3/status/1149141245899374592" TargetMode="External" /><Relationship Id="rId1330" Type="http://schemas.openxmlformats.org/officeDocument/2006/relationships/hyperlink" Target="https://twitter.com/resistprofessor/status/1149143070119739392" TargetMode="External" /><Relationship Id="rId1331" Type="http://schemas.openxmlformats.org/officeDocument/2006/relationships/hyperlink" Target="https://twitter.com/pc_bloke/status/1149148056014557184" TargetMode="External" /><Relationship Id="rId1332" Type="http://schemas.openxmlformats.org/officeDocument/2006/relationships/hyperlink" Target="https://twitter.com/corgis3ellis/status/1149152236154605568" TargetMode="External" /><Relationship Id="rId1333" Type="http://schemas.openxmlformats.org/officeDocument/2006/relationships/hyperlink" Target="https://twitter.com/laurajs01092808/status/1149152252520804352" TargetMode="External" /><Relationship Id="rId1334" Type="http://schemas.openxmlformats.org/officeDocument/2006/relationships/hyperlink" Target="https://twitter.com/cindydickeykda/status/1149153624771006464" TargetMode="External" /><Relationship Id="rId1335" Type="http://schemas.openxmlformats.org/officeDocument/2006/relationships/hyperlink" Target="https://twitter.com/cowardwithapen/status/1149154069405216770" TargetMode="External" /><Relationship Id="rId1336" Type="http://schemas.openxmlformats.org/officeDocument/2006/relationships/hyperlink" Target="https://twitter.com/jishifruit/status/1149154393700237312" TargetMode="External" /><Relationship Id="rId1337" Type="http://schemas.openxmlformats.org/officeDocument/2006/relationships/hyperlink" Target="https://twitter.com/beefoxandacorgi/status/1149155254996353024" TargetMode="External" /><Relationship Id="rId1338" Type="http://schemas.openxmlformats.org/officeDocument/2006/relationships/hyperlink" Target="https://twitter.com/rosiellin/status/1149155405567680512" TargetMode="External" /><Relationship Id="rId1339" Type="http://schemas.openxmlformats.org/officeDocument/2006/relationships/hyperlink" Target="https://twitter.com/psychedelmons/status/1149158345888141313" TargetMode="External" /><Relationship Id="rId1340" Type="http://schemas.openxmlformats.org/officeDocument/2006/relationships/hyperlink" Target="https://twitter.com/geimernicholas/status/1149162935203303424" TargetMode="External" /><Relationship Id="rId1341" Type="http://schemas.openxmlformats.org/officeDocument/2006/relationships/hyperlink" Target="https://twitter.com/allenwinget/status/1149165216107847680" TargetMode="External" /><Relationship Id="rId1342" Type="http://schemas.openxmlformats.org/officeDocument/2006/relationships/hyperlink" Target="https://twitter.com/couldbeserina/status/1149167192241393665" TargetMode="External" /><Relationship Id="rId1343" Type="http://schemas.openxmlformats.org/officeDocument/2006/relationships/hyperlink" Target="https://twitter.com/danielrodsal00/status/1149170276271153153" TargetMode="External" /><Relationship Id="rId1344" Type="http://schemas.openxmlformats.org/officeDocument/2006/relationships/hyperlink" Target="https://twitter.com/ruselleuge/status/1149170535927963649" TargetMode="External" /><Relationship Id="rId1345" Type="http://schemas.openxmlformats.org/officeDocument/2006/relationships/hyperlink" Target="https://twitter.com/snarkeyeagle/status/1149172730140303361" TargetMode="External" /><Relationship Id="rId1346" Type="http://schemas.openxmlformats.org/officeDocument/2006/relationships/hyperlink" Target="https://twitter.com/nicmalfoy/status/1149175133250232322" TargetMode="External" /><Relationship Id="rId1347" Type="http://schemas.openxmlformats.org/officeDocument/2006/relationships/hyperlink" Target="https://twitter.com/callmechimmy/status/1149178137411895296" TargetMode="External" /><Relationship Id="rId1348" Type="http://schemas.openxmlformats.org/officeDocument/2006/relationships/hyperlink" Target="https://twitter.com/petscams/status/1149100572395675649" TargetMode="External" /><Relationship Id="rId1349" Type="http://schemas.openxmlformats.org/officeDocument/2006/relationships/hyperlink" Target="https://twitter.com/mestified/status/1149179639786430464" TargetMode="External" /><Relationship Id="rId1350" Type="http://schemas.openxmlformats.org/officeDocument/2006/relationships/hyperlink" Target="https://twitter.com/lab_ebooks/status/1149181561302130693" TargetMode="External" /><Relationship Id="rId1351" Type="http://schemas.openxmlformats.org/officeDocument/2006/relationships/hyperlink" Target="https://twitter.com/hamartiaxxx/status/1149184222600421376" TargetMode="External" /><Relationship Id="rId1352" Type="http://schemas.openxmlformats.org/officeDocument/2006/relationships/hyperlink" Target="https://twitter.com/ssurfar/status/1149185019602190336" TargetMode="External" /><Relationship Id="rId1353" Type="http://schemas.openxmlformats.org/officeDocument/2006/relationships/hyperlink" Target="https://twitter.com/chelseaa_mariee/status/1149185234769993728" TargetMode="External" /><Relationship Id="rId1354" Type="http://schemas.openxmlformats.org/officeDocument/2006/relationships/hyperlink" Target="https://twitter.com/deemo_music_bot/status/1149188168509358080" TargetMode="External" /><Relationship Id="rId1355" Type="http://schemas.openxmlformats.org/officeDocument/2006/relationships/hyperlink" Target="https://twitter.com/alexialafata/status/1149188604704546818" TargetMode="External" /><Relationship Id="rId1356" Type="http://schemas.openxmlformats.org/officeDocument/2006/relationships/hyperlink" Target="https://twitter.com/landmarkxplorer/status/1149105610128076800" TargetMode="External" /><Relationship Id="rId1357" Type="http://schemas.openxmlformats.org/officeDocument/2006/relationships/hyperlink" Target="https://twitter.com/landmarkxplorer/status/1149107532356624384" TargetMode="External" /><Relationship Id="rId1358" Type="http://schemas.openxmlformats.org/officeDocument/2006/relationships/hyperlink" Target="https://twitter.com/ardescar/status/1149194369670537216" TargetMode="External" /><Relationship Id="rId1359" Type="http://schemas.openxmlformats.org/officeDocument/2006/relationships/hyperlink" Target="https://twitter.com/landmarkxplorer/status/1149105610128076800" TargetMode="External" /><Relationship Id="rId1360" Type="http://schemas.openxmlformats.org/officeDocument/2006/relationships/hyperlink" Target="https://twitter.com/landmarkxplorer/status/1149107532356624384" TargetMode="External" /><Relationship Id="rId1361" Type="http://schemas.openxmlformats.org/officeDocument/2006/relationships/hyperlink" Target="https://twitter.com/ardescar/status/1149194369670537216" TargetMode="External" /><Relationship Id="rId1362" Type="http://schemas.openxmlformats.org/officeDocument/2006/relationships/hyperlink" Target="https://twitter.com/landmarkxplorer/status/1149107532356624384" TargetMode="External" /><Relationship Id="rId1363" Type="http://schemas.openxmlformats.org/officeDocument/2006/relationships/hyperlink" Target="https://twitter.com/ardescar/status/1149194369670537216" TargetMode="External" /><Relationship Id="rId1364" Type="http://schemas.openxmlformats.org/officeDocument/2006/relationships/hyperlink" Target="https://twitter.com/katiefforde/status/1149203330633281536" TargetMode="External" /><Relationship Id="rId1365" Type="http://schemas.openxmlformats.org/officeDocument/2006/relationships/hyperlink" Target="https://twitter.com/katiefforde/status/1149203330633281536" TargetMode="External" /><Relationship Id="rId1366" Type="http://schemas.openxmlformats.org/officeDocument/2006/relationships/hyperlink" Target="https://twitter.com/karuma_pk/status/1149204087675600896" TargetMode="External" /><Relationship Id="rId1367" Type="http://schemas.openxmlformats.org/officeDocument/2006/relationships/hyperlink" Target="https://twitter.com/rpmarshryan/status/1149162927213051905" TargetMode="External" /><Relationship Id="rId1368" Type="http://schemas.openxmlformats.org/officeDocument/2006/relationships/hyperlink" Target="https://twitter.com/worldanvil/status/1149204322766508032" TargetMode="External" /><Relationship Id="rId1369" Type="http://schemas.openxmlformats.org/officeDocument/2006/relationships/hyperlink" Target="https://twitter.com/madgamermag/status/1149206513501843461" TargetMode="External" /><Relationship Id="rId1370" Type="http://schemas.openxmlformats.org/officeDocument/2006/relationships/hyperlink" Target="https://twitter.com/madgamermag/status/1149206513501843461" TargetMode="External" /><Relationship Id="rId1371" Type="http://schemas.openxmlformats.org/officeDocument/2006/relationships/hyperlink" Target="https://twitter.com/riesakamoto/status/1148809957019492352" TargetMode="External" /><Relationship Id="rId1372" Type="http://schemas.openxmlformats.org/officeDocument/2006/relationships/hyperlink" Target="https://twitter.com/sousourocket/status/1149210232960299009" TargetMode="External" /><Relationship Id="rId1373" Type="http://schemas.openxmlformats.org/officeDocument/2006/relationships/hyperlink" Target="https://twitter.com/lillith6/status/1149213645248892930" TargetMode="External" /><Relationship Id="rId1374" Type="http://schemas.openxmlformats.org/officeDocument/2006/relationships/hyperlink" Target="https://twitter.com/ourhometerra/status/1149215801272147968" TargetMode="External" /><Relationship Id="rId1375" Type="http://schemas.openxmlformats.org/officeDocument/2006/relationships/hyperlink" Target="https://twitter.com/carolyna_2the_k/status/1149217914764922880" TargetMode="External" /><Relationship Id="rId1376" Type="http://schemas.openxmlformats.org/officeDocument/2006/relationships/hyperlink" Target="https://twitter.com/carolyna_2the_k/status/1149217914764922880" TargetMode="External" /><Relationship Id="rId1377" Type="http://schemas.openxmlformats.org/officeDocument/2006/relationships/hyperlink" Target="https://twitter.com/vgcharideas/status/1149227933392867329" TargetMode="External" /><Relationship Id="rId1378" Type="http://schemas.openxmlformats.org/officeDocument/2006/relationships/hyperlink" Target="https://twitter.com/sharktigger/status/1149230837730357248" TargetMode="External" /><Relationship Id="rId1379" Type="http://schemas.openxmlformats.org/officeDocument/2006/relationships/hyperlink" Target="https://twitter.com/voitoutou/status/1147573029523873792" TargetMode="External" /><Relationship Id="rId1380" Type="http://schemas.openxmlformats.org/officeDocument/2006/relationships/hyperlink" Target="https://twitter.com/luciedsp11/status/1149231629585518592" TargetMode="External" /><Relationship Id="rId1381" Type="http://schemas.openxmlformats.org/officeDocument/2006/relationships/hyperlink" Target="https://twitter.com/patricia17xx/status/1149237775671148544" TargetMode="External" /><Relationship Id="rId1382" Type="http://schemas.openxmlformats.org/officeDocument/2006/relationships/hyperlink" Target="https://twitter.com/lilynathanson/status/1149238773953249280" TargetMode="External" /><Relationship Id="rId1383" Type="http://schemas.openxmlformats.org/officeDocument/2006/relationships/hyperlink" Target="https://twitter.com/dyandelosreyes/status/1149241332939890689" TargetMode="External" /><Relationship Id="rId1384" Type="http://schemas.openxmlformats.org/officeDocument/2006/relationships/hyperlink" Target="https://twitter.com/icysedgwick/status/1149250395543363584" TargetMode="External" /><Relationship Id="rId1385" Type="http://schemas.openxmlformats.org/officeDocument/2006/relationships/hyperlink" Target="https://twitter.com/baibleh/status/1149257510047629313" TargetMode="External" /><Relationship Id="rId1386" Type="http://schemas.openxmlformats.org/officeDocument/2006/relationships/hyperlink" Target="https://twitter.com/whyisyatiddyout/status/1149258344734982144" TargetMode="External" /><Relationship Id="rId1387" Type="http://schemas.openxmlformats.org/officeDocument/2006/relationships/hyperlink" Target="https://twitter.com/simonbillinton/status/1149259099114287104" TargetMode="External" /><Relationship Id="rId1388" Type="http://schemas.openxmlformats.org/officeDocument/2006/relationships/hyperlink" Target="https://twitter.com/odaguru/status/1148717364151644160" TargetMode="External" /><Relationship Id="rId1389" Type="http://schemas.openxmlformats.org/officeDocument/2006/relationships/hyperlink" Target="https://twitter.com/odaguru/status/1148718319479840768" TargetMode="External" /><Relationship Id="rId1390" Type="http://schemas.openxmlformats.org/officeDocument/2006/relationships/hyperlink" Target="https://twitter.com/odaguru/status/1148717736064778241" TargetMode="External" /><Relationship Id="rId1391" Type="http://schemas.openxmlformats.org/officeDocument/2006/relationships/hyperlink" Target="https://twitter.com/odaguru/status/1149064386071285762" TargetMode="External" /><Relationship Id="rId1392" Type="http://schemas.openxmlformats.org/officeDocument/2006/relationships/hyperlink" Target="https://twitter.com/odaguru/status/1149073383142744065" TargetMode="External" /><Relationship Id="rId1393" Type="http://schemas.openxmlformats.org/officeDocument/2006/relationships/hyperlink" Target="https://twitter.com/odaguru/status/1149074518716981248" TargetMode="External" /><Relationship Id="rId1394" Type="http://schemas.openxmlformats.org/officeDocument/2006/relationships/hyperlink" Target="https://twitter.com/odaguru/status/1149247231180058624" TargetMode="External" /><Relationship Id="rId1395" Type="http://schemas.openxmlformats.org/officeDocument/2006/relationships/hyperlink" Target="https://twitter.com/8shimajiro/status/1149076565910671360" TargetMode="External" /><Relationship Id="rId1396" Type="http://schemas.openxmlformats.org/officeDocument/2006/relationships/hyperlink" Target="https://twitter.com/8shimajiro/status/1149076648647512065" TargetMode="External" /><Relationship Id="rId1397" Type="http://schemas.openxmlformats.org/officeDocument/2006/relationships/hyperlink" Target="https://twitter.com/8shimajiro/status/1149259304186179584" TargetMode="External" /><Relationship Id="rId1398" Type="http://schemas.openxmlformats.org/officeDocument/2006/relationships/hyperlink" Target="https://twitter.com/mizuniversed/status/1149259653219377152" TargetMode="External" /><Relationship Id="rId1399" Type="http://schemas.openxmlformats.org/officeDocument/2006/relationships/hyperlink" Target="https://twitter.com/thecavamalt/status/1149248467258265601" TargetMode="External" /><Relationship Id="rId1400" Type="http://schemas.openxmlformats.org/officeDocument/2006/relationships/hyperlink" Target="https://twitter.com/zombiesquadhq/status/1149260096150671360" TargetMode="External" /><Relationship Id="rId1401" Type="http://schemas.openxmlformats.org/officeDocument/2006/relationships/hyperlink" Target="https://twitter.com/gillfactora/status/1149264175811530752" TargetMode="External" /><Relationship Id="rId1402" Type="http://schemas.openxmlformats.org/officeDocument/2006/relationships/hyperlink" Target="https://twitter.com/jezza182/status/1149264984918122497" TargetMode="External" /><Relationship Id="rId1403" Type="http://schemas.openxmlformats.org/officeDocument/2006/relationships/hyperlink" Target="https://twitter.com/maxsparber/status/1149273242156392448" TargetMode="External" /><Relationship Id="rId1404" Type="http://schemas.openxmlformats.org/officeDocument/2006/relationships/hyperlink" Target="https://twitter.com/dogsmonthly/status/1149215533566504960" TargetMode="External" /><Relationship Id="rId1405" Type="http://schemas.openxmlformats.org/officeDocument/2006/relationships/hyperlink" Target="https://twitter.com/dogsmonthly/status/1149275691961257984" TargetMode="External" /><Relationship Id="rId1406" Type="http://schemas.openxmlformats.org/officeDocument/2006/relationships/hyperlink" Target="https://twitter.com/mflower555/status/1149278135147552769" TargetMode="External" /><Relationship Id="rId1407" Type="http://schemas.openxmlformats.org/officeDocument/2006/relationships/hyperlink" Target="https://twitter.com/baekyunniewife/status/1149280768826331136" TargetMode="External" /><Relationship Id="rId1408" Type="http://schemas.openxmlformats.org/officeDocument/2006/relationships/hyperlink" Target="https://twitter.com/thejeniferbeast/status/1149284962727632896" TargetMode="External" /><Relationship Id="rId1409" Type="http://schemas.openxmlformats.org/officeDocument/2006/relationships/hyperlink" Target="https://twitter.com/changjaepilyu/status/1149285188817436672" TargetMode="External" /><Relationship Id="rId1410" Type="http://schemas.openxmlformats.org/officeDocument/2006/relationships/hyperlink" Target="https://twitter.com/katyhats19/status/1149286192799801345" TargetMode="External" /><Relationship Id="rId1411" Type="http://schemas.openxmlformats.org/officeDocument/2006/relationships/hyperlink" Target="https://twitter.com/bigpandahunter/status/1149289457746685952" TargetMode="External" /><Relationship Id="rId1412" Type="http://schemas.openxmlformats.org/officeDocument/2006/relationships/hyperlink" Target="https://twitter.com/mamasploots/status/1149295805326454784" TargetMode="External" /><Relationship Id="rId1413" Type="http://schemas.openxmlformats.org/officeDocument/2006/relationships/hyperlink" Target="https://twitter.com/hurt__jordan/status/1149297535317676032" TargetMode="External" /><Relationship Id="rId1414" Type="http://schemas.openxmlformats.org/officeDocument/2006/relationships/hyperlink" Target="https://twitter.com/_srpelo_/status/1148062219021803521" TargetMode="External" /><Relationship Id="rId1415" Type="http://schemas.openxmlformats.org/officeDocument/2006/relationships/hyperlink" Target="https://twitter.com/corgis_stuff/status/1148997781031444481" TargetMode="External" /><Relationship Id="rId1416" Type="http://schemas.openxmlformats.org/officeDocument/2006/relationships/hyperlink" Target="https://twitter.com/adsanz_it/status/1148562451534946304" TargetMode="External" /><Relationship Id="rId1417" Type="http://schemas.openxmlformats.org/officeDocument/2006/relationships/hyperlink" Target="https://twitter.com/corgis_stuff/status/1149050340274311168" TargetMode="External" /><Relationship Id="rId1418" Type="http://schemas.openxmlformats.org/officeDocument/2006/relationships/hyperlink" Target="https://twitter.com/lurssia_/status/1148950848174731264" TargetMode="External" /><Relationship Id="rId1419" Type="http://schemas.openxmlformats.org/officeDocument/2006/relationships/hyperlink" Target="https://twitter.com/corgis_stuff/status/1149053752164388868" TargetMode="External" /><Relationship Id="rId1420" Type="http://schemas.openxmlformats.org/officeDocument/2006/relationships/hyperlink" Target="https://twitter.com/justgyal/status/1149078626434015232" TargetMode="External" /><Relationship Id="rId1421" Type="http://schemas.openxmlformats.org/officeDocument/2006/relationships/hyperlink" Target="https://twitter.com/corgis_stuff/status/1149266005597855744" TargetMode="External" /><Relationship Id="rId1422" Type="http://schemas.openxmlformats.org/officeDocument/2006/relationships/hyperlink" Target="https://twitter.com/plentyofalcoves/status/1149172407627931648" TargetMode="External" /><Relationship Id="rId1423" Type="http://schemas.openxmlformats.org/officeDocument/2006/relationships/hyperlink" Target="https://twitter.com/corgis_stuff/status/1149274865830191104" TargetMode="External" /><Relationship Id="rId1424" Type="http://schemas.openxmlformats.org/officeDocument/2006/relationships/hyperlink" Target="https://twitter.com/mrracotero/status/1149284904661848064" TargetMode="External" /><Relationship Id="rId1425" Type="http://schemas.openxmlformats.org/officeDocument/2006/relationships/hyperlink" Target="https://twitter.com/mrracotero/status/1149285493760253952" TargetMode="External" /><Relationship Id="rId1426" Type="http://schemas.openxmlformats.org/officeDocument/2006/relationships/hyperlink" Target="https://twitter.com/corgis_stuff/status/1149285043661168640" TargetMode="External" /><Relationship Id="rId1427" Type="http://schemas.openxmlformats.org/officeDocument/2006/relationships/hyperlink" Target="https://twitter.com/s8n/status/1149034374073081856" TargetMode="External" /><Relationship Id="rId1428" Type="http://schemas.openxmlformats.org/officeDocument/2006/relationships/hyperlink" Target="https://twitter.com/corgis_stuff/status/1149287396959281157" TargetMode="External" /><Relationship Id="rId1429" Type="http://schemas.openxmlformats.org/officeDocument/2006/relationships/hyperlink" Target="https://twitter.com/alvaroclv/status/1148718243902828544" TargetMode="External" /><Relationship Id="rId1430" Type="http://schemas.openxmlformats.org/officeDocument/2006/relationships/hyperlink" Target="https://twitter.com/corgis_stuff/status/1149301188246024192" TargetMode="External" /><Relationship Id="rId1431" Type="http://schemas.openxmlformats.org/officeDocument/2006/relationships/hyperlink" Target="https://twitter.com/corgis_stuff/status/1149263843463446528" TargetMode="External" /><Relationship Id="rId1432" Type="http://schemas.openxmlformats.org/officeDocument/2006/relationships/hyperlink" Target="https://twitter.com/corgis_stuff/status/1149283809902366720" TargetMode="External" /><Relationship Id="rId1433" Type="http://schemas.openxmlformats.org/officeDocument/2006/relationships/hyperlink" Target="https://twitter.com/fratcherbot/status/1149302214034411521" TargetMode="External" /><Relationship Id="rId1434" Type="http://schemas.openxmlformats.org/officeDocument/2006/relationships/hyperlink" Target="https://twitter.com/jllyodsrt/status/1149302214894075909" TargetMode="External" /><Relationship Id="rId1435" Type="http://schemas.openxmlformats.org/officeDocument/2006/relationships/hyperlink" Target="https://twitter.com/_danteali/status/1149302944145297408" TargetMode="External" /><Relationship Id="rId1436" Type="http://schemas.openxmlformats.org/officeDocument/2006/relationships/hyperlink" Target="https://twitter.com/sirbuddyboots/status/1149303854942625799" TargetMode="External" /><Relationship Id="rId1437" Type="http://schemas.openxmlformats.org/officeDocument/2006/relationships/hyperlink" Target="https://twitter.com/lasrina/status/1149305096871862278" TargetMode="External" /><Relationship Id="rId1438" Type="http://schemas.openxmlformats.org/officeDocument/2006/relationships/hyperlink" Target="https://twitter.com/lasrina/status/1149305096871862278" TargetMode="External" /><Relationship Id="rId1439" Type="http://schemas.openxmlformats.org/officeDocument/2006/relationships/hyperlink" Target="https://twitter.com/biancdee/status/1149249186178752512" TargetMode="External" /><Relationship Id="rId1440" Type="http://schemas.openxmlformats.org/officeDocument/2006/relationships/hyperlink" Target="https://twitter.com/levaly2/status/1149307810368430081" TargetMode="External" /><Relationship Id="rId1441" Type="http://schemas.openxmlformats.org/officeDocument/2006/relationships/hyperlink" Target="https://twitter.com/lizdrabick/status/1149308537086128128" TargetMode="External" /><Relationship Id="rId1442" Type="http://schemas.openxmlformats.org/officeDocument/2006/relationships/hyperlink" Target="https://twitter.com/lizdrabick/status/1149308537086128128" TargetMode="External" /><Relationship Id="rId1443" Type="http://schemas.openxmlformats.org/officeDocument/2006/relationships/hyperlink" Target="https://twitter.com/dcphotog/status/1149308641285234688" TargetMode="External" /><Relationship Id="rId1444" Type="http://schemas.openxmlformats.org/officeDocument/2006/relationships/hyperlink" Target="https://twitter.com/dear_mine_tita/status/1149310327177093121" TargetMode="External" /><Relationship Id="rId1445" Type="http://schemas.openxmlformats.org/officeDocument/2006/relationships/hyperlink" Target="https://twitter.com/cheatlakevets/status/1149312419941896192" TargetMode="External" /><Relationship Id="rId1446" Type="http://schemas.openxmlformats.org/officeDocument/2006/relationships/hyperlink" Target="https://twitter.com/ryno1185/status/1149315274048516096" TargetMode="External" /><Relationship Id="rId1447" Type="http://schemas.openxmlformats.org/officeDocument/2006/relationships/hyperlink" Target="https://twitter.com/stevewill26/status/1149319813975683072" TargetMode="External" /><Relationship Id="rId1448" Type="http://schemas.openxmlformats.org/officeDocument/2006/relationships/hyperlink" Target="https://twitter.com/stevewill26/status/1149319813975683072" TargetMode="External" /><Relationship Id="rId1449" Type="http://schemas.openxmlformats.org/officeDocument/2006/relationships/hyperlink" Target="https://twitter.com/stevewill26/status/1149319813975683072" TargetMode="External" /><Relationship Id="rId1450" Type="http://schemas.openxmlformats.org/officeDocument/2006/relationships/hyperlink" Target="https://twitter.com/pjmshellevator/status/1148599845785153539" TargetMode="External" /><Relationship Id="rId1451" Type="http://schemas.openxmlformats.org/officeDocument/2006/relationships/hyperlink" Target="https://twitter.com/corgis_butt/status/1148826400096309248" TargetMode="External" /><Relationship Id="rId1452" Type="http://schemas.openxmlformats.org/officeDocument/2006/relationships/hyperlink" Target="https://twitter.com/kookpics/status/1148593853626245121" TargetMode="External" /><Relationship Id="rId1453" Type="http://schemas.openxmlformats.org/officeDocument/2006/relationships/hyperlink" Target="https://twitter.com/corgis_butt/status/1148826508611338250" TargetMode="External" /><Relationship Id="rId1454" Type="http://schemas.openxmlformats.org/officeDocument/2006/relationships/hyperlink" Target="https://twitter.com/amorepjms/status/1148602193496432641" TargetMode="External" /><Relationship Id="rId1455" Type="http://schemas.openxmlformats.org/officeDocument/2006/relationships/hyperlink" Target="https://twitter.com/corgis_butt/status/1148826551347060737" TargetMode="External" /><Relationship Id="rId1456" Type="http://schemas.openxmlformats.org/officeDocument/2006/relationships/hyperlink" Target="https://twitter.com/appstore/status/1148789497540349955" TargetMode="External" /><Relationship Id="rId1457" Type="http://schemas.openxmlformats.org/officeDocument/2006/relationships/hyperlink" Target="https://twitter.com/corgis_butt/status/1148843141492928512" TargetMode="External" /><Relationship Id="rId1458" Type="http://schemas.openxmlformats.org/officeDocument/2006/relationships/hyperlink" Target="https://twitter.com/seokjinstapes/status/1148872144081829888" TargetMode="External" /><Relationship Id="rId1459" Type="http://schemas.openxmlformats.org/officeDocument/2006/relationships/hyperlink" Target="https://twitter.com/corgis_butt/status/1148887822230667264" TargetMode="External" /><Relationship Id="rId1460" Type="http://schemas.openxmlformats.org/officeDocument/2006/relationships/hyperlink" Target="https://twitter.com/track11sea/status/1148617842536771590" TargetMode="External" /><Relationship Id="rId1461" Type="http://schemas.openxmlformats.org/officeDocument/2006/relationships/hyperlink" Target="https://twitter.com/corgis_butt/status/1148887854866546688" TargetMode="External" /><Relationship Id="rId1462" Type="http://schemas.openxmlformats.org/officeDocument/2006/relationships/hyperlink" Target="https://twitter.com/hertaetae/status/1148568760485384192" TargetMode="External" /><Relationship Id="rId1463" Type="http://schemas.openxmlformats.org/officeDocument/2006/relationships/hyperlink" Target="https://twitter.com/hertaetae/status/1148937881458761728" TargetMode="External" /><Relationship Id="rId1464" Type="http://schemas.openxmlformats.org/officeDocument/2006/relationships/hyperlink" Target="https://twitter.com/corgis_butt/status/1148861976723873793" TargetMode="External" /><Relationship Id="rId1465" Type="http://schemas.openxmlformats.org/officeDocument/2006/relationships/hyperlink" Target="https://twitter.com/corgis_butt/status/1148957355230429184" TargetMode="External" /><Relationship Id="rId1466" Type="http://schemas.openxmlformats.org/officeDocument/2006/relationships/hyperlink" Target="https://twitter.com/swatercolour/status/1148929643581452288" TargetMode="External" /><Relationship Id="rId1467" Type="http://schemas.openxmlformats.org/officeDocument/2006/relationships/hyperlink" Target="https://twitter.com/corgis_butt/status/1148958147018575874" TargetMode="External" /><Relationship Id="rId1468" Type="http://schemas.openxmlformats.org/officeDocument/2006/relationships/hyperlink" Target="https://twitter.com/bubblykoook/status/1148713015857971200" TargetMode="External" /><Relationship Id="rId1469" Type="http://schemas.openxmlformats.org/officeDocument/2006/relationships/hyperlink" Target="https://twitter.com/corgis_butt/status/1148958167419645952" TargetMode="External" /><Relationship Id="rId1470" Type="http://schemas.openxmlformats.org/officeDocument/2006/relationships/hyperlink" Target="https://twitter.com/btdes_twt/status/1148898480934531072" TargetMode="External" /><Relationship Id="rId1471" Type="http://schemas.openxmlformats.org/officeDocument/2006/relationships/hyperlink" Target="https://twitter.com/corgis_butt/status/1148958189943062530" TargetMode="External" /><Relationship Id="rId1472" Type="http://schemas.openxmlformats.org/officeDocument/2006/relationships/hyperlink" Target="https://twitter.com/boyzwithluv_bts/status/1145986769411645441" TargetMode="External" /><Relationship Id="rId1473" Type="http://schemas.openxmlformats.org/officeDocument/2006/relationships/hyperlink" Target="https://twitter.com/corgis_butt/status/1148958317173018624" TargetMode="External" /><Relationship Id="rId1474" Type="http://schemas.openxmlformats.org/officeDocument/2006/relationships/hyperlink" Target="https://twitter.com/tinyagustdt/status/1148786794671955968" TargetMode="External" /><Relationship Id="rId1475" Type="http://schemas.openxmlformats.org/officeDocument/2006/relationships/hyperlink" Target="https://twitter.com/corgis_butt/status/1148958343374860291" TargetMode="External" /><Relationship Id="rId1476" Type="http://schemas.openxmlformats.org/officeDocument/2006/relationships/hyperlink" Target="https://twitter.com/gcfshobi/status/1148603323928457221" TargetMode="External" /><Relationship Id="rId1477" Type="http://schemas.openxmlformats.org/officeDocument/2006/relationships/hyperlink" Target="https://twitter.com/corgis_butt/status/1148958883622187008" TargetMode="External" /><Relationship Id="rId1478" Type="http://schemas.openxmlformats.org/officeDocument/2006/relationships/hyperlink" Target="https://twitter.com/780613/status/1148583698943680513" TargetMode="External" /><Relationship Id="rId1479" Type="http://schemas.openxmlformats.org/officeDocument/2006/relationships/hyperlink" Target="https://twitter.com/corgis_butt/status/1148958899980009473" TargetMode="External" /><Relationship Id="rId1480" Type="http://schemas.openxmlformats.org/officeDocument/2006/relationships/hyperlink" Target="https://twitter.com/daegutasty/status/1148578452288630784" TargetMode="External" /><Relationship Id="rId1481" Type="http://schemas.openxmlformats.org/officeDocument/2006/relationships/hyperlink" Target="https://twitter.com/corgis_butt/status/1148958953323126784" TargetMode="External" /><Relationship Id="rId1482" Type="http://schemas.openxmlformats.org/officeDocument/2006/relationships/hyperlink" Target="https://twitter.com/fiuffjeons/status/1148578484672876544" TargetMode="External" /><Relationship Id="rId1483" Type="http://schemas.openxmlformats.org/officeDocument/2006/relationships/hyperlink" Target="https://twitter.com/corgis_butt/status/1148959042091417601" TargetMode="External" /><Relationship Id="rId1484" Type="http://schemas.openxmlformats.org/officeDocument/2006/relationships/hyperlink" Target="https://twitter.com/myoonati/status/1148601129556676608" TargetMode="External" /><Relationship Id="rId1485" Type="http://schemas.openxmlformats.org/officeDocument/2006/relationships/hyperlink" Target="https://twitter.com/myoonati/status/1148871905434329088" TargetMode="External" /><Relationship Id="rId1486" Type="http://schemas.openxmlformats.org/officeDocument/2006/relationships/hyperlink" Target="https://twitter.com/corgis_butt/status/1148958436228395008" TargetMode="External" /><Relationship Id="rId1487" Type="http://schemas.openxmlformats.org/officeDocument/2006/relationships/hyperlink" Target="https://twitter.com/corgis_butt/status/1148959191412834304" TargetMode="External" /><Relationship Id="rId1488" Type="http://schemas.openxmlformats.org/officeDocument/2006/relationships/hyperlink" Target="https://twitter.com/btseoulove/status/1148308072496029702" TargetMode="External" /><Relationship Id="rId1489" Type="http://schemas.openxmlformats.org/officeDocument/2006/relationships/hyperlink" Target="https://twitter.com/corgis_butt/status/1148960742793601024" TargetMode="External" /><Relationship Id="rId1490" Type="http://schemas.openxmlformats.org/officeDocument/2006/relationships/hyperlink" Target="https://twitter.com/9uokka_/status/1148861342239068160" TargetMode="External" /><Relationship Id="rId1491" Type="http://schemas.openxmlformats.org/officeDocument/2006/relationships/hyperlink" Target="https://twitter.com/corgis_butt/status/1148960913543725059" TargetMode="External" /><Relationship Id="rId1492" Type="http://schemas.openxmlformats.org/officeDocument/2006/relationships/hyperlink" Target="https://twitter.com/staeilar/status/1148581685715275776" TargetMode="External" /><Relationship Id="rId1493" Type="http://schemas.openxmlformats.org/officeDocument/2006/relationships/hyperlink" Target="https://twitter.com/corgis_butt/status/1148960965230096385" TargetMode="External" /><Relationship Id="rId1494" Type="http://schemas.openxmlformats.org/officeDocument/2006/relationships/hyperlink" Target="https://twitter.com/luvekth/status/1148906300371116032" TargetMode="External" /><Relationship Id="rId1495" Type="http://schemas.openxmlformats.org/officeDocument/2006/relationships/hyperlink" Target="https://twitter.com/corgis_butt/status/1148961409704742913" TargetMode="External" /><Relationship Id="rId1496" Type="http://schemas.openxmlformats.org/officeDocument/2006/relationships/hyperlink" Target="https://twitter.com/taekookmemories/status/1148867657912836096" TargetMode="External" /><Relationship Id="rId1497" Type="http://schemas.openxmlformats.org/officeDocument/2006/relationships/hyperlink" Target="https://twitter.com/corgis_butt/status/1148961567163052033" TargetMode="External" /><Relationship Id="rId1498" Type="http://schemas.openxmlformats.org/officeDocument/2006/relationships/hyperlink" Target="https://twitter.com/strapyoon/status/1148646158438404096" TargetMode="External" /><Relationship Id="rId1499" Type="http://schemas.openxmlformats.org/officeDocument/2006/relationships/hyperlink" Target="https://twitter.com/corgis_butt/status/1149078699729272832" TargetMode="External" /><Relationship Id="rId1500" Type="http://schemas.openxmlformats.org/officeDocument/2006/relationships/hyperlink" Target="https://twitter.com/sucreyoongi/status/1148570698106966017" TargetMode="External" /><Relationship Id="rId1501" Type="http://schemas.openxmlformats.org/officeDocument/2006/relationships/hyperlink" Target="https://twitter.com/corgis_butt/status/1149078846945153024" TargetMode="External" /><Relationship Id="rId1502" Type="http://schemas.openxmlformats.org/officeDocument/2006/relationships/hyperlink" Target="https://twitter.com/joonscrabcult/status/1148364305307504642" TargetMode="External" /><Relationship Id="rId1503" Type="http://schemas.openxmlformats.org/officeDocument/2006/relationships/hyperlink" Target="https://twitter.com/corgis_butt/status/1149080938850078722" TargetMode="External" /><Relationship Id="rId1504" Type="http://schemas.openxmlformats.org/officeDocument/2006/relationships/hyperlink" Target="https://twitter.com/jinhitcorp/status/1148450259582029824" TargetMode="External" /><Relationship Id="rId1505" Type="http://schemas.openxmlformats.org/officeDocument/2006/relationships/hyperlink" Target="https://twitter.com/corgis_butt/status/1149080967895646208" TargetMode="External" /><Relationship Id="rId1506" Type="http://schemas.openxmlformats.org/officeDocument/2006/relationships/hyperlink" Target="https://twitter.com/_jeonjungguk__/status/1148617137243557888" TargetMode="External" /><Relationship Id="rId1507" Type="http://schemas.openxmlformats.org/officeDocument/2006/relationships/hyperlink" Target="https://twitter.com/corgis_butt/status/1149081203804213249" TargetMode="External" /><Relationship Id="rId1508" Type="http://schemas.openxmlformats.org/officeDocument/2006/relationships/hyperlink" Target="https://twitter.com/bts_army_int/status/1148964820680630272" TargetMode="External" /><Relationship Id="rId1509" Type="http://schemas.openxmlformats.org/officeDocument/2006/relationships/hyperlink" Target="https://twitter.com/corgis_butt/status/1149138029082079233" TargetMode="External" /><Relationship Id="rId1510" Type="http://schemas.openxmlformats.org/officeDocument/2006/relationships/hyperlink" Target="https://twitter.com/btweverse/status/1148924421274398721" TargetMode="External" /><Relationship Id="rId1511" Type="http://schemas.openxmlformats.org/officeDocument/2006/relationships/hyperlink" Target="https://twitter.com/corgis_butt/status/1149138052729585666" TargetMode="External" /><Relationship Id="rId1512" Type="http://schemas.openxmlformats.org/officeDocument/2006/relationships/hyperlink" Target="https://twitter.com/boredmegane/status/1148838319402471424" TargetMode="External" /><Relationship Id="rId1513" Type="http://schemas.openxmlformats.org/officeDocument/2006/relationships/hyperlink" Target="https://twitter.com/corgis_butt/status/1149216408334503936" TargetMode="External" /><Relationship Id="rId1514" Type="http://schemas.openxmlformats.org/officeDocument/2006/relationships/hyperlink" Target="https://twitter.com/jeonss97/status/1149175520094932992" TargetMode="External" /><Relationship Id="rId1515" Type="http://schemas.openxmlformats.org/officeDocument/2006/relationships/hyperlink" Target="https://twitter.com/corgis_butt/status/1149233214461845504" TargetMode="External" /><Relationship Id="rId1516" Type="http://schemas.openxmlformats.org/officeDocument/2006/relationships/hyperlink" Target="https://twitter.com/shadow_twts/status/1149186412350267392" TargetMode="External" /><Relationship Id="rId1517" Type="http://schemas.openxmlformats.org/officeDocument/2006/relationships/hyperlink" Target="https://twitter.com/corgis_butt/status/1149233232828698625" TargetMode="External" /><Relationship Id="rId1518" Type="http://schemas.openxmlformats.org/officeDocument/2006/relationships/hyperlink" Target="https://twitter.com/bts_twt/status/1149179693477687296" TargetMode="External" /><Relationship Id="rId1519" Type="http://schemas.openxmlformats.org/officeDocument/2006/relationships/hyperlink" Target="https://twitter.com/bts_twt/status/1149292666372280320" TargetMode="External" /><Relationship Id="rId1520" Type="http://schemas.openxmlformats.org/officeDocument/2006/relationships/hyperlink" Target="https://twitter.com/bts_twt/status/1149269470449262593" TargetMode="External" /><Relationship Id="rId1521" Type="http://schemas.openxmlformats.org/officeDocument/2006/relationships/hyperlink" Target="https://twitter.com/corgis_butt/status/1148958147018575874" TargetMode="External" /><Relationship Id="rId1522" Type="http://schemas.openxmlformats.org/officeDocument/2006/relationships/hyperlink" Target="https://twitter.com/corgis_butt/status/1149081203804213249" TargetMode="External" /><Relationship Id="rId1523" Type="http://schemas.openxmlformats.org/officeDocument/2006/relationships/hyperlink" Target="https://twitter.com/corgis_butt/status/1149215642353950720" TargetMode="External" /><Relationship Id="rId1524" Type="http://schemas.openxmlformats.org/officeDocument/2006/relationships/hyperlink" Target="https://twitter.com/corgis_butt/status/1149233214461845504" TargetMode="External" /><Relationship Id="rId1525" Type="http://schemas.openxmlformats.org/officeDocument/2006/relationships/hyperlink" Target="https://twitter.com/corgis_butt/status/1149233232828698625" TargetMode="External" /><Relationship Id="rId1526" Type="http://schemas.openxmlformats.org/officeDocument/2006/relationships/hyperlink" Target="https://twitter.com/corgis_butt/status/1149320321322741760" TargetMode="External" /><Relationship Id="rId1527" Type="http://schemas.openxmlformats.org/officeDocument/2006/relationships/hyperlink" Target="https://twitter.com/corgis_butt/status/1149320398695096320" TargetMode="External" /><Relationship Id="rId1528" Type="http://schemas.openxmlformats.org/officeDocument/2006/relationships/hyperlink" Target="https://twitter.com/trillliggins/status/1149030220848148482" TargetMode="External" /><Relationship Id="rId1529" Type="http://schemas.openxmlformats.org/officeDocument/2006/relationships/hyperlink" Target="https://twitter.com/trillliggins/status/1149320643894292480" TargetMode="External" /><Relationship Id="rId1530" Type="http://schemas.openxmlformats.org/officeDocument/2006/relationships/hyperlink" Target="https://twitter.com/aurooock/status/1149320740304543744" TargetMode="External" /><Relationship Id="rId1531" Type="http://schemas.openxmlformats.org/officeDocument/2006/relationships/hyperlink" Target="https://twitter.com/markp93/status/1149321604947517441" TargetMode="External" /><Relationship Id="rId1532" Type="http://schemas.openxmlformats.org/officeDocument/2006/relationships/hyperlink" Target="https://twitter.com/mattwixon/status/1149322072889417729" TargetMode="External" /><Relationship Id="rId1533" Type="http://schemas.openxmlformats.org/officeDocument/2006/relationships/hyperlink" Target="https://twitter.com/mattwixon/status/1149322072889417729" TargetMode="External" /><Relationship Id="rId1534" Type="http://schemas.openxmlformats.org/officeDocument/2006/relationships/hyperlink" Target="https://twitter.com/mattwixon/status/1149322072889417729" TargetMode="External" /><Relationship Id="rId1535" Type="http://schemas.openxmlformats.org/officeDocument/2006/relationships/hyperlink" Target="https://twitter.com/klayoven/status/1149322106733289477" TargetMode="External" /><Relationship Id="rId1536" Type="http://schemas.openxmlformats.org/officeDocument/2006/relationships/hyperlink" Target="https://twitter.com/javibledo/status/1149323492099276800" TargetMode="External" /><Relationship Id="rId1537" Type="http://schemas.openxmlformats.org/officeDocument/2006/relationships/hyperlink" Target="https://twitter.com/yukiyuk15602441/status/1149324263490375680" TargetMode="External" /><Relationship Id="rId1538" Type="http://schemas.openxmlformats.org/officeDocument/2006/relationships/hyperlink" Target="https://twitter.com/amymantravadi/status/1149325511644127233" TargetMode="External" /><Relationship Id="rId1539" Type="http://schemas.openxmlformats.org/officeDocument/2006/relationships/hyperlink" Target="https://twitter.com/amymantravadi/status/1149325511644127233" TargetMode="External" /><Relationship Id="rId1540" Type="http://schemas.openxmlformats.org/officeDocument/2006/relationships/hyperlink" Target="https://twitter.com/amymantravadi/status/1149325511644127233" TargetMode="External" /><Relationship Id="rId1541" Type="http://schemas.openxmlformats.org/officeDocument/2006/relationships/hyperlink" Target="https://twitter.com/amymantravadi/status/1149325511644127233" TargetMode="External" /><Relationship Id="rId1542" Type="http://schemas.openxmlformats.org/officeDocument/2006/relationships/hyperlink" Target="https://twitter.com/amymantravadi/status/1149325511644127233" TargetMode="External" /><Relationship Id="rId1543" Type="http://schemas.openxmlformats.org/officeDocument/2006/relationships/hyperlink" Target="https://twitter.com/amymantravadi/status/1149325511644127233" TargetMode="External" /><Relationship Id="rId1544" Type="http://schemas.openxmlformats.org/officeDocument/2006/relationships/hyperlink" Target="https://twitter.com/amymantravadi/status/1149325511644127233" TargetMode="External" /><Relationship Id="rId1545" Type="http://schemas.openxmlformats.org/officeDocument/2006/relationships/hyperlink" Target="https://twitter.com/justynljmelrose/status/1149321264848343042" TargetMode="External" /><Relationship Id="rId1546" Type="http://schemas.openxmlformats.org/officeDocument/2006/relationships/hyperlink" Target="https://twitter.com/dallasbbritt/status/1149326495543889921" TargetMode="External" /><Relationship Id="rId1547" Type="http://schemas.openxmlformats.org/officeDocument/2006/relationships/hyperlink" Target="https://twitter.com/okayleeee12/status/1149327597542621186" TargetMode="External" /><Relationship Id="rId1548" Type="http://schemas.openxmlformats.org/officeDocument/2006/relationships/hyperlink" Target="https://twitter.com/cutesypooh/status/1149327782566125569" TargetMode="External" /><Relationship Id="rId1549" Type="http://schemas.openxmlformats.org/officeDocument/2006/relationships/hyperlink" Target="https://twitter.com/shainafishman/status/1149330554866692097" TargetMode="External" /><Relationship Id="rId1550" Type="http://schemas.openxmlformats.org/officeDocument/2006/relationships/hyperlink" Target="https://twitter.com/evans_cfa_seiml/status/1149333416589926400" TargetMode="External" /><Relationship Id="rId1551" Type="http://schemas.openxmlformats.org/officeDocument/2006/relationships/hyperlink" Target="https://twitter.com/sannaclause/status/1149334643751182336" TargetMode="External" /><Relationship Id="rId1552" Type="http://schemas.openxmlformats.org/officeDocument/2006/relationships/hyperlink" Target="https://twitter.com/kelln_duke/status/1149335026301132807" TargetMode="External" /><Relationship Id="rId1553" Type="http://schemas.openxmlformats.org/officeDocument/2006/relationships/hyperlink" Target="https://twitter.com/corgi_cuteness/status/1135404049396903939" TargetMode="External" /><Relationship Id="rId1554" Type="http://schemas.openxmlformats.org/officeDocument/2006/relationships/hyperlink" Target="https://twitter.com/wrckinballoyarn/status/1149335896791179264" TargetMode="External" /><Relationship Id="rId1555" Type="http://schemas.openxmlformats.org/officeDocument/2006/relationships/hyperlink" Target="https://twitter.com/mogismean/status/1149336631360598021" TargetMode="External" /><Relationship Id="rId1556" Type="http://schemas.openxmlformats.org/officeDocument/2006/relationships/hyperlink" Target="https://twitter.com/iusinthesky/status/1149337591042494465" TargetMode="External" /><Relationship Id="rId1557" Type="http://schemas.openxmlformats.org/officeDocument/2006/relationships/hyperlink" Target="https://twitter.com/ali_vans/status/1149337888586231809" TargetMode="External" /><Relationship Id="rId1558" Type="http://schemas.openxmlformats.org/officeDocument/2006/relationships/hyperlink" Target="https://twitter.com/yourlocaljacob/status/1149339534422937600" TargetMode="External" /><Relationship Id="rId1559" Type="http://schemas.openxmlformats.org/officeDocument/2006/relationships/hyperlink" Target="https://twitter.com/msfour/status/1149339695790247936" TargetMode="External" /><Relationship Id="rId1560" Type="http://schemas.openxmlformats.org/officeDocument/2006/relationships/hyperlink" Target="https://twitter.com/msfour/status/1149339695790247936" TargetMode="External" /><Relationship Id="rId1561" Type="http://schemas.openxmlformats.org/officeDocument/2006/relationships/hyperlink" Target="https://twitter.com/mckra1g/status/1149339866381131777" TargetMode="External" /><Relationship Id="rId1562" Type="http://schemas.openxmlformats.org/officeDocument/2006/relationships/hyperlink" Target="https://twitter.com/megabyt41511225/status/1149340912801243145" TargetMode="External" /><Relationship Id="rId1563" Type="http://schemas.openxmlformats.org/officeDocument/2006/relationships/hyperlink" Target="https://twitter.com/megabyt41511225/status/1149340912801243145" TargetMode="External" /><Relationship Id="rId1564" Type="http://schemas.openxmlformats.org/officeDocument/2006/relationships/hyperlink" Target="https://twitter.com/jlittle242/status/1149341236022714368" TargetMode="External" /><Relationship Id="rId1565" Type="http://schemas.openxmlformats.org/officeDocument/2006/relationships/hyperlink" Target="https://twitter.com/paintedbycarol/status/1148805372192481280" TargetMode="External" /><Relationship Id="rId1566" Type="http://schemas.openxmlformats.org/officeDocument/2006/relationships/hyperlink" Target="https://twitter.com/aboutcorgis/status/1148896343450181632" TargetMode="External" /><Relationship Id="rId1567" Type="http://schemas.openxmlformats.org/officeDocument/2006/relationships/hyperlink" Target="https://twitter.com/bordercollies/status/1148955013596798976" TargetMode="External" /><Relationship Id="rId1568" Type="http://schemas.openxmlformats.org/officeDocument/2006/relationships/hyperlink" Target="https://twitter.com/bordercollies/status/1148955175333351426" TargetMode="External" /><Relationship Id="rId1569" Type="http://schemas.openxmlformats.org/officeDocument/2006/relationships/hyperlink" Target="https://twitter.com/aboutcorgis/status/1148957233067286528" TargetMode="External" /><Relationship Id="rId1570" Type="http://schemas.openxmlformats.org/officeDocument/2006/relationships/hyperlink" Target="https://twitter.com/aboutcorgis/status/1148957233067286528" TargetMode="External" /><Relationship Id="rId1571" Type="http://schemas.openxmlformats.org/officeDocument/2006/relationships/hyperlink" Target="https://twitter.com/pevenly1/status/1148995477859422209" TargetMode="External" /><Relationship Id="rId1572" Type="http://schemas.openxmlformats.org/officeDocument/2006/relationships/hyperlink" Target="https://twitter.com/brenda51860720/status/1148987345112305665" TargetMode="External" /><Relationship Id="rId1573" Type="http://schemas.openxmlformats.org/officeDocument/2006/relationships/hyperlink" Target="https://twitter.com/brenda51860720/status/1148987345112305665" TargetMode="External" /><Relationship Id="rId1574" Type="http://schemas.openxmlformats.org/officeDocument/2006/relationships/hyperlink" Target="https://twitter.com/brenda51860720/status/1148987345112305665" TargetMode="External" /><Relationship Id="rId1575" Type="http://schemas.openxmlformats.org/officeDocument/2006/relationships/hyperlink" Target="https://twitter.com/brenda51860720/status/1148996434617864194" TargetMode="External" /><Relationship Id="rId1576" Type="http://schemas.openxmlformats.org/officeDocument/2006/relationships/hyperlink" Target="https://twitter.com/brenda51860720/status/1148996434617864194" TargetMode="External" /><Relationship Id="rId1577" Type="http://schemas.openxmlformats.org/officeDocument/2006/relationships/hyperlink" Target="https://twitter.com/brenda51860720/status/1148996434617864194" TargetMode="External" /><Relationship Id="rId1578" Type="http://schemas.openxmlformats.org/officeDocument/2006/relationships/hyperlink" Target="https://twitter.com/brenda51860720/status/1148996434617864194" TargetMode="External" /><Relationship Id="rId1579" Type="http://schemas.openxmlformats.org/officeDocument/2006/relationships/hyperlink" Target="https://twitter.com/brenda51860720/status/1148996434617864194" TargetMode="External" /><Relationship Id="rId1580" Type="http://schemas.openxmlformats.org/officeDocument/2006/relationships/hyperlink" Target="https://twitter.com/brenda51860720/status/1148996434617864194" TargetMode="External" /><Relationship Id="rId1581" Type="http://schemas.openxmlformats.org/officeDocument/2006/relationships/hyperlink" Target="https://twitter.com/brenda51860720/status/1148996434617864194" TargetMode="External" /><Relationship Id="rId1582" Type="http://schemas.openxmlformats.org/officeDocument/2006/relationships/hyperlink" Target="https://twitter.com/aboutcorgis/status/1149021395017449472" TargetMode="External" /><Relationship Id="rId1583" Type="http://schemas.openxmlformats.org/officeDocument/2006/relationships/hyperlink" Target="https://twitter.com/pevenly1/status/1148995477859422209" TargetMode="External" /><Relationship Id="rId1584" Type="http://schemas.openxmlformats.org/officeDocument/2006/relationships/hyperlink" Target="https://twitter.com/aboutcorgis/status/1149021395017449472" TargetMode="External" /><Relationship Id="rId1585" Type="http://schemas.openxmlformats.org/officeDocument/2006/relationships/hyperlink" Target="https://twitter.com/pevenly1/status/1148995477859422209" TargetMode="External" /><Relationship Id="rId1586" Type="http://schemas.openxmlformats.org/officeDocument/2006/relationships/hyperlink" Target="https://twitter.com/aboutcorgis/status/1149021395017449472" TargetMode="External" /><Relationship Id="rId1587" Type="http://schemas.openxmlformats.org/officeDocument/2006/relationships/hyperlink" Target="https://twitter.com/pevenly1/status/1148995477859422209" TargetMode="External" /><Relationship Id="rId1588" Type="http://schemas.openxmlformats.org/officeDocument/2006/relationships/hyperlink" Target="https://twitter.com/aboutcorgis/status/1149021395017449472" TargetMode="External" /><Relationship Id="rId1589" Type="http://schemas.openxmlformats.org/officeDocument/2006/relationships/hyperlink" Target="https://twitter.com/pevenly1/status/1148995477859422209" TargetMode="External" /><Relationship Id="rId1590" Type="http://schemas.openxmlformats.org/officeDocument/2006/relationships/hyperlink" Target="https://twitter.com/aboutcorgis/status/1149021395017449472" TargetMode="External" /><Relationship Id="rId1591" Type="http://schemas.openxmlformats.org/officeDocument/2006/relationships/hyperlink" Target="https://twitter.com/pevenly1/status/1148995477859422209" TargetMode="External" /><Relationship Id="rId1592" Type="http://schemas.openxmlformats.org/officeDocument/2006/relationships/hyperlink" Target="https://twitter.com/aboutcorgis/status/1149021395017449472" TargetMode="External" /><Relationship Id="rId1593" Type="http://schemas.openxmlformats.org/officeDocument/2006/relationships/hyperlink" Target="https://twitter.com/pevenly1/status/1148995477859422209" TargetMode="External" /><Relationship Id="rId1594" Type="http://schemas.openxmlformats.org/officeDocument/2006/relationships/hyperlink" Target="https://twitter.com/aboutcorgis/status/1149021395017449472" TargetMode="External" /><Relationship Id="rId1595" Type="http://schemas.openxmlformats.org/officeDocument/2006/relationships/hyperlink" Target="https://twitter.com/aboutcorgis/status/1149021395017449472" TargetMode="External" /><Relationship Id="rId1596" Type="http://schemas.openxmlformats.org/officeDocument/2006/relationships/hyperlink" Target="https://twitter.com/2cutecorgidogs/status/1148985096835350528" TargetMode="External" /><Relationship Id="rId1597" Type="http://schemas.openxmlformats.org/officeDocument/2006/relationships/hyperlink" Target="https://twitter.com/aboutcorgis/status/1149051086600310784" TargetMode="External" /><Relationship Id="rId1598" Type="http://schemas.openxmlformats.org/officeDocument/2006/relationships/hyperlink" Target="https://twitter.com/aboutcorgis/status/1149051086600310784" TargetMode="External" /><Relationship Id="rId1599" Type="http://schemas.openxmlformats.org/officeDocument/2006/relationships/hyperlink" Target="https://twitter.com/funfunfunbot/status/1148949148948787200" TargetMode="External" /><Relationship Id="rId1600" Type="http://schemas.openxmlformats.org/officeDocument/2006/relationships/hyperlink" Target="https://twitter.com/funfunfunbot/status/1149145440945762305" TargetMode="External" /><Relationship Id="rId1601" Type="http://schemas.openxmlformats.org/officeDocument/2006/relationships/hyperlink" Target="https://twitter.com/funfunfunbot/status/1149341729205579776" TargetMode="External" /><Relationship Id="rId1602" Type="http://schemas.openxmlformats.org/officeDocument/2006/relationships/hyperlink" Target="https://twitter.com/aboutcorgis/status/1149080151663218688" TargetMode="External" /><Relationship Id="rId1603" Type="http://schemas.openxmlformats.org/officeDocument/2006/relationships/hyperlink" Target="https://twitter.com/xenogears1234/status/1149062646550814720" TargetMode="External" /><Relationship Id="rId1604" Type="http://schemas.openxmlformats.org/officeDocument/2006/relationships/hyperlink" Target="https://twitter.com/aboutcorgis/status/1149083500785610752" TargetMode="External" /><Relationship Id="rId1605" Type="http://schemas.openxmlformats.org/officeDocument/2006/relationships/hyperlink" Target="https://twitter.com/aboutcorgis/status/1149083500785610752" TargetMode="External" /><Relationship Id="rId1606" Type="http://schemas.openxmlformats.org/officeDocument/2006/relationships/hyperlink" Target="https://twitter.com/lecorgi/status/1148661464862883840" TargetMode="External" /><Relationship Id="rId1607" Type="http://schemas.openxmlformats.org/officeDocument/2006/relationships/hyperlink" Target="https://twitter.com/aboutcorgis/status/1149179319991881728" TargetMode="External" /><Relationship Id="rId1608" Type="http://schemas.openxmlformats.org/officeDocument/2006/relationships/hyperlink" Target="https://twitter.com/esuercnsfw/status/1149203599739826176" TargetMode="External" /><Relationship Id="rId1609" Type="http://schemas.openxmlformats.org/officeDocument/2006/relationships/hyperlink" Target="https://twitter.com/aboutcorgis/status/1149205228782280704" TargetMode="External" /><Relationship Id="rId1610" Type="http://schemas.openxmlformats.org/officeDocument/2006/relationships/hyperlink" Target="https://twitter.com/aboutcorgis/status/1149205228782280704" TargetMode="External" /><Relationship Id="rId1611" Type="http://schemas.openxmlformats.org/officeDocument/2006/relationships/hyperlink" Target="https://twitter.com/yadirayucky/status/1149220078983864320" TargetMode="External" /><Relationship Id="rId1612" Type="http://schemas.openxmlformats.org/officeDocument/2006/relationships/hyperlink" Target="https://twitter.com/aboutcorgis/status/1149224973720051713" TargetMode="External" /><Relationship Id="rId1613" Type="http://schemas.openxmlformats.org/officeDocument/2006/relationships/hyperlink" Target="https://twitter.com/jbc_awards/status/1149340264311472129" TargetMode="External" /><Relationship Id="rId1614" Type="http://schemas.openxmlformats.org/officeDocument/2006/relationships/hyperlink" Target="https://twitter.com/aboutcorgis/status/1149341751951470592" TargetMode="External" /><Relationship Id="rId1615" Type="http://schemas.openxmlformats.org/officeDocument/2006/relationships/hyperlink" Target="https://twitter.com/aboutcorgis/status/1149341751951470592" TargetMode="External" /><Relationship Id="rId1616" Type="http://schemas.openxmlformats.org/officeDocument/2006/relationships/hyperlink" Target="https://twitter.com/isabsmt/status/1149123905019424768" TargetMode="External" /><Relationship Id="rId1617" Type="http://schemas.openxmlformats.org/officeDocument/2006/relationships/hyperlink" Target="https://twitter.com/anavaleria_/status/1149341992155045888" TargetMode="External" /><Relationship Id="rId1618" Type="http://schemas.openxmlformats.org/officeDocument/2006/relationships/hyperlink" Target="https://twitter.com/dixon_tanner/status/1149342156877750272" TargetMode="External" /><Relationship Id="rId1619" Type="http://schemas.openxmlformats.org/officeDocument/2006/relationships/hyperlink" Target="https://twitter.com/steveretka/status/1149298817776398337" TargetMode="External" /><Relationship Id="rId1620" Type="http://schemas.openxmlformats.org/officeDocument/2006/relationships/hyperlink" Target="https://twitter.com/meghancolia/status/1149342067585253376" TargetMode="External" /><Relationship Id="rId1621" Type="http://schemas.openxmlformats.org/officeDocument/2006/relationships/hyperlink" Target="https://twitter.com/steveretka/status/1149342248254861315" TargetMode="External" /><Relationship Id="rId1622" Type="http://schemas.openxmlformats.org/officeDocument/2006/relationships/hyperlink" Target="https://twitter.com/steveretka/status/1148985295330840581" TargetMode="External" /><Relationship Id="rId1623" Type="http://schemas.openxmlformats.org/officeDocument/2006/relationships/hyperlink" Target="https://twitter.com/noseybugger1/status/1149344296006537216" TargetMode="External" /><Relationship Id="rId1624" Type="http://schemas.openxmlformats.org/officeDocument/2006/relationships/hyperlink" Target="https://twitter.com/_nat_attack_/status/1149345268728500226" TargetMode="External" /><Relationship Id="rId1625" Type="http://schemas.openxmlformats.org/officeDocument/2006/relationships/hyperlink" Target="https://twitter.com/meowreenmae/status/1149346570803929088" TargetMode="External" /><Relationship Id="rId1626" Type="http://schemas.openxmlformats.org/officeDocument/2006/relationships/hyperlink" Target="https://twitter.com/bigpapamurph52/status/1149346923591229440" TargetMode="External" /><Relationship Id="rId1627" Type="http://schemas.openxmlformats.org/officeDocument/2006/relationships/hyperlink" Target="https://twitter.com/ceejosborne/status/1149348683391090695" TargetMode="External" /><Relationship Id="rId1628" Type="http://schemas.openxmlformats.org/officeDocument/2006/relationships/hyperlink" Target="https://twitter.com/ariadnagi/status/1149349455482806272" TargetMode="External" /><Relationship Id="rId1629" Type="http://schemas.openxmlformats.org/officeDocument/2006/relationships/hyperlink" Target="https://twitter.com/steelhester/status/1149350704781250560" TargetMode="External" /><Relationship Id="rId1630" Type="http://schemas.openxmlformats.org/officeDocument/2006/relationships/hyperlink" Target="https://twitter.com/ign/status/1148766575903805440" TargetMode="External" /><Relationship Id="rId1631" Type="http://schemas.openxmlformats.org/officeDocument/2006/relationships/hyperlink" Target="https://twitter.com/reddeadblaze123/status/1149350932343398401" TargetMode="External" /><Relationship Id="rId1632" Type="http://schemas.openxmlformats.org/officeDocument/2006/relationships/hyperlink" Target="https://twitter.com/kappukkeki/status/1149351037280632833" TargetMode="External" /><Relationship Id="rId1633" Type="http://schemas.openxmlformats.org/officeDocument/2006/relationships/hyperlink" Target="https://twitter.com/pairofclaws/status/1149351109066022912" TargetMode="External" /><Relationship Id="rId1634" Type="http://schemas.openxmlformats.org/officeDocument/2006/relationships/hyperlink" Target="https://twitter.com/squish_bot/status/1149351891064807424" TargetMode="External" /><Relationship Id="rId1635" Type="http://schemas.openxmlformats.org/officeDocument/2006/relationships/hyperlink" Target="https://twitter.com/lindsayadaire/status/1149353499882221569" TargetMode="External" /><Relationship Id="rId1636" Type="http://schemas.openxmlformats.org/officeDocument/2006/relationships/hyperlink" Target="https://twitter.com/iovesofmine/status/1149354448503918593" TargetMode="External" /><Relationship Id="rId1637" Type="http://schemas.openxmlformats.org/officeDocument/2006/relationships/hyperlink" Target="https://twitter.com/azekielevans/status/1149355468525060101" TargetMode="External" /><Relationship Id="rId1638" Type="http://schemas.openxmlformats.org/officeDocument/2006/relationships/hyperlink" Target="https://twitter.com/azekielevans/status/1149355468525060101" TargetMode="External" /><Relationship Id="rId1639" Type="http://schemas.openxmlformats.org/officeDocument/2006/relationships/hyperlink" Target="https://twitter.com/heaven4heathens/status/1149355859903991809" TargetMode="External" /><Relationship Id="rId1640" Type="http://schemas.openxmlformats.org/officeDocument/2006/relationships/hyperlink" Target="https://twitter.com/heaven4heathens/status/1149355859903991809" TargetMode="External" /><Relationship Id="rId1641" Type="http://schemas.openxmlformats.org/officeDocument/2006/relationships/hyperlink" Target="https://twitter.com/sabrinaaalynn11/status/1149355951968776193" TargetMode="External" /><Relationship Id="rId1642" Type="http://schemas.openxmlformats.org/officeDocument/2006/relationships/hyperlink" Target="https://twitter.com/katiektk80/status/1149356089886019585" TargetMode="External" /><Relationship Id="rId1643" Type="http://schemas.openxmlformats.org/officeDocument/2006/relationships/hyperlink" Target="https://twitter.com/weremagnus/status/1149357573545398273" TargetMode="External" /><Relationship Id="rId1644" Type="http://schemas.openxmlformats.org/officeDocument/2006/relationships/hyperlink" Target="https://twitter.com/markmatterz/status/1149359159286161408" TargetMode="External" /><Relationship Id="rId1645" Type="http://schemas.openxmlformats.org/officeDocument/2006/relationships/hyperlink" Target="https://twitter.com/robertb_rice/status/1149359047835115520" TargetMode="External" /><Relationship Id="rId1646" Type="http://schemas.openxmlformats.org/officeDocument/2006/relationships/hyperlink" Target="https://twitter.com/theactivestick/status/1149359478984388608" TargetMode="External" /><Relationship Id="rId1647" Type="http://schemas.openxmlformats.org/officeDocument/2006/relationships/hyperlink" Target="https://twitter.com/38shoeless/status/1149069938386198528" TargetMode="External" /><Relationship Id="rId1648" Type="http://schemas.openxmlformats.org/officeDocument/2006/relationships/hyperlink" Target="https://twitter.com/sexycumlaude/status/1149363636802084865" TargetMode="External" /><Relationship Id="rId1649" Type="http://schemas.openxmlformats.org/officeDocument/2006/relationships/hyperlink" Target="https://twitter.com/sexycumlaude/status/1149363636802084865" TargetMode="External" /><Relationship Id="rId1650" Type="http://schemas.openxmlformats.org/officeDocument/2006/relationships/hyperlink" Target="https://twitter.com/madfishmonger/status/1149367283153821696" TargetMode="External" /><Relationship Id="rId1651" Type="http://schemas.openxmlformats.org/officeDocument/2006/relationships/hyperlink" Target="https://api.twitter.com/1.1/geo/id/5a110d312052166f.json" TargetMode="External" /><Relationship Id="rId1652" Type="http://schemas.openxmlformats.org/officeDocument/2006/relationships/hyperlink" Target="https://api.twitter.com/1.1/geo/id/5a110d312052166f.json" TargetMode="External" /><Relationship Id="rId1653" Type="http://schemas.openxmlformats.org/officeDocument/2006/relationships/hyperlink" Target="https://api.twitter.com/1.1/geo/id/96683cc9126741d1.json" TargetMode="External" /><Relationship Id="rId1654" Type="http://schemas.openxmlformats.org/officeDocument/2006/relationships/hyperlink" Target="https://api.twitter.com/1.1/geo/id/96683cc9126741d1.json" TargetMode="External" /><Relationship Id="rId1655" Type="http://schemas.openxmlformats.org/officeDocument/2006/relationships/hyperlink" Target="https://api.twitter.com/1.1/geo/id/3ff03b9d1ce7c69f.json" TargetMode="External" /><Relationship Id="rId1656" Type="http://schemas.openxmlformats.org/officeDocument/2006/relationships/hyperlink" Target="https://api.twitter.com/1.1/geo/id/1c69a67ad480e1b1.json" TargetMode="External" /><Relationship Id="rId1657" Type="http://schemas.openxmlformats.org/officeDocument/2006/relationships/hyperlink" Target="https://api.twitter.com/1.1/geo/id/389fab2fead253c3.json" TargetMode="External" /><Relationship Id="rId1658" Type="http://schemas.openxmlformats.org/officeDocument/2006/relationships/hyperlink" Target="https://api.twitter.com/1.1/geo/id/095534ad3107e0e6.json" TargetMode="External" /><Relationship Id="rId1659" Type="http://schemas.openxmlformats.org/officeDocument/2006/relationships/hyperlink" Target="https://api.twitter.com/1.1/geo/id/6ffcf3b0b904bbcb.json" TargetMode="External" /><Relationship Id="rId1660" Type="http://schemas.openxmlformats.org/officeDocument/2006/relationships/hyperlink" Target="https://api.twitter.com/1.1/geo/id/5330b86f001c7ac3.json" TargetMode="External" /><Relationship Id="rId1661" Type="http://schemas.openxmlformats.org/officeDocument/2006/relationships/hyperlink" Target="https://api.twitter.com/1.1/geo/id/5330b86f001c7ac3.json" TargetMode="External" /><Relationship Id="rId1662" Type="http://schemas.openxmlformats.org/officeDocument/2006/relationships/hyperlink" Target="https://api.twitter.com/1.1/geo/id/5330b86f001c7ac3.json" TargetMode="External" /><Relationship Id="rId1663" Type="http://schemas.openxmlformats.org/officeDocument/2006/relationships/hyperlink" Target="https://api.twitter.com/1.1/geo/id/461231c3204e0553.json" TargetMode="External" /><Relationship Id="rId1664" Type="http://schemas.openxmlformats.org/officeDocument/2006/relationships/comments" Target="../comments1.xml" /><Relationship Id="rId1665" Type="http://schemas.openxmlformats.org/officeDocument/2006/relationships/vmlDrawing" Target="../drawings/vmlDrawing1.vml" /><Relationship Id="rId1666" Type="http://schemas.openxmlformats.org/officeDocument/2006/relationships/table" Target="../tables/table1.xml" /><Relationship Id="rId166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snackduchess.tumblr.com/" TargetMode="External" /><Relationship Id="rId2" Type="http://schemas.openxmlformats.org/officeDocument/2006/relationships/hyperlink" Target="https://t.co/Yz3cAJoTs2" TargetMode="External" /><Relationship Id="rId3" Type="http://schemas.openxmlformats.org/officeDocument/2006/relationships/hyperlink" Target="https://t.co/5H83MbUhIw" TargetMode="External" /><Relationship Id="rId4" Type="http://schemas.openxmlformats.org/officeDocument/2006/relationships/hyperlink" Target="https://t.co/pmGU2HCWXb" TargetMode="External" /><Relationship Id="rId5" Type="http://schemas.openxmlformats.org/officeDocument/2006/relationships/hyperlink" Target="https://t.co/Nuc4Jnfk1l" TargetMode="External" /><Relationship Id="rId6" Type="http://schemas.openxmlformats.org/officeDocument/2006/relationships/hyperlink" Target="https://t.co/7xiDDpSKCu" TargetMode="External" /><Relationship Id="rId7" Type="http://schemas.openxmlformats.org/officeDocument/2006/relationships/hyperlink" Target="https://t.co/nuBuflYjUL" TargetMode="External" /><Relationship Id="rId8" Type="http://schemas.openxmlformats.org/officeDocument/2006/relationships/hyperlink" Target="https://t.co/zJFZ6cL92b" TargetMode="External" /><Relationship Id="rId9" Type="http://schemas.openxmlformats.org/officeDocument/2006/relationships/hyperlink" Target="https://t.co/EtrAFxlxFD" TargetMode="External" /><Relationship Id="rId10" Type="http://schemas.openxmlformats.org/officeDocument/2006/relationships/hyperlink" Target="https://t.co/SMer5xxk51" TargetMode="External" /><Relationship Id="rId11" Type="http://schemas.openxmlformats.org/officeDocument/2006/relationships/hyperlink" Target="https://t.co/VMui5lRCcg" TargetMode="External" /><Relationship Id="rId12" Type="http://schemas.openxmlformats.org/officeDocument/2006/relationships/hyperlink" Target="https://t.co/jqGKZzZXoe" TargetMode="External" /><Relationship Id="rId13" Type="http://schemas.openxmlformats.org/officeDocument/2006/relationships/hyperlink" Target="https://t.co/xgPqqvuLXa" TargetMode="External" /><Relationship Id="rId14" Type="http://schemas.openxmlformats.org/officeDocument/2006/relationships/hyperlink" Target="https://t.co/JJfo3nNZq7" TargetMode="External" /><Relationship Id="rId15" Type="http://schemas.openxmlformats.org/officeDocument/2006/relationships/hyperlink" Target="http://t.co/NQ1O172DI0" TargetMode="External" /><Relationship Id="rId16" Type="http://schemas.openxmlformats.org/officeDocument/2006/relationships/hyperlink" Target="https://t.co/z60joFl7VX" TargetMode="External" /><Relationship Id="rId17" Type="http://schemas.openxmlformats.org/officeDocument/2006/relationships/hyperlink" Target="https://t.co/hfFB2qMNtD" TargetMode="External" /><Relationship Id="rId18" Type="http://schemas.openxmlformats.org/officeDocument/2006/relationships/hyperlink" Target="https://t.co/F7PekRtODH" TargetMode="External" /><Relationship Id="rId19" Type="http://schemas.openxmlformats.org/officeDocument/2006/relationships/hyperlink" Target="https://t.co/E6pEiyihea" TargetMode="External" /><Relationship Id="rId20" Type="http://schemas.openxmlformats.org/officeDocument/2006/relationships/hyperlink" Target="https://t.co/BE56WaZjwi" TargetMode="External" /><Relationship Id="rId21" Type="http://schemas.openxmlformats.org/officeDocument/2006/relationships/hyperlink" Target="https://t.co/5rdN8pgXgp" TargetMode="External" /><Relationship Id="rId22" Type="http://schemas.openxmlformats.org/officeDocument/2006/relationships/hyperlink" Target="https://t.co/LOblBfq9rm" TargetMode="External" /><Relationship Id="rId23" Type="http://schemas.openxmlformats.org/officeDocument/2006/relationships/hyperlink" Target="https://t.co/OQR3Kbbcdw" TargetMode="External" /><Relationship Id="rId24" Type="http://schemas.openxmlformats.org/officeDocument/2006/relationships/hyperlink" Target="https://t.co/jzEF1IzfKG" TargetMode="External" /><Relationship Id="rId25" Type="http://schemas.openxmlformats.org/officeDocument/2006/relationships/hyperlink" Target="https://t.co/yMOS4Nuhex" TargetMode="External" /><Relationship Id="rId26" Type="http://schemas.openxmlformats.org/officeDocument/2006/relationships/hyperlink" Target="https://t.co/nkZ10CjeBc" TargetMode="External" /><Relationship Id="rId27" Type="http://schemas.openxmlformats.org/officeDocument/2006/relationships/hyperlink" Target="https://t.co/E6J6CmckOb" TargetMode="External" /><Relationship Id="rId28" Type="http://schemas.openxmlformats.org/officeDocument/2006/relationships/hyperlink" Target="https://t.co/7IDoW8iFLm" TargetMode="External" /><Relationship Id="rId29" Type="http://schemas.openxmlformats.org/officeDocument/2006/relationships/hyperlink" Target="https://t.co/ymSiYaPLDC" TargetMode="External" /><Relationship Id="rId30" Type="http://schemas.openxmlformats.org/officeDocument/2006/relationships/hyperlink" Target="https://t.co/uJCrHKakh6" TargetMode="External" /><Relationship Id="rId31" Type="http://schemas.openxmlformats.org/officeDocument/2006/relationships/hyperlink" Target="https://t.co/t2bavSELde" TargetMode="External" /><Relationship Id="rId32" Type="http://schemas.openxmlformats.org/officeDocument/2006/relationships/hyperlink" Target="https://t.co/J7lK22k29o" TargetMode="External" /><Relationship Id="rId33" Type="http://schemas.openxmlformats.org/officeDocument/2006/relationships/hyperlink" Target="https://t.co/twxHxOtlG0" TargetMode="External" /><Relationship Id="rId34" Type="http://schemas.openxmlformats.org/officeDocument/2006/relationships/hyperlink" Target="https://t.co/2g3kpTUNCk" TargetMode="External" /><Relationship Id="rId35" Type="http://schemas.openxmlformats.org/officeDocument/2006/relationships/hyperlink" Target="http://t.co/9XvFhPCPim" TargetMode="External" /><Relationship Id="rId36" Type="http://schemas.openxmlformats.org/officeDocument/2006/relationships/hyperlink" Target="https://t.co/fz3bB2Qk7Q" TargetMode="External" /><Relationship Id="rId37" Type="http://schemas.openxmlformats.org/officeDocument/2006/relationships/hyperlink" Target="https://t.co/0hH7zflUtL" TargetMode="External" /><Relationship Id="rId38" Type="http://schemas.openxmlformats.org/officeDocument/2006/relationships/hyperlink" Target="http://t.co/Suxm8eQ7b2" TargetMode="External" /><Relationship Id="rId39" Type="http://schemas.openxmlformats.org/officeDocument/2006/relationships/hyperlink" Target="https://t.co/77UrNijcEF" TargetMode="External" /><Relationship Id="rId40" Type="http://schemas.openxmlformats.org/officeDocument/2006/relationships/hyperlink" Target="https://t.co/jNtUwPwjjI" TargetMode="External" /><Relationship Id="rId41" Type="http://schemas.openxmlformats.org/officeDocument/2006/relationships/hyperlink" Target="https://t.co/MJQj0jqN0h" TargetMode="External" /><Relationship Id="rId42" Type="http://schemas.openxmlformats.org/officeDocument/2006/relationships/hyperlink" Target="https://t.co/qJEyufU2hw" TargetMode="External" /><Relationship Id="rId43" Type="http://schemas.openxmlformats.org/officeDocument/2006/relationships/hyperlink" Target="https://t.co/dl7TJhWu8j" TargetMode="External" /><Relationship Id="rId44" Type="http://schemas.openxmlformats.org/officeDocument/2006/relationships/hyperlink" Target="https://t.co/MmXRibtiGH" TargetMode="External" /><Relationship Id="rId45" Type="http://schemas.openxmlformats.org/officeDocument/2006/relationships/hyperlink" Target="https://t.co/k4WHfRVDO6" TargetMode="External" /><Relationship Id="rId46" Type="http://schemas.openxmlformats.org/officeDocument/2006/relationships/hyperlink" Target="http://t.co/ZfbDdDkxF2" TargetMode="External" /><Relationship Id="rId47" Type="http://schemas.openxmlformats.org/officeDocument/2006/relationships/hyperlink" Target="https://t.co/AFpeUp7yVa" TargetMode="External" /><Relationship Id="rId48" Type="http://schemas.openxmlformats.org/officeDocument/2006/relationships/hyperlink" Target="https://t.co/iQqeNg44DL" TargetMode="External" /><Relationship Id="rId49" Type="http://schemas.openxmlformats.org/officeDocument/2006/relationships/hyperlink" Target="https://t.co/gpVybCR4c6" TargetMode="External" /><Relationship Id="rId50" Type="http://schemas.openxmlformats.org/officeDocument/2006/relationships/hyperlink" Target="https://t.co/UngqsDsctK" TargetMode="External" /><Relationship Id="rId51" Type="http://schemas.openxmlformats.org/officeDocument/2006/relationships/hyperlink" Target="https://t.co/6TaXDc9r6D" TargetMode="External" /><Relationship Id="rId52" Type="http://schemas.openxmlformats.org/officeDocument/2006/relationships/hyperlink" Target="http://t.co/LkUtqHwkqh" TargetMode="External" /><Relationship Id="rId53" Type="http://schemas.openxmlformats.org/officeDocument/2006/relationships/hyperlink" Target="https://t.co/z89Vjh3qxv" TargetMode="External" /><Relationship Id="rId54" Type="http://schemas.openxmlformats.org/officeDocument/2006/relationships/hyperlink" Target="https://t.co/L3W7BGWH9y" TargetMode="External" /><Relationship Id="rId55" Type="http://schemas.openxmlformats.org/officeDocument/2006/relationships/hyperlink" Target="https://t.co/evSmuCLQSh" TargetMode="External" /><Relationship Id="rId56" Type="http://schemas.openxmlformats.org/officeDocument/2006/relationships/hyperlink" Target="https://t.co/6OX0tLSDm0" TargetMode="External" /><Relationship Id="rId57" Type="http://schemas.openxmlformats.org/officeDocument/2006/relationships/hyperlink" Target="https://t.co/OhH4gw4EQa" TargetMode="External" /><Relationship Id="rId58" Type="http://schemas.openxmlformats.org/officeDocument/2006/relationships/hyperlink" Target="https://t.co/5TAF6ijWwt" TargetMode="External" /><Relationship Id="rId59" Type="http://schemas.openxmlformats.org/officeDocument/2006/relationships/hyperlink" Target="https://t.co/kaciDxxieo" TargetMode="External" /><Relationship Id="rId60" Type="http://schemas.openxmlformats.org/officeDocument/2006/relationships/hyperlink" Target="https://t.co/B1lvHC6u0b" TargetMode="External" /><Relationship Id="rId61" Type="http://schemas.openxmlformats.org/officeDocument/2006/relationships/hyperlink" Target="https://t.co/XhAmrdvgoK" TargetMode="External" /><Relationship Id="rId62" Type="http://schemas.openxmlformats.org/officeDocument/2006/relationships/hyperlink" Target="https://t.co/Dc3EStehcm" TargetMode="External" /><Relationship Id="rId63" Type="http://schemas.openxmlformats.org/officeDocument/2006/relationships/hyperlink" Target="http://t.co/01m4X7Egwc" TargetMode="External" /><Relationship Id="rId64" Type="http://schemas.openxmlformats.org/officeDocument/2006/relationships/hyperlink" Target="http://t.co/e1T6wvaR2g" TargetMode="External" /><Relationship Id="rId65" Type="http://schemas.openxmlformats.org/officeDocument/2006/relationships/hyperlink" Target="http://t.co/g0fG1tXstF" TargetMode="External" /><Relationship Id="rId66" Type="http://schemas.openxmlformats.org/officeDocument/2006/relationships/hyperlink" Target="https://t.co/4IBdTixfus" TargetMode="External" /><Relationship Id="rId67" Type="http://schemas.openxmlformats.org/officeDocument/2006/relationships/hyperlink" Target="https://t.co/SY2wn8O6vt" TargetMode="External" /><Relationship Id="rId68" Type="http://schemas.openxmlformats.org/officeDocument/2006/relationships/hyperlink" Target="https://t.co/gA2RxoJERA" TargetMode="External" /><Relationship Id="rId69" Type="http://schemas.openxmlformats.org/officeDocument/2006/relationships/hyperlink" Target="https://t.co/vwdwql8fIl" TargetMode="External" /><Relationship Id="rId70" Type="http://schemas.openxmlformats.org/officeDocument/2006/relationships/hyperlink" Target="https://t.co/xAqLz5mTDA" TargetMode="External" /><Relationship Id="rId71" Type="http://schemas.openxmlformats.org/officeDocument/2006/relationships/hyperlink" Target="https://t.co/LH0VZ0as35" TargetMode="External" /><Relationship Id="rId72" Type="http://schemas.openxmlformats.org/officeDocument/2006/relationships/hyperlink" Target="https://t.co/Fgpdp5FxpM" TargetMode="External" /><Relationship Id="rId73" Type="http://schemas.openxmlformats.org/officeDocument/2006/relationships/hyperlink" Target="https://t.co/1x4c0CtH57" TargetMode="External" /><Relationship Id="rId74" Type="http://schemas.openxmlformats.org/officeDocument/2006/relationships/hyperlink" Target="https://t.co/tj6hTheHYD" TargetMode="External" /><Relationship Id="rId75" Type="http://schemas.openxmlformats.org/officeDocument/2006/relationships/hyperlink" Target="https://t.co/OsU64aiM3J" TargetMode="External" /><Relationship Id="rId76" Type="http://schemas.openxmlformats.org/officeDocument/2006/relationships/hyperlink" Target="https://t.co/Sl07dxNw9j" TargetMode="External" /><Relationship Id="rId77" Type="http://schemas.openxmlformats.org/officeDocument/2006/relationships/hyperlink" Target="http://t.co/hnN8w0LE2k" TargetMode="External" /><Relationship Id="rId78" Type="http://schemas.openxmlformats.org/officeDocument/2006/relationships/hyperlink" Target="https://t.co/6q5rgsvpju" TargetMode="External" /><Relationship Id="rId79" Type="http://schemas.openxmlformats.org/officeDocument/2006/relationships/hyperlink" Target="https://t.co/0tffvhyQAo" TargetMode="External" /><Relationship Id="rId80" Type="http://schemas.openxmlformats.org/officeDocument/2006/relationships/hyperlink" Target="https://t.co/iNd48BQsxP" TargetMode="External" /><Relationship Id="rId81" Type="http://schemas.openxmlformats.org/officeDocument/2006/relationships/hyperlink" Target="https://t.co/NSEC0abuDj" TargetMode="External" /><Relationship Id="rId82" Type="http://schemas.openxmlformats.org/officeDocument/2006/relationships/hyperlink" Target="https://t.co/ytKylHfU38" TargetMode="External" /><Relationship Id="rId83" Type="http://schemas.openxmlformats.org/officeDocument/2006/relationships/hyperlink" Target="https://t.co/7MDsRaMAxQ" TargetMode="External" /><Relationship Id="rId84" Type="http://schemas.openxmlformats.org/officeDocument/2006/relationships/hyperlink" Target="https://t.co/InsE10Si8z" TargetMode="External" /><Relationship Id="rId85" Type="http://schemas.openxmlformats.org/officeDocument/2006/relationships/hyperlink" Target="https://t.co/X4LmWvgnk2" TargetMode="External" /><Relationship Id="rId86" Type="http://schemas.openxmlformats.org/officeDocument/2006/relationships/hyperlink" Target="https://t.co/4gzycSfW4Y" TargetMode="External" /><Relationship Id="rId87" Type="http://schemas.openxmlformats.org/officeDocument/2006/relationships/hyperlink" Target="https://t.co/xUVhuEv0LD" TargetMode="External" /><Relationship Id="rId88" Type="http://schemas.openxmlformats.org/officeDocument/2006/relationships/hyperlink" Target="https://t.co/e2nq0P5mw7" TargetMode="External" /><Relationship Id="rId89" Type="http://schemas.openxmlformats.org/officeDocument/2006/relationships/hyperlink" Target="https://t.co/obK22gO3Uz" TargetMode="External" /><Relationship Id="rId90" Type="http://schemas.openxmlformats.org/officeDocument/2006/relationships/hyperlink" Target="https://t.co/t9GQVl0nVs" TargetMode="External" /><Relationship Id="rId91" Type="http://schemas.openxmlformats.org/officeDocument/2006/relationships/hyperlink" Target="https://t.co/gp5B2YVXIO" TargetMode="External" /><Relationship Id="rId92" Type="http://schemas.openxmlformats.org/officeDocument/2006/relationships/hyperlink" Target="https://t.co/SfLyRjys6v" TargetMode="External" /><Relationship Id="rId93" Type="http://schemas.openxmlformats.org/officeDocument/2006/relationships/hyperlink" Target="https://t.co/U395CUTPsD" TargetMode="External" /><Relationship Id="rId94" Type="http://schemas.openxmlformats.org/officeDocument/2006/relationships/hyperlink" Target="https://t.co/nNdW7pDM7x" TargetMode="External" /><Relationship Id="rId95" Type="http://schemas.openxmlformats.org/officeDocument/2006/relationships/hyperlink" Target="https://t.co/8oZxejcN2d" TargetMode="External" /><Relationship Id="rId96" Type="http://schemas.openxmlformats.org/officeDocument/2006/relationships/hyperlink" Target="https://t.co/MKm3jJiJP8" TargetMode="External" /><Relationship Id="rId97" Type="http://schemas.openxmlformats.org/officeDocument/2006/relationships/hyperlink" Target="https://t.co/YmVmcNigWE" TargetMode="External" /><Relationship Id="rId98" Type="http://schemas.openxmlformats.org/officeDocument/2006/relationships/hyperlink" Target="https://t.co/qdRq5F3DdS" TargetMode="External" /><Relationship Id="rId99" Type="http://schemas.openxmlformats.org/officeDocument/2006/relationships/hyperlink" Target="https://t.co/fzgg4sFL4j" TargetMode="External" /><Relationship Id="rId100" Type="http://schemas.openxmlformats.org/officeDocument/2006/relationships/hyperlink" Target="https://t.co/zZ3Qy0NAbf" TargetMode="External" /><Relationship Id="rId101" Type="http://schemas.openxmlformats.org/officeDocument/2006/relationships/hyperlink" Target="https://t.co/HteiybZo66" TargetMode="External" /><Relationship Id="rId102" Type="http://schemas.openxmlformats.org/officeDocument/2006/relationships/hyperlink" Target="https://t.co/6J5evvTYdQ" TargetMode="External" /><Relationship Id="rId103" Type="http://schemas.openxmlformats.org/officeDocument/2006/relationships/hyperlink" Target="https://t.co/oo0oOb1gFw" TargetMode="External" /><Relationship Id="rId104" Type="http://schemas.openxmlformats.org/officeDocument/2006/relationships/hyperlink" Target="https://t.co/nLsV13U58V" TargetMode="External" /><Relationship Id="rId105" Type="http://schemas.openxmlformats.org/officeDocument/2006/relationships/hyperlink" Target="https://t.co/i4um5EJNkz" TargetMode="External" /><Relationship Id="rId106" Type="http://schemas.openxmlformats.org/officeDocument/2006/relationships/hyperlink" Target="http://t.co/iPedKNPjre" TargetMode="External" /><Relationship Id="rId107" Type="http://schemas.openxmlformats.org/officeDocument/2006/relationships/hyperlink" Target="https://t.co/cGVzm3ibnn" TargetMode="External" /><Relationship Id="rId108" Type="http://schemas.openxmlformats.org/officeDocument/2006/relationships/hyperlink" Target="https://t.co/srfVhmskLp" TargetMode="External" /><Relationship Id="rId109" Type="http://schemas.openxmlformats.org/officeDocument/2006/relationships/hyperlink" Target="https://t.co/IxQVUYWaMj" TargetMode="External" /><Relationship Id="rId110" Type="http://schemas.openxmlformats.org/officeDocument/2006/relationships/hyperlink" Target="https://t.co/2jSExtY6Tx" TargetMode="External" /><Relationship Id="rId111" Type="http://schemas.openxmlformats.org/officeDocument/2006/relationships/hyperlink" Target="https://t.co/GXOruibhbM" TargetMode="External" /><Relationship Id="rId112" Type="http://schemas.openxmlformats.org/officeDocument/2006/relationships/hyperlink" Target="http://t.co/KW682uIU3s" TargetMode="External" /><Relationship Id="rId113" Type="http://schemas.openxmlformats.org/officeDocument/2006/relationships/hyperlink" Target="https://t.co/VetxD6AYAi" TargetMode="External" /><Relationship Id="rId114" Type="http://schemas.openxmlformats.org/officeDocument/2006/relationships/hyperlink" Target="https://t.co/9weHZXteyf" TargetMode="External" /><Relationship Id="rId115" Type="http://schemas.openxmlformats.org/officeDocument/2006/relationships/hyperlink" Target="https://t.co/RLI5TRiOEn" TargetMode="External" /><Relationship Id="rId116" Type="http://schemas.openxmlformats.org/officeDocument/2006/relationships/hyperlink" Target="https://t.co/VBPhqDptOA" TargetMode="External" /><Relationship Id="rId117" Type="http://schemas.openxmlformats.org/officeDocument/2006/relationships/hyperlink" Target="https://t.co/fUewIh5Zhi" TargetMode="External" /><Relationship Id="rId118" Type="http://schemas.openxmlformats.org/officeDocument/2006/relationships/hyperlink" Target="https://t.co/WgKud1jOEw" TargetMode="External" /><Relationship Id="rId119" Type="http://schemas.openxmlformats.org/officeDocument/2006/relationships/hyperlink" Target="https://t.co/SGmJJI7gzo" TargetMode="External" /><Relationship Id="rId120" Type="http://schemas.openxmlformats.org/officeDocument/2006/relationships/hyperlink" Target="https://t.co/KPBDaTkZsF" TargetMode="External" /><Relationship Id="rId121" Type="http://schemas.openxmlformats.org/officeDocument/2006/relationships/hyperlink" Target="https://t.co/67MD8gf64M" TargetMode="External" /><Relationship Id="rId122" Type="http://schemas.openxmlformats.org/officeDocument/2006/relationships/hyperlink" Target="https://t.co/Fn9bJpxYcC" TargetMode="External" /><Relationship Id="rId123" Type="http://schemas.openxmlformats.org/officeDocument/2006/relationships/hyperlink" Target="https://t.co/1ZfZpwUQ0i" TargetMode="External" /><Relationship Id="rId124" Type="http://schemas.openxmlformats.org/officeDocument/2006/relationships/hyperlink" Target="https://t.co/FiW1b2nykv" TargetMode="External" /><Relationship Id="rId125" Type="http://schemas.openxmlformats.org/officeDocument/2006/relationships/hyperlink" Target="https://t.co/DWXgpjcrvK" TargetMode="External" /><Relationship Id="rId126" Type="http://schemas.openxmlformats.org/officeDocument/2006/relationships/hyperlink" Target="https://t.co/S2BUtRlyVb" TargetMode="External" /><Relationship Id="rId127" Type="http://schemas.openxmlformats.org/officeDocument/2006/relationships/hyperlink" Target="https://t.co/dJw7BF2gOP" TargetMode="External" /><Relationship Id="rId128" Type="http://schemas.openxmlformats.org/officeDocument/2006/relationships/hyperlink" Target="https://t.co/ArqnDGS4Rz" TargetMode="External" /><Relationship Id="rId129" Type="http://schemas.openxmlformats.org/officeDocument/2006/relationships/hyperlink" Target="https://t.co/OlE8s9h6ji" TargetMode="External" /><Relationship Id="rId130" Type="http://schemas.openxmlformats.org/officeDocument/2006/relationships/hyperlink" Target="https://t.co/jsLbEatgh0" TargetMode="External" /><Relationship Id="rId131" Type="http://schemas.openxmlformats.org/officeDocument/2006/relationships/hyperlink" Target="https://t.co/eXFvRny0Zx" TargetMode="External" /><Relationship Id="rId132" Type="http://schemas.openxmlformats.org/officeDocument/2006/relationships/hyperlink" Target="https://t.co/2vUDwVPjyZ" TargetMode="External" /><Relationship Id="rId133" Type="http://schemas.openxmlformats.org/officeDocument/2006/relationships/hyperlink" Target="https://t.co/K7YLTUsaMC" TargetMode="External" /><Relationship Id="rId134" Type="http://schemas.openxmlformats.org/officeDocument/2006/relationships/hyperlink" Target="https://t.co/fQDaMxQBUU" TargetMode="External" /><Relationship Id="rId135" Type="http://schemas.openxmlformats.org/officeDocument/2006/relationships/hyperlink" Target="https://t.co/UEboftRJAm" TargetMode="External" /><Relationship Id="rId136" Type="http://schemas.openxmlformats.org/officeDocument/2006/relationships/hyperlink" Target="https://t.co/JuvJT6Q6Rs" TargetMode="External" /><Relationship Id="rId137" Type="http://schemas.openxmlformats.org/officeDocument/2006/relationships/hyperlink" Target="https://t.co/hL6TQp5bLi" TargetMode="External" /><Relationship Id="rId138" Type="http://schemas.openxmlformats.org/officeDocument/2006/relationships/hyperlink" Target="https://t.co/Id3bg2EMuB" TargetMode="External" /><Relationship Id="rId139" Type="http://schemas.openxmlformats.org/officeDocument/2006/relationships/hyperlink" Target="https://t.co/Ij2C9ptO16" TargetMode="External" /><Relationship Id="rId140" Type="http://schemas.openxmlformats.org/officeDocument/2006/relationships/hyperlink" Target="https://t.co/uxIMyAlvrJ" TargetMode="External" /><Relationship Id="rId141" Type="http://schemas.openxmlformats.org/officeDocument/2006/relationships/hyperlink" Target="https://t.co/A7taFljxXz" TargetMode="External" /><Relationship Id="rId142" Type="http://schemas.openxmlformats.org/officeDocument/2006/relationships/hyperlink" Target="https://t.co/j3wm1Fi5nh" TargetMode="External" /><Relationship Id="rId143" Type="http://schemas.openxmlformats.org/officeDocument/2006/relationships/hyperlink" Target="https://t.co/ZRe0AKVgff" TargetMode="External" /><Relationship Id="rId144" Type="http://schemas.openxmlformats.org/officeDocument/2006/relationships/hyperlink" Target="https://t.co/uMW8aQnJ8C" TargetMode="External" /><Relationship Id="rId145" Type="http://schemas.openxmlformats.org/officeDocument/2006/relationships/hyperlink" Target="https://t.co/uUaLao3VlQ" TargetMode="External" /><Relationship Id="rId146" Type="http://schemas.openxmlformats.org/officeDocument/2006/relationships/hyperlink" Target="https://t.co/XCm8zkHcfT" TargetMode="External" /><Relationship Id="rId147" Type="http://schemas.openxmlformats.org/officeDocument/2006/relationships/hyperlink" Target="https://t.co/KBtMQ6W8Sn" TargetMode="External" /><Relationship Id="rId148" Type="http://schemas.openxmlformats.org/officeDocument/2006/relationships/hyperlink" Target="https://t.co/RrOcD8Sb6e" TargetMode="External" /><Relationship Id="rId149" Type="http://schemas.openxmlformats.org/officeDocument/2006/relationships/hyperlink" Target="https://t.co/yAkxzqexgY" TargetMode="External" /><Relationship Id="rId150" Type="http://schemas.openxmlformats.org/officeDocument/2006/relationships/hyperlink" Target="https://t.co/EkebyANCjc" TargetMode="External" /><Relationship Id="rId151" Type="http://schemas.openxmlformats.org/officeDocument/2006/relationships/hyperlink" Target="https://t.co/tQ1iBgMxEk" TargetMode="External" /><Relationship Id="rId152" Type="http://schemas.openxmlformats.org/officeDocument/2006/relationships/hyperlink" Target="https://t.co/ceNnzfugPr" TargetMode="External" /><Relationship Id="rId153" Type="http://schemas.openxmlformats.org/officeDocument/2006/relationships/hyperlink" Target="https://t.co/bAHrZHBvgh" TargetMode="External" /><Relationship Id="rId154" Type="http://schemas.openxmlformats.org/officeDocument/2006/relationships/hyperlink" Target="https://t.co/f4PlDXPTKd" TargetMode="External" /><Relationship Id="rId155" Type="http://schemas.openxmlformats.org/officeDocument/2006/relationships/hyperlink" Target="https://t.co/cBm40Iv1jH" TargetMode="External" /><Relationship Id="rId156" Type="http://schemas.openxmlformats.org/officeDocument/2006/relationships/hyperlink" Target="https://t.co/3l2k165St5" TargetMode="External" /><Relationship Id="rId157" Type="http://schemas.openxmlformats.org/officeDocument/2006/relationships/hyperlink" Target="https://t.co/EvSOFKLfU1" TargetMode="External" /><Relationship Id="rId158" Type="http://schemas.openxmlformats.org/officeDocument/2006/relationships/hyperlink" Target="https://t.co/OgHp9PQy81" TargetMode="External" /><Relationship Id="rId159" Type="http://schemas.openxmlformats.org/officeDocument/2006/relationships/hyperlink" Target="https://t.co/LYTDZRdvhx" TargetMode="External" /><Relationship Id="rId160" Type="http://schemas.openxmlformats.org/officeDocument/2006/relationships/hyperlink" Target="https://t.co/vegt59lV4V" TargetMode="External" /><Relationship Id="rId161" Type="http://schemas.openxmlformats.org/officeDocument/2006/relationships/hyperlink" Target="https://t.co/nqbW2EvNrt" TargetMode="External" /><Relationship Id="rId162" Type="http://schemas.openxmlformats.org/officeDocument/2006/relationships/hyperlink" Target="https://t.co/7rlGnNuK36" TargetMode="External" /><Relationship Id="rId163" Type="http://schemas.openxmlformats.org/officeDocument/2006/relationships/hyperlink" Target="https://t.co/bGoaCxyE6n" TargetMode="External" /><Relationship Id="rId164" Type="http://schemas.openxmlformats.org/officeDocument/2006/relationships/hyperlink" Target="https://t.co/Q4TI6isNXU" TargetMode="External" /><Relationship Id="rId165" Type="http://schemas.openxmlformats.org/officeDocument/2006/relationships/hyperlink" Target="https://t.co/EjR7y0ftIm" TargetMode="External" /><Relationship Id="rId166" Type="http://schemas.openxmlformats.org/officeDocument/2006/relationships/hyperlink" Target="https://t.co/9Yvm5YTNg5" TargetMode="External" /><Relationship Id="rId167" Type="http://schemas.openxmlformats.org/officeDocument/2006/relationships/hyperlink" Target="https://t.co/R2GEkJ0i2y" TargetMode="External" /><Relationship Id="rId168" Type="http://schemas.openxmlformats.org/officeDocument/2006/relationships/hyperlink" Target="http://t.co/lJZ5abVs0W" TargetMode="External" /><Relationship Id="rId169" Type="http://schemas.openxmlformats.org/officeDocument/2006/relationships/hyperlink" Target="https://t.co/Mr6HEn4aJD" TargetMode="External" /><Relationship Id="rId170" Type="http://schemas.openxmlformats.org/officeDocument/2006/relationships/hyperlink" Target="https://t.co/KcvNyRvcZJ" TargetMode="External" /><Relationship Id="rId171" Type="http://schemas.openxmlformats.org/officeDocument/2006/relationships/hyperlink" Target="https://t.co/FQKrEdJIAW" TargetMode="External" /><Relationship Id="rId172" Type="http://schemas.openxmlformats.org/officeDocument/2006/relationships/hyperlink" Target="https://t.co/dT3bbJx1YT" TargetMode="External" /><Relationship Id="rId173" Type="http://schemas.openxmlformats.org/officeDocument/2006/relationships/hyperlink" Target="https://t.co/fgIr3MgsNd" TargetMode="External" /><Relationship Id="rId174" Type="http://schemas.openxmlformats.org/officeDocument/2006/relationships/hyperlink" Target="https://t.co/5YbKS83ZVK" TargetMode="External" /><Relationship Id="rId175" Type="http://schemas.openxmlformats.org/officeDocument/2006/relationships/hyperlink" Target="http://t.co/3TKpLPFwsN" TargetMode="External" /><Relationship Id="rId176" Type="http://schemas.openxmlformats.org/officeDocument/2006/relationships/hyperlink" Target="https://t.co/DeKDbqDU75" TargetMode="External" /><Relationship Id="rId177" Type="http://schemas.openxmlformats.org/officeDocument/2006/relationships/hyperlink" Target="https://t.co/jZvGpRQasx" TargetMode="External" /><Relationship Id="rId178" Type="http://schemas.openxmlformats.org/officeDocument/2006/relationships/hyperlink" Target="https://t.co/MHEny3Mzxg" TargetMode="External" /><Relationship Id="rId179" Type="http://schemas.openxmlformats.org/officeDocument/2006/relationships/hyperlink" Target="https://t.co/SCWCg4mENc" TargetMode="External" /><Relationship Id="rId180" Type="http://schemas.openxmlformats.org/officeDocument/2006/relationships/hyperlink" Target="http://t.co/MVIb1k1VKh" TargetMode="External" /><Relationship Id="rId181" Type="http://schemas.openxmlformats.org/officeDocument/2006/relationships/hyperlink" Target="https://t.co/zJC4d3HHDO" TargetMode="External" /><Relationship Id="rId182" Type="http://schemas.openxmlformats.org/officeDocument/2006/relationships/hyperlink" Target="https://t.co/NtHGGf2BSM" TargetMode="External" /><Relationship Id="rId183" Type="http://schemas.openxmlformats.org/officeDocument/2006/relationships/hyperlink" Target="https://t.co/OV7FoA3WN2" TargetMode="External" /><Relationship Id="rId184" Type="http://schemas.openxmlformats.org/officeDocument/2006/relationships/hyperlink" Target="https://t.co/r9nXRTmJOe" TargetMode="External" /><Relationship Id="rId185" Type="http://schemas.openxmlformats.org/officeDocument/2006/relationships/hyperlink" Target="https://t.co/A9CqRbLf3X" TargetMode="External" /><Relationship Id="rId186" Type="http://schemas.openxmlformats.org/officeDocument/2006/relationships/hyperlink" Target="https://t.co/XXYNxnuDTy" TargetMode="External" /><Relationship Id="rId187" Type="http://schemas.openxmlformats.org/officeDocument/2006/relationships/hyperlink" Target="https://t.co/yCFjatEuX4" TargetMode="External" /><Relationship Id="rId188" Type="http://schemas.openxmlformats.org/officeDocument/2006/relationships/hyperlink" Target="https://t.co/IxTfCjMSrC" TargetMode="External" /><Relationship Id="rId189" Type="http://schemas.openxmlformats.org/officeDocument/2006/relationships/hyperlink" Target="https://t.co/anqvybAMSx" TargetMode="External" /><Relationship Id="rId190" Type="http://schemas.openxmlformats.org/officeDocument/2006/relationships/hyperlink" Target="https://t.co/b2PpgdM4av" TargetMode="External" /><Relationship Id="rId191" Type="http://schemas.openxmlformats.org/officeDocument/2006/relationships/hyperlink" Target="https://t.co/30VSmQKWZ4" TargetMode="External" /><Relationship Id="rId192" Type="http://schemas.openxmlformats.org/officeDocument/2006/relationships/hyperlink" Target="https://t.co/XneNlzaHUC" TargetMode="External" /><Relationship Id="rId193" Type="http://schemas.openxmlformats.org/officeDocument/2006/relationships/hyperlink" Target="http://t.co/G3uRFCfHsG" TargetMode="External" /><Relationship Id="rId194" Type="http://schemas.openxmlformats.org/officeDocument/2006/relationships/hyperlink" Target="http://t.co/Z6K6NDiUX1" TargetMode="External" /><Relationship Id="rId195" Type="http://schemas.openxmlformats.org/officeDocument/2006/relationships/hyperlink" Target="http://t.co/iVNHnX0Zp2" TargetMode="External" /><Relationship Id="rId196" Type="http://schemas.openxmlformats.org/officeDocument/2006/relationships/hyperlink" Target="http://t.co/Z2A4m7UeSv" TargetMode="External" /><Relationship Id="rId197" Type="http://schemas.openxmlformats.org/officeDocument/2006/relationships/hyperlink" Target="https://t.co/MSIaHI8orZ" TargetMode="External" /><Relationship Id="rId198" Type="http://schemas.openxmlformats.org/officeDocument/2006/relationships/hyperlink" Target="https://t.co/DWtLUfdwLA" TargetMode="External" /><Relationship Id="rId199" Type="http://schemas.openxmlformats.org/officeDocument/2006/relationships/hyperlink" Target="https://t.co/2g4mE6x2na" TargetMode="External" /><Relationship Id="rId200" Type="http://schemas.openxmlformats.org/officeDocument/2006/relationships/hyperlink" Target="https://t.co/TXGi5ZC1II" TargetMode="External" /><Relationship Id="rId201" Type="http://schemas.openxmlformats.org/officeDocument/2006/relationships/hyperlink" Target="https://t.co/Ft5DysHlTd" TargetMode="External" /><Relationship Id="rId202" Type="http://schemas.openxmlformats.org/officeDocument/2006/relationships/hyperlink" Target="https://t.co/Z0gD1kTIIN" TargetMode="External" /><Relationship Id="rId203" Type="http://schemas.openxmlformats.org/officeDocument/2006/relationships/hyperlink" Target="https://t.co/A4ueOp6Fuu" TargetMode="External" /><Relationship Id="rId204" Type="http://schemas.openxmlformats.org/officeDocument/2006/relationships/hyperlink" Target="https://t.co/mbeVR5F9ci" TargetMode="External" /><Relationship Id="rId205" Type="http://schemas.openxmlformats.org/officeDocument/2006/relationships/hyperlink" Target="https://t.co/pmGN9a6r01" TargetMode="External" /><Relationship Id="rId206" Type="http://schemas.openxmlformats.org/officeDocument/2006/relationships/hyperlink" Target="https://t.co/qYYPIJikiN" TargetMode="External" /><Relationship Id="rId207" Type="http://schemas.openxmlformats.org/officeDocument/2006/relationships/hyperlink" Target="https://t.co/h3sr6aXnnE" TargetMode="External" /><Relationship Id="rId208" Type="http://schemas.openxmlformats.org/officeDocument/2006/relationships/hyperlink" Target="https://t.co/30xEMY83BE" TargetMode="External" /><Relationship Id="rId209" Type="http://schemas.openxmlformats.org/officeDocument/2006/relationships/hyperlink" Target="https://t.co/ZUniz1hwH0" TargetMode="External" /><Relationship Id="rId210" Type="http://schemas.openxmlformats.org/officeDocument/2006/relationships/hyperlink" Target="https://t.co/wegTFpbsSn" TargetMode="External" /><Relationship Id="rId211" Type="http://schemas.openxmlformats.org/officeDocument/2006/relationships/hyperlink" Target="https://t.co/gYevrJSvuU" TargetMode="External" /><Relationship Id="rId212" Type="http://schemas.openxmlformats.org/officeDocument/2006/relationships/hyperlink" Target="https://t.co/KTMn3nREDI" TargetMode="External" /><Relationship Id="rId213" Type="http://schemas.openxmlformats.org/officeDocument/2006/relationships/hyperlink" Target="https://t.co/wip7f8I6vN" TargetMode="External" /><Relationship Id="rId214" Type="http://schemas.openxmlformats.org/officeDocument/2006/relationships/hyperlink" Target="https://t.co/QIrlyRqAiB" TargetMode="External" /><Relationship Id="rId215" Type="http://schemas.openxmlformats.org/officeDocument/2006/relationships/hyperlink" Target="https://t.co/z3OVOJ7t3F" TargetMode="External" /><Relationship Id="rId216" Type="http://schemas.openxmlformats.org/officeDocument/2006/relationships/hyperlink" Target="https://t.co/ySH1AfagTV" TargetMode="External" /><Relationship Id="rId217" Type="http://schemas.openxmlformats.org/officeDocument/2006/relationships/hyperlink" Target="https://t.co/jtDXXMTvnl" TargetMode="External" /><Relationship Id="rId218" Type="http://schemas.openxmlformats.org/officeDocument/2006/relationships/hyperlink" Target="https://t.co/vuxf0X174X" TargetMode="External" /><Relationship Id="rId219" Type="http://schemas.openxmlformats.org/officeDocument/2006/relationships/hyperlink" Target="https://t.co/3kmrbYHqqa" TargetMode="External" /><Relationship Id="rId220" Type="http://schemas.openxmlformats.org/officeDocument/2006/relationships/hyperlink" Target="https://t.co/SApjh0eykv" TargetMode="External" /><Relationship Id="rId221" Type="http://schemas.openxmlformats.org/officeDocument/2006/relationships/hyperlink" Target="https://t.co/iJVzGBYoEy" TargetMode="External" /><Relationship Id="rId222" Type="http://schemas.openxmlformats.org/officeDocument/2006/relationships/hyperlink" Target="http://t.co/58b5DgabxN" TargetMode="External" /><Relationship Id="rId223" Type="http://schemas.openxmlformats.org/officeDocument/2006/relationships/hyperlink" Target="https://t.co/0GEA996nyy" TargetMode="External" /><Relationship Id="rId224" Type="http://schemas.openxmlformats.org/officeDocument/2006/relationships/hyperlink" Target="https://t.co/SVgdS0Epyl" TargetMode="External" /><Relationship Id="rId225" Type="http://schemas.openxmlformats.org/officeDocument/2006/relationships/hyperlink" Target="https://t.co/kf3OnZJKqS" TargetMode="External" /><Relationship Id="rId226" Type="http://schemas.openxmlformats.org/officeDocument/2006/relationships/hyperlink" Target="https://t.co/O5z72jktLp" TargetMode="External" /><Relationship Id="rId227" Type="http://schemas.openxmlformats.org/officeDocument/2006/relationships/hyperlink" Target="https://t.co/RyL0ljpr8V" TargetMode="External" /><Relationship Id="rId228" Type="http://schemas.openxmlformats.org/officeDocument/2006/relationships/hyperlink" Target="https://t.co/oKIj4BrLr0" TargetMode="External" /><Relationship Id="rId229" Type="http://schemas.openxmlformats.org/officeDocument/2006/relationships/hyperlink" Target="https://t.co/6RPzaaplbF" TargetMode="External" /><Relationship Id="rId230" Type="http://schemas.openxmlformats.org/officeDocument/2006/relationships/hyperlink" Target="https://t.co/8n0WPuoBzN" TargetMode="External" /><Relationship Id="rId231" Type="http://schemas.openxmlformats.org/officeDocument/2006/relationships/hyperlink" Target="https://t.co/NNq4MOejNF" TargetMode="External" /><Relationship Id="rId232" Type="http://schemas.openxmlformats.org/officeDocument/2006/relationships/hyperlink" Target="https://t.co/A5NpmE2u3L" TargetMode="External" /><Relationship Id="rId233" Type="http://schemas.openxmlformats.org/officeDocument/2006/relationships/hyperlink" Target="https://t.co/NNq4MNWIW7" TargetMode="External" /><Relationship Id="rId234" Type="http://schemas.openxmlformats.org/officeDocument/2006/relationships/hyperlink" Target="https://t.co/QN2d5T2WyI" TargetMode="External" /><Relationship Id="rId235" Type="http://schemas.openxmlformats.org/officeDocument/2006/relationships/hyperlink" Target="https://t.co/PLYoa938UM" TargetMode="External" /><Relationship Id="rId236" Type="http://schemas.openxmlformats.org/officeDocument/2006/relationships/hyperlink" Target="https://t.co/BP579N8Xkk" TargetMode="External" /><Relationship Id="rId237" Type="http://schemas.openxmlformats.org/officeDocument/2006/relationships/hyperlink" Target="https://t.co/paiLYK77Qm" TargetMode="External" /><Relationship Id="rId238" Type="http://schemas.openxmlformats.org/officeDocument/2006/relationships/hyperlink" Target="https://t.co/3a6PgfnMjv" TargetMode="External" /><Relationship Id="rId239" Type="http://schemas.openxmlformats.org/officeDocument/2006/relationships/hyperlink" Target="https://t.co/xeXxy88EiC" TargetMode="External" /><Relationship Id="rId240" Type="http://schemas.openxmlformats.org/officeDocument/2006/relationships/hyperlink" Target="https://t.co/jtlmBkcR4r" TargetMode="External" /><Relationship Id="rId241" Type="http://schemas.openxmlformats.org/officeDocument/2006/relationships/hyperlink" Target="https://t.co/ZgGbDOVlh5" TargetMode="External" /><Relationship Id="rId242" Type="http://schemas.openxmlformats.org/officeDocument/2006/relationships/hyperlink" Target="https://t.co/P6IhRBuOtY" TargetMode="External" /><Relationship Id="rId243" Type="http://schemas.openxmlformats.org/officeDocument/2006/relationships/hyperlink" Target="https://t.co/ybL0kMdn5W" TargetMode="External" /><Relationship Id="rId244" Type="http://schemas.openxmlformats.org/officeDocument/2006/relationships/hyperlink" Target="https://t.co/I3Bksg96kt" TargetMode="External" /><Relationship Id="rId245" Type="http://schemas.openxmlformats.org/officeDocument/2006/relationships/hyperlink" Target="https://t.co/9heRbMeFGc" TargetMode="External" /><Relationship Id="rId246" Type="http://schemas.openxmlformats.org/officeDocument/2006/relationships/hyperlink" Target="https://t.co/awpgD0kYFY" TargetMode="External" /><Relationship Id="rId247" Type="http://schemas.openxmlformats.org/officeDocument/2006/relationships/hyperlink" Target="https://t.co/luqsn5IIss" TargetMode="External" /><Relationship Id="rId248" Type="http://schemas.openxmlformats.org/officeDocument/2006/relationships/hyperlink" Target="https://t.co/nYZ4U7LXgL" TargetMode="External" /><Relationship Id="rId249" Type="http://schemas.openxmlformats.org/officeDocument/2006/relationships/hyperlink" Target="https://t.co/WeYHl5mmeW" TargetMode="External" /><Relationship Id="rId250" Type="http://schemas.openxmlformats.org/officeDocument/2006/relationships/hyperlink" Target="https://t.co/EEc6xRLDMy" TargetMode="External" /><Relationship Id="rId251" Type="http://schemas.openxmlformats.org/officeDocument/2006/relationships/hyperlink" Target="https://t.co/6I6OrmLg0C" TargetMode="External" /><Relationship Id="rId252" Type="http://schemas.openxmlformats.org/officeDocument/2006/relationships/hyperlink" Target="https://t.co/oBYlwm0Tjt" TargetMode="External" /><Relationship Id="rId253" Type="http://schemas.openxmlformats.org/officeDocument/2006/relationships/hyperlink" Target="https://t.co/vF2SzHBsGO" TargetMode="External" /><Relationship Id="rId254" Type="http://schemas.openxmlformats.org/officeDocument/2006/relationships/hyperlink" Target="https://t.co/N7sNNHSfPq" TargetMode="External" /><Relationship Id="rId255" Type="http://schemas.openxmlformats.org/officeDocument/2006/relationships/hyperlink" Target="https://t.co/pQSxtCvsTg" TargetMode="External" /><Relationship Id="rId256" Type="http://schemas.openxmlformats.org/officeDocument/2006/relationships/hyperlink" Target="https://t.co/7bcBo0ZRqY" TargetMode="External" /><Relationship Id="rId257" Type="http://schemas.openxmlformats.org/officeDocument/2006/relationships/hyperlink" Target="https://t.co/QASoi8zEX2" TargetMode="External" /><Relationship Id="rId258" Type="http://schemas.openxmlformats.org/officeDocument/2006/relationships/hyperlink" Target="https://t.co/7COQYYRo0j" TargetMode="External" /><Relationship Id="rId259" Type="http://schemas.openxmlformats.org/officeDocument/2006/relationships/hyperlink" Target="https://t.co/7WihaUyCO0" TargetMode="External" /><Relationship Id="rId260" Type="http://schemas.openxmlformats.org/officeDocument/2006/relationships/hyperlink" Target="http://t.co/Xfa6aqhih7" TargetMode="External" /><Relationship Id="rId261" Type="http://schemas.openxmlformats.org/officeDocument/2006/relationships/hyperlink" Target="https://t.co/Z3bnSQ4CAq" TargetMode="External" /><Relationship Id="rId262" Type="http://schemas.openxmlformats.org/officeDocument/2006/relationships/hyperlink" Target="https://t.co/QLtqPXo0Vn" TargetMode="External" /><Relationship Id="rId263" Type="http://schemas.openxmlformats.org/officeDocument/2006/relationships/hyperlink" Target="https://t.co/k4PuFSR7oB" TargetMode="External" /><Relationship Id="rId264" Type="http://schemas.openxmlformats.org/officeDocument/2006/relationships/hyperlink" Target="https://t.co/hKzEEGqKHy" TargetMode="External" /><Relationship Id="rId265" Type="http://schemas.openxmlformats.org/officeDocument/2006/relationships/hyperlink" Target="https://t.co/qTxtm1F7Ht" TargetMode="External" /><Relationship Id="rId266" Type="http://schemas.openxmlformats.org/officeDocument/2006/relationships/hyperlink" Target="https://t.co/VMXxZ7MNix" TargetMode="External" /><Relationship Id="rId267" Type="http://schemas.openxmlformats.org/officeDocument/2006/relationships/hyperlink" Target="https://t.co/2i2I2TcKwk" TargetMode="External" /><Relationship Id="rId268" Type="http://schemas.openxmlformats.org/officeDocument/2006/relationships/hyperlink" Target="http://t.co/0KCcYJ3KqM" TargetMode="External" /><Relationship Id="rId269" Type="http://schemas.openxmlformats.org/officeDocument/2006/relationships/hyperlink" Target="https://t.co/9Wp6ym9ExA" TargetMode="External" /><Relationship Id="rId270" Type="http://schemas.openxmlformats.org/officeDocument/2006/relationships/hyperlink" Target="https://t.co/GyYr7LEw5L" TargetMode="External" /><Relationship Id="rId271" Type="http://schemas.openxmlformats.org/officeDocument/2006/relationships/hyperlink" Target="https://t.co/MmbWZ49zD8" TargetMode="External" /><Relationship Id="rId272" Type="http://schemas.openxmlformats.org/officeDocument/2006/relationships/hyperlink" Target="https://t.co/7l9Y8TTnXY" TargetMode="External" /><Relationship Id="rId273" Type="http://schemas.openxmlformats.org/officeDocument/2006/relationships/hyperlink" Target="https://t.co/Pe63FXm71s" TargetMode="External" /><Relationship Id="rId274" Type="http://schemas.openxmlformats.org/officeDocument/2006/relationships/hyperlink" Target="https://t.co/pXgAr5AoZv" TargetMode="External" /><Relationship Id="rId275" Type="http://schemas.openxmlformats.org/officeDocument/2006/relationships/hyperlink" Target="https://t.co/qj5kfeoMxM" TargetMode="External" /><Relationship Id="rId276" Type="http://schemas.openxmlformats.org/officeDocument/2006/relationships/hyperlink" Target="https://t.co/SwCDjpZ2RE" TargetMode="External" /><Relationship Id="rId277" Type="http://schemas.openxmlformats.org/officeDocument/2006/relationships/hyperlink" Target="https://t.co/LWeyaJIzpb" TargetMode="External" /><Relationship Id="rId278" Type="http://schemas.openxmlformats.org/officeDocument/2006/relationships/hyperlink" Target="https://t.co/UcaoHYfZIB" TargetMode="External" /><Relationship Id="rId279" Type="http://schemas.openxmlformats.org/officeDocument/2006/relationships/hyperlink" Target="https://t.co/5E5bkmV8yP" TargetMode="External" /><Relationship Id="rId280" Type="http://schemas.openxmlformats.org/officeDocument/2006/relationships/hyperlink" Target="https://t.co/KnDQJioGet" TargetMode="External" /><Relationship Id="rId281" Type="http://schemas.openxmlformats.org/officeDocument/2006/relationships/hyperlink" Target="https://t.co/5CtNeMfAty" TargetMode="External" /><Relationship Id="rId282" Type="http://schemas.openxmlformats.org/officeDocument/2006/relationships/hyperlink" Target="https://t.co/5tR3xJ1n9A" TargetMode="External" /><Relationship Id="rId283" Type="http://schemas.openxmlformats.org/officeDocument/2006/relationships/hyperlink" Target="https://t.co/afAVakgEYJ" TargetMode="External" /><Relationship Id="rId284" Type="http://schemas.openxmlformats.org/officeDocument/2006/relationships/hyperlink" Target="https://t.co/YSQnndhffV" TargetMode="External" /><Relationship Id="rId285" Type="http://schemas.openxmlformats.org/officeDocument/2006/relationships/hyperlink" Target="https://t.co/p6bXJuDp9T" TargetMode="External" /><Relationship Id="rId286" Type="http://schemas.openxmlformats.org/officeDocument/2006/relationships/hyperlink" Target="https://t.co/XvWe6Ircg5" TargetMode="External" /><Relationship Id="rId287" Type="http://schemas.openxmlformats.org/officeDocument/2006/relationships/hyperlink" Target="https://t.co/eWe4r9ZYRC" TargetMode="External" /><Relationship Id="rId288" Type="http://schemas.openxmlformats.org/officeDocument/2006/relationships/hyperlink" Target="https://t.co/CmmmMewli4" TargetMode="External" /><Relationship Id="rId289" Type="http://schemas.openxmlformats.org/officeDocument/2006/relationships/hyperlink" Target="https://t.co/apgzROm9Zy" TargetMode="External" /><Relationship Id="rId290" Type="http://schemas.openxmlformats.org/officeDocument/2006/relationships/hyperlink" Target="https://t.co/Zx6Mq9UDBQ" TargetMode="External" /><Relationship Id="rId291" Type="http://schemas.openxmlformats.org/officeDocument/2006/relationships/hyperlink" Target="https://t.co/677lhaUUt1" TargetMode="External" /><Relationship Id="rId292" Type="http://schemas.openxmlformats.org/officeDocument/2006/relationships/hyperlink" Target="https://t.co/UQxiOBTP6p" TargetMode="External" /><Relationship Id="rId293" Type="http://schemas.openxmlformats.org/officeDocument/2006/relationships/hyperlink" Target="https://t.co/Qmmkd8Mm4i" TargetMode="External" /><Relationship Id="rId294" Type="http://schemas.openxmlformats.org/officeDocument/2006/relationships/hyperlink" Target="https://t.co/hOaftTcWPu" TargetMode="External" /><Relationship Id="rId295" Type="http://schemas.openxmlformats.org/officeDocument/2006/relationships/hyperlink" Target="https://t.co/Juy3ZtogUE" TargetMode="External" /><Relationship Id="rId296" Type="http://schemas.openxmlformats.org/officeDocument/2006/relationships/hyperlink" Target="https://t.co/VRfvAsAFaT" TargetMode="External" /><Relationship Id="rId297" Type="http://schemas.openxmlformats.org/officeDocument/2006/relationships/hyperlink" Target="https://t.co/lnfHpB8Fff" TargetMode="External" /><Relationship Id="rId298" Type="http://schemas.openxmlformats.org/officeDocument/2006/relationships/hyperlink" Target="https://pbs.twimg.com/profile_banners/3863566394/1539164099" TargetMode="External" /><Relationship Id="rId299" Type="http://schemas.openxmlformats.org/officeDocument/2006/relationships/hyperlink" Target="https://pbs.twimg.com/profile_banners/95023423/1550087102" TargetMode="External" /><Relationship Id="rId300" Type="http://schemas.openxmlformats.org/officeDocument/2006/relationships/hyperlink" Target="https://pbs.twimg.com/profile_banners/2888727371/1562732223" TargetMode="External" /><Relationship Id="rId301" Type="http://schemas.openxmlformats.org/officeDocument/2006/relationships/hyperlink" Target="https://pbs.twimg.com/profile_banners/1643761759/1558849819" TargetMode="External" /><Relationship Id="rId302" Type="http://schemas.openxmlformats.org/officeDocument/2006/relationships/hyperlink" Target="https://pbs.twimg.com/profile_banners/946878693887971328/1561529684" TargetMode="External" /><Relationship Id="rId303" Type="http://schemas.openxmlformats.org/officeDocument/2006/relationships/hyperlink" Target="https://pbs.twimg.com/profile_banners/1132252649171013633/1562323236" TargetMode="External" /><Relationship Id="rId304" Type="http://schemas.openxmlformats.org/officeDocument/2006/relationships/hyperlink" Target="https://pbs.twimg.com/profile_banners/968984625765933056/1562407500" TargetMode="External" /><Relationship Id="rId305" Type="http://schemas.openxmlformats.org/officeDocument/2006/relationships/hyperlink" Target="https://pbs.twimg.com/profile_banners/391131695/1484459075" TargetMode="External" /><Relationship Id="rId306" Type="http://schemas.openxmlformats.org/officeDocument/2006/relationships/hyperlink" Target="https://pbs.twimg.com/profile_banners/1020669027713077249/1561470385" TargetMode="External" /><Relationship Id="rId307" Type="http://schemas.openxmlformats.org/officeDocument/2006/relationships/hyperlink" Target="https://pbs.twimg.com/profile_banners/49790589/1559377598" TargetMode="External" /><Relationship Id="rId308" Type="http://schemas.openxmlformats.org/officeDocument/2006/relationships/hyperlink" Target="https://pbs.twimg.com/profile_banners/1684048452/1541356884" TargetMode="External" /><Relationship Id="rId309" Type="http://schemas.openxmlformats.org/officeDocument/2006/relationships/hyperlink" Target="https://pbs.twimg.com/profile_banners/2321830766/1561507919" TargetMode="External" /><Relationship Id="rId310" Type="http://schemas.openxmlformats.org/officeDocument/2006/relationships/hyperlink" Target="https://pbs.twimg.com/profile_banners/866472162/1554691424" TargetMode="External" /><Relationship Id="rId311" Type="http://schemas.openxmlformats.org/officeDocument/2006/relationships/hyperlink" Target="https://pbs.twimg.com/profile_banners/1457877312/1554931149" TargetMode="External" /><Relationship Id="rId312" Type="http://schemas.openxmlformats.org/officeDocument/2006/relationships/hyperlink" Target="https://pbs.twimg.com/profile_banners/9499992/1484436471" TargetMode="External" /><Relationship Id="rId313" Type="http://schemas.openxmlformats.org/officeDocument/2006/relationships/hyperlink" Target="https://pbs.twimg.com/profile_banners/36481867/1526580012" TargetMode="External" /><Relationship Id="rId314" Type="http://schemas.openxmlformats.org/officeDocument/2006/relationships/hyperlink" Target="https://pbs.twimg.com/profile_banners/3296137653/1491206324" TargetMode="External" /><Relationship Id="rId315" Type="http://schemas.openxmlformats.org/officeDocument/2006/relationships/hyperlink" Target="https://pbs.twimg.com/profile_banners/39355482/1459050267" TargetMode="External" /><Relationship Id="rId316" Type="http://schemas.openxmlformats.org/officeDocument/2006/relationships/hyperlink" Target="https://pbs.twimg.com/profile_banners/328940629/1355382864" TargetMode="External" /><Relationship Id="rId317" Type="http://schemas.openxmlformats.org/officeDocument/2006/relationships/hyperlink" Target="https://pbs.twimg.com/profile_banners/3585101712/1518240861" TargetMode="External" /><Relationship Id="rId318" Type="http://schemas.openxmlformats.org/officeDocument/2006/relationships/hyperlink" Target="https://pbs.twimg.com/profile_banners/2767900452/1562392934" TargetMode="External" /><Relationship Id="rId319" Type="http://schemas.openxmlformats.org/officeDocument/2006/relationships/hyperlink" Target="https://pbs.twimg.com/profile_banners/1021436648/1532035865" TargetMode="External" /><Relationship Id="rId320" Type="http://schemas.openxmlformats.org/officeDocument/2006/relationships/hyperlink" Target="https://pbs.twimg.com/profile_banners/888014804/1551613269" TargetMode="External" /><Relationship Id="rId321" Type="http://schemas.openxmlformats.org/officeDocument/2006/relationships/hyperlink" Target="https://pbs.twimg.com/profile_banners/715936945336004608/1483886227" TargetMode="External" /><Relationship Id="rId322" Type="http://schemas.openxmlformats.org/officeDocument/2006/relationships/hyperlink" Target="https://pbs.twimg.com/profile_banners/579973369/1549320601" TargetMode="External" /><Relationship Id="rId323" Type="http://schemas.openxmlformats.org/officeDocument/2006/relationships/hyperlink" Target="https://pbs.twimg.com/profile_banners/880641912708907008/1557248325" TargetMode="External" /><Relationship Id="rId324" Type="http://schemas.openxmlformats.org/officeDocument/2006/relationships/hyperlink" Target="https://pbs.twimg.com/profile_banners/16908923/1411129474" TargetMode="External" /><Relationship Id="rId325" Type="http://schemas.openxmlformats.org/officeDocument/2006/relationships/hyperlink" Target="https://pbs.twimg.com/profile_banners/924921739/1532346805" TargetMode="External" /><Relationship Id="rId326" Type="http://schemas.openxmlformats.org/officeDocument/2006/relationships/hyperlink" Target="https://pbs.twimg.com/profile_banners/36551855/1532125401" TargetMode="External" /><Relationship Id="rId327" Type="http://schemas.openxmlformats.org/officeDocument/2006/relationships/hyperlink" Target="https://pbs.twimg.com/profile_banners/18927441/1542384580" TargetMode="External" /><Relationship Id="rId328" Type="http://schemas.openxmlformats.org/officeDocument/2006/relationships/hyperlink" Target="https://pbs.twimg.com/profile_banners/336939419/1560447003" TargetMode="External" /><Relationship Id="rId329" Type="http://schemas.openxmlformats.org/officeDocument/2006/relationships/hyperlink" Target="https://pbs.twimg.com/profile_banners/1108107835567538176/1554157949" TargetMode="External" /><Relationship Id="rId330" Type="http://schemas.openxmlformats.org/officeDocument/2006/relationships/hyperlink" Target="https://pbs.twimg.com/profile_banners/1071601665126645760/1546402414" TargetMode="External" /><Relationship Id="rId331" Type="http://schemas.openxmlformats.org/officeDocument/2006/relationships/hyperlink" Target="https://pbs.twimg.com/profile_banners/2340999996/1466998979" TargetMode="External" /><Relationship Id="rId332" Type="http://schemas.openxmlformats.org/officeDocument/2006/relationships/hyperlink" Target="https://pbs.twimg.com/profile_banners/627182423/1546428547" TargetMode="External" /><Relationship Id="rId333" Type="http://schemas.openxmlformats.org/officeDocument/2006/relationships/hyperlink" Target="https://pbs.twimg.com/profile_banners/104806729/1457621438" TargetMode="External" /><Relationship Id="rId334" Type="http://schemas.openxmlformats.org/officeDocument/2006/relationships/hyperlink" Target="https://pbs.twimg.com/profile_banners/2671966110/1560455194" TargetMode="External" /><Relationship Id="rId335" Type="http://schemas.openxmlformats.org/officeDocument/2006/relationships/hyperlink" Target="https://pbs.twimg.com/profile_banners/3367002249/1437151953" TargetMode="External" /><Relationship Id="rId336" Type="http://schemas.openxmlformats.org/officeDocument/2006/relationships/hyperlink" Target="https://pbs.twimg.com/profile_banners/2911520575/1535630243" TargetMode="External" /><Relationship Id="rId337" Type="http://schemas.openxmlformats.org/officeDocument/2006/relationships/hyperlink" Target="https://pbs.twimg.com/profile_banners/1027480583889276930/1560736579" TargetMode="External" /><Relationship Id="rId338" Type="http://schemas.openxmlformats.org/officeDocument/2006/relationships/hyperlink" Target="https://pbs.twimg.com/profile_banners/1081286317399592960/1546635823" TargetMode="External" /><Relationship Id="rId339" Type="http://schemas.openxmlformats.org/officeDocument/2006/relationships/hyperlink" Target="https://pbs.twimg.com/profile_banners/1701291174/1548991390" TargetMode="External" /><Relationship Id="rId340" Type="http://schemas.openxmlformats.org/officeDocument/2006/relationships/hyperlink" Target="https://pbs.twimg.com/profile_banners/20958585/1492227998" TargetMode="External" /><Relationship Id="rId341" Type="http://schemas.openxmlformats.org/officeDocument/2006/relationships/hyperlink" Target="https://pbs.twimg.com/profile_banners/907996283784368128/1561912859" TargetMode="External" /><Relationship Id="rId342" Type="http://schemas.openxmlformats.org/officeDocument/2006/relationships/hyperlink" Target="https://pbs.twimg.com/profile_banners/23283838/1538309598" TargetMode="External" /><Relationship Id="rId343" Type="http://schemas.openxmlformats.org/officeDocument/2006/relationships/hyperlink" Target="https://pbs.twimg.com/profile_banners/871126093201162240/1496529694" TargetMode="External" /><Relationship Id="rId344" Type="http://schemas.openxmlformats.org/officeDocument/2006/relationships/hyperlink" Target="https://pbs.twimg.com/profile_banners/91396712/1527289854" TargetMode="External" /><Relationship Id="rId345" Type="http://schemas.openxmlformats.org/officeDocument/2006/relationships/hyperlink" Target="https://pbs.twimg.com/profile_banners/3288015793/1562631846" TargetMode="External" /><Relationship Id="rId346" Type="http://schemas.openxmlformats.org/officeDocument/2006/relationships/hyperlink" Target="https://pbs.twimg.com/profile_banners/3259315818/1562568015" TargetMode="External" /><Relationship Id="rId347" Type="http://schemas.openxmlformats.org/officeDocument/2006/relationships/hyperlink" Target="https://pbs.twimg.com/profile_banners/1004773858350518272/1559330246" TargetMode="External" /><Relationship Id="rId348" Type="http://schemas.openxmlformats.org/officeDocument/2006/relationships/hyperlink" Target="https://pbs.twimg.com/profile_banners/165185690/1530756357" TargetMode="External" /><Relationship Id="rId349" Type="http://schemas.openxmlformats.org/officeDocument/2006/relationships/hyperlink" Target="https://pbs.twimg.com/profile_banners/342735854/1562530281" TargetMode="External" /><Relationship Id="rId350" Type="http://schemas.openxmlformats.org/officeDocument/2006/relationships/hyperlink" Target="https://pbs.twimg.com/profile_banners/763514119005712384/1531435471" TargetMode="External" /><Relationship Id="rId351" Type="http://schemas.openxmlformats.org/officeDocument/2006/relationships/hyperlink" Target="https://pbs.twimg.com/profile_banners/842610247575486464/1536547270" TargetMode="External" /><Relationship Id="rId352" Type="http://schemas.openxmlformats.org/officeDocument/2006/relationships/hyperlink" Target="https://pbs.twimg.com/profile_banners/444845741/1556484846" TargetMode="External" /><Relationship Id="rId353" Type="http://schemas.openxmlformats.org/officeDocument/2006/relationships/hyperlink" Target="https://pbs.twimg.com/profile_banners/121414948/1489111415" TargetMode="External" /><Relationship Id="rId354" Type="http://schemas.openxmlformats.org/officeDocument/2006/relationships/hyperlink" Target="https://pbs.twimg.com/profile_banners/94142193/1373380641" TargetMode="External" /><Relationship Id="rId355" Type="http://schemas.openxmlformats.org/officeDocument/2006/relationships/hyperlink" Target="https://pbs.twimg.com/profile_banners/16559475/1562559922" TargetMode="External" /><Relationship Id="rId356" Type="http://schemas.openxmlformats.org/officeDocument/2006/relationships/hyperlink" Target="https://pbs.twimg.com/profile_banners/180505807/1462974771" TargetMode="External" /><Relationship Id="rId357" Type="http://schemas.openxmlformats.org/officeDocument/2006/relationships/hyperlink" Target="https://pbs.twimg.com/profile_banners/883035882/1407455600" TargetMode="External" /><Relationship Id="rId358" Type="http://schemas.openxmlformats.org/officeDocument/2006/relationships/hyperlink" Target="https://pbs.twimg.com/profile_banners/904937537667465216/1552095265" TargetMode="External" /><Relationship Id="rId359" Type="http://schemas.openxmlformats.org/officeDocument/2006/relationships/hyperlink" Target="https://pbs.twimg.com/profile_banners/999447711052070912/1557638414" TargetMode="External" /><Relationship Id="rId360" Type="http://schemas.openxmlformats.org/officeDocument/2006/relationships/hyperlink" Target="https://pbs.twimg.com/profile_banners/131725574/1562655959" TargetMode="External" /><Relationship Id="rId361" Type="http://schemas.openxmlformats.org/officeDocument/2006/relationships/hyperlink" Target="https://pbs.twimg.com/profile_banners/717111947/1562696869" TargetMode="External" /><Relationship Id="rId362" Type="http://schemas.openxmlformats.org/officeDocument/2006/relationships/hyperlink" Target="https://pbs.twimg.com/profile_banners/1132226248061489152/1558780244" TargetMode="External" /><Relationship Id="rId363" Type="http://schemas.openxmlformats.org/officeDocument/2006/relationships/hyperlink" Target="https://pbs.twimg.com/profile_banners/581550318/1469396719" TargetMode="External" /><Relationship Id="rId364" Type="http://schemas.openxmlformats.org/officeDocument/2006/relationships/hyperlink" Target="https://pbs.twimg.com/profile_banners/705691403242831872/1522593423" TargetMode="External" /><Relationship Id="rId365" Type="http://schemas.openxmlformats.org/officeDocument/2006/relationships/hyperlink" Target="https://pbs.twimg.com/profile_banners/901591216747274240/1503839937" TargetMode="External" /><Relationship Id="rId366" Type="http://schemas.openxmlformats.org/officeDocument/2006/relationships/hyperlink" Target="https://pbs.twimg.com/profile_banners/901084357473042432/1562835643" TargetMode="External" /><Relationship Id="rId367" Type="http://schemas.openxmlformats.org/officeDocument/2006/relationships/hyperlink" Target="https://pbs.twimg.com/profile_banners/1095245936123498496/1560998551" TargetMode="External" /><Relationship Id="rId368" Type="http://schemas.openxmlformats.org/officeDocument/2006/relationships/hyperlink" Target="https://pbs.twimg.com/profile_banners/433660440/1496630275" TargetMode="External" /><Relationship Id="rId369" Type="http://schemas.openxmlformats.org/officeDocument/2006/relationships/hyperlink" Target="https://pbs.twimg.com/profile_banners/389944926/1526246329" TargetMode="External" /><Relationship Id="rId370" Type="http://schemas.openxmlformats.org/officeDocument/2006/relationships/hyperlink" Target="https://pbs.twimg.com/profile_banners/4659838874/1537840062" TargetMode="External" /><Relationship Id="rId371" Type="http://schemas.openxmlformats.org/officeDocument/2006/relationships/hyperlink" Target="https://pbs.twimg.com/profile_banners/713162735316389890/1545428568" TargetMode="External" /><Relationship Id="rId372" Type="http://schemas.openxmlformats.org/officeDocument/2006/relationships/hyperlink" Target="https://pbs.twimg.com/profile_banners/700672835925094401/1547386803" TargetMode="External" /><Relationship Id="rId373" Type="http://schemas.openxmlformats.org/officeDocument/2006/relationships/hyperlink" Target="https://pbs.twimg.com/profile_banners/2303415786/1561524724" TargetMode="External" /><Relationship Id="rId374" Type="http://schemas.openxmlformats.org/officeDocument/2006/relationships/hyperlink" Target="https://pbs.twimg.com/profile_banners/58188646/1553844490" TargetMode="External" /><Relationship Id="rId375" Type="http://schemas.openxmlformats.org/officeDocument/2006/relationships/hyperlink" Target="https://pbs.twimg.com/profile_banners/3092194948/1441244330" TargetMode="External" /><Relationship Id="rId376" Type="http://schemas.openxmlformats.org/officeDocument/2006/relationships/hyperlink" Target="https://pbs.twimg.com/profile_banners/1138538862106566656/1560285946" TargetMode="External" /><Relationship Id="rId377" Type="http://schemas.openxmlformats.org/officeDocument/2006/relationships/hyperlink" Target="https://pbs.twimg.com/profile_banners/916008609343041536/1516309005" TargetMode="External" /><Relationship Id="rId378" Type="http://schemas.openxmlformats.org/officeDocument/2006/relationships/hyperlink" Target="https://pbs.twimg.com/profile_banners/49035646/1512196958" TargetMode="External" /><Relationship Id="rId379" Type="http://schemas.openxmlformats.org/officeDocument/2006/relationships/hyperlink" Target="https://pbs.twimg.com/profile_banners/25261154/1543597249" TargetMode="External" /><Relationship Id="rId380" Type="http://schemas.openxmlformats.org/officeDocument/2006/relationships/hyperlink" Target="https://pbs.twimg.com/profile_banners/1412128777/1558639510" TargetMode="External" /><Relationship Id="rId381" Type="http://schemas.openxmlformats.org/officeDocument/2006/relationships/hyperlink" Target="https://pbs.twimg.com/profile_banners/743089556/1562447553" TargetMode="External" /><Relationship Id="rId382" Type="http://schemas.openxmlformats.org/officeDocument/2006/relationships/hyperlink" Target="https://pbs.twimg.com/profile_banners/52186512/1492364008" TargetMode="External" /><Relationship Id="rId383" Type="http://schemas.openxmlformats.org/officeDocument/2006/relationships/hyperlink" Target="https://pbs.twimg.com/profile_banners/997497344/1354989551" TargetMode="External" /><Relationship Id="rId384" Type="http://schemas.openxmlformats.org/officeDocument/2006/relationships/hyperlink" Target="https://pbs.twimg.com/profile_banners/1041552126424621056/1543848683" TargetMode="External" /><Relationship Id="rId385" Type="http://schemas.openxmlformats.org/officeDocument/2006/relationships/hyperlink" Target="https://pbs.twimg.com/profile_banners/3882110242/1523741041" TargetMode="External" /><Relationship Id="rId386" Type="http://schemas.openxmlformats.org/officeDocument/2006/relationships/hyperlink" Target="https://pbs.twimg.com/profile_banners/1534170498/1471512599" TargetMode="External" /><Relationship Id="rId387" Type="http://schemas.openxmlformats.org/officeDocument/2006/relationships/hyperlink" Target="https://pbs.twimg.com/profile_banners/932713477/1490380215" TargetMode="External" /><Relationship Id="rId388" Type="http://schemas.openxmlformats.org/officeDocument/2006/relationships/hyperlink" Target="https://pbs.twimg.com/profile_banners/2256862022/1550086993" TargetMode="External" /><Relationship Id="rId389" Type="http://schemas.openxmlformats.org/officeDocument/2006/relationships/hyperlink" Target="https://pbs.twimg.com/profile_banners/2829461701/1414379398" TargetMode="External" /><Relationship Id="rId390" Type="http://schemas.openxmlformats.org/officeDocument/2006/relationships/hyperlink" Target="https://pbs.twimg.com/profile_banners/88439135/1558127912" TargetMode="External" /><Relationship Id="rId391" Type="http://schemas.openxmlformats.org/officeDocument/2006/relationships/hyperlink" Target="https://pbs.twimg.com/profile_banners/293992209/1520897128" TargetMode="External" /><Relationship Id="rId392" Type="http://schemas.openxmlformats.org/officeDocument/2006/relationships/hyperlink" Target="https://pbs.twimg.com/profile_banners/1009725786709020673/1529572709" TargetMode="External" /><Relationship Id="rId393" Type="http://schemas.openxmlformats.org/officeDocument/2006/relationships/hyperlink" Target="https://pbs.twimg.com/profile_banners/3412873257/1560982854" TargetMode="External" /><Relationship Id="rId394" Type="http://schemas.openxmlformats.org/officeDocument/2006/relationships/hyperlink" Target="https://pbs.twimg.com/profile_banners/1124524304828334080/1556944322" TargetMode="External" /><Relationship Id="rId395" Type="http://schemas.openxmlformats.org/officeDocument/2006/relationships/hyperlink" Target="https://pbs.twimg.com/profile_banners/710643135886594049/1458328716" TargetMode="External" /><Relationship Id="rId396" Type="http://schemas.openxmlformats.org/officeDocument/2006/relationships/hyperlink" Target="https://pbs.twimg.com/profile_banners/17052170/1552867782" TargetMode="External" /><Relationship Id="rId397" Type="http://schemas.openxmlformats.org/officeDocument/2006/relationships/hyperlink" Target="https://pbs.twimg.com/profile_banners/95146408/1505826862" TargetMode="External" /><Relationship Id="rId398" Type="http://schemas.openxmlformats.org/officeDocument/2006/relationships/hyperlink" Target="https://pbs.twimg.com/profile_banners/3029820397/1561863162" TargetMode="External" /><Relationship Id="rId399" Type="http://schemas.openxmlformats.org/officeDocument/2006/relationships/hyperlink" Target="https://pbs.twimg.com/profile_banners/4728782174/1558946537" TargetMode="External" /><Relationship Id="rId400" Type="http://schemas.openxmlformats.org/officeDocument/2006/relationships/hyperlink" Target="https://pbs.twimg.com/profile_banners/4696988773/1471176401" TargetMode="External" /><Relationship Id="rId401" Type="http://schemas.openxmlformats.org/officeDocument/2006/relationships/hyperlink" Target="https://pbs.twimg.com/profile_banners/258256637/1472650808" TargetMode="External" /><Relationship Id="rId402" Type="http://schemas.openxmlformats.org/officeDocument/2006/relationships/hyperlink" Target="https://pbs.twimg.com/profile_banners/2296247338/1562811624" TargetMode="External" /><Relationship Id="rId403" Type="http://schemas.openxmlformats.org/officeDocument/2006/relationships/hyperlink" Target="https://pbs.twimg.com/profile_banners/186736799/1356090782" TargetMode="External" /><Relationship Id="rId404" Type="http://schemas.openxmlformats.org/officeDocument/2006/relationships/hyperlink" Target="https://pbs.twimg.com/profile_banners/389468789/1533142077" TargetMode="External" /><Relationship Id="rId405" Type="http://schemas.openxmlformats.org/officeDocument/2006/relationships/hyperlink" Target="https://pbs.twimg.com/profile_banners/233643386/1511595148" TargetMode="External" /><Relationship Id="rId406" Type="http://schemas.openxmlformats.org/officeDocument/2006/relationships/hyperlink" Target="https://pbs.twimg.com/profile_banners/1093334761404170240/1562668995" TargetMode="External" /><Relationship Id="rId407" Type="http://schemas.openxmlformats.org/officeDocument/2006/relationships/hyperlink" Target="https://pbs.twimg.com/profile_banners/1317601231/1464061332" TargetMode="External" /><Relationship Id="rId408" Type="http://schemas.openxmlformats.org/officeDocument/2006/relationships/hyperlink" Target="https://pbs.twimg.com/profile_banners/2776371373/1410868721" TargetMode="External" /><Relationship Id="rId409" Type="http://schemas.openxmlformats.org/officeDocument/2006/relationships/hyperlink" Target="https://pbs.twimg.com/profile_banners/25668786/1557426041" TargetMode="External" /><Relationship Id="rId410" Type="http://schemas.openxmlformats.org/officeDocument/2006/relationships/hyperlink" Target="https://pbs.twimg.com/profile_banners/169191149/1546642724" TargetMode="External" /><Relationship Id="rId411" Type="http://schemas.openxmlformats.org/officeDocument/2006/relationships/hyperlink" Target="https://pbs.twimg.com/profile_banners/1131260124188876805/1558549641" TargetMode="External" /><Relationship Id="rId412" Type="http://schemas.openxmlformats.org/officeDocument/2006/relationships/hyperlink" Target="https://pbs.twimg.com/profile_banners/847092974747959296/1547358326" TargetMode="External" /><Relationship Id="rId413" Type="http://schemas.openxmlformats.org/officeDocument/2006/relationships/hyperlink" Target="https://pbs.twimg.com/profile_banners/1069317258026131456/1546832068" TargetMode="External" /><Relationship Id="rId414" Type="http://schemas.openxmlformats.org/officeDocument/2006/relationships/hyperlink" Target="https://pbs.twimg.com/profile_banners/96879107/1551291519" TargetMode="External" /><Relationship Id="rId415" Type="http://schemas.openxmlformats.org/officeDocument/2006/relationships/hyperlink" Target="https://pbs.twimg.com/profile_banners/1012438196729376768/1545206015" TargetMode="External" /><Relationship Id="rId416" Type="http://schemas.openxmlformats.org/officeDocument/2006/relationships/hyperlink" Target="https://pbs.twimg.com/profile_banners/2848944079/1412864003" TargetMode="External" /><Relationship Id="rId417" Type="http://schemas.openxmlformats.org/officeDocument/2006/relationships/hyperlink" Target="https://pbs.twimg.com/profile_banners/1135809062023573509/1562468941" TargetMode="External" /><Relationship Id="rId418" Type="http://schemas.openxmlformats.org/officeDocument/2006/relationships/hyperlink" Target="https://pbs.twimg.com/profile_banners/181952045/1423138068" TargetMode="External" /><Relationship Id="rId419" Type="http://schemas.openxmlformats.org/officeDocument/2006/relationships/hyperlink" Target="https://pbs.twimg.com/profile_banners/27493404/1508778524" TargetMode="External" /><Relationship Id="rId420" Type="http://schemas.openxmlformats.org/officeDocument/2006/relationships/hyperlink" Target="https://pbs.twimg.com/profile_banners/1939793286/1537491702" TargetMode="External" /><Relationship Id="rId421" Type="http://schemas.openxmlformats.org/officeDocument/2006/relationships/hyperlink" Target="https://pbs.twimg.com/profile_banners/338296977/1497793914" TargetMode="External" /><Relationship Id="rId422" Type="http://schemas.openxmlformats.org/officeDocument/2006/relationships/hyperlink" Target="https://pbs.twimg.com/profile_banners/778695073043058688/1536508922" TargetMode="External" /><Relationship Id="rId423" Type="http://schemas.openxmlformats.org/officeDocument/2006/relationships/hyperlink" Target="https://pbs.twimg.com/profile_banners/1320866126/1558633786" TargetMode="External" /><Relationship Id="rId424" Type="http://schemas.openxmlformats.org/officeDocument/2006/relationships/hyperlink" Target="https://pbs.twimg.com/profile_banners/72710466/1483728933" TargetMode="External" /><Relationship Id="rId425" Type="http://schemas.openxmlformats.org/officeDocument/2006/relationships/hyperlink" Target="https://pbs.twimg.com/profile_banners/1096548623784001537/1562240317" TargetMode="External" /><Relationship Id="rId426" Type="http://schemas.openxmlformats.org/officeDocument/2006/relationships/hyperlink" Target="https://pbs.twimg.com/profile_banners/17889156/1352506752" TargetMode="External" /><Relationship Id="rId427" Type="http://schemas.openxmlformats.org/officeDocument/2006/relationships/hyperlink" Target="https://pbs.twimg.com/profile_banners/2950298236/1545806309" TargetMode="External" /><Relationship Id="rId428" Type="http://schemas.openxmlformats.org/officeDocument/2006/relationships/hyperlink" Target="https://pbs.twimg.com/profile_banners/15014849/1519117079" TargetMode="External" /><Relationship Id="rId429" Type="http://schemas.openxmlformats.org/officeDocument/2006/relationships/hyperlink" Target="https://pbs.twimg.com/profile_banners/19360717/1485111841" TargetMode="External" /><Relationship Id="rId430" Type="http://schemas.openxmlformats.org/officeDocument/2006/relationships/hyperlink" Target="https://pbs.twimg.com/profile_banners/1337271/1398194350" TargetMode="External" /><Relationship Id="rId431" Type="http://schemas.openxmlformats.org/officeDocument/2006/relationships/hyperlink" Target="https://pbs.twimg.com/profile_banners/95300044/1398366691" TargetMode="External" /><Relationship Id="rId432" Type="http://schemas.openxmlformats.org/officeDocument/2006/relationships/hyperlink" Target="https://pbs.twimg.com/profile_banners/771073759004463104/1554317883" TargetMode="External" /><Relationship Id="rId433" Type="http://schemas.openxmlformats.org/officeDocument/2006/relationships/hyperlink" Target="https://pbs.twimg.com/profile_banners/323587863/1545148285" TargetMode="External" /><Relationship Id="rId434" Type="http://schemas.openxmlformats.org/officeDocument/2006/relationships/hyperlink" Target="https://pbs.twimg.com/profile_banners/571522938/1562249713" TargetMode="External" /><Relationship Id="rId435" Type="http://schemas.openxmlformats.org/officeDocument/2006/relationships/hyperlink" Target="https://pbs.twimg.com/profile_banners/545675702/1561961442" TargetMode="External" /><Relationship Id="rId436" Type="http://schemas.openxmlformats.org/officeDocument/2006/relationships/hyperlink" Target="https://pbs.twimg.com/profile_banners/2836421/1562086301" TargetMode="External" /><Relationship Id="rId437" Type="http://schemas.openxmlformats.org/officeDocument/2006/relationships/hyperlink" Target="https://pbs.twimg.com/profile_banners/1449423386/1559738759" TargetMode="External" /><Relationship Id="rId438" Type="http://schemas.openxmlformats.org/officeDocument/2006/relationships/hyperlink" Target="https://pbs.twimg.com/profile_banners/767100463871176704/1471803199" TargetMode="External" /><Relationship Id="rId439" Type="http://schemas.openxmlformats.org/officeDocument/2006/relationships/hyperlink" Target="https://pbs.twimg.com/profile_banners/997312444769779712/1562491263" TargetMode="External" /><Relationship Id="rId440" Type="http://schemas.openxmlformats.org/officeDocument/2006/relationships/hyperlink" Target="https://pbs.twimg.com/profile_banners/1115625625052516352/1555548725" TargetMode="External" /><Relationship Id="rId441" Type="http://schemas.openxmlformats.org/officeDocument/2006/relationships/hyperlink" Target="https://pbs.twimg.com/profile_banners/1081780599373717505/1546753204" TargetMode="External" /><Relationship Id="rId442" Type="http://schemas.openxmlformats.org/officeDocument/2006/relationships/hyperlink" Target="https://pbs.twimg.com/profile_banners/703665527676207105/1520919212" TargetMode="External" /><Relationship Id="rId443" Type="http://schemas.openxmlformats.org/officeDocument/2006/relationships/hyperlink" Target="https://pbs.twimg.com/profile_banners/3430643594/1463233532" TargetMode="External" /><Relationship Id="rId444" Type="http://schemas.openxmlformats.org/officeDocument/2006/relationships/hyperlink" Target="https://pbs.twimg.com/profile_banners/1111307878974009345/1559475318" TargetMode="External" /><Relationship Id="rId445" Type="http://schemas.openxmlformats.org/officeDocument/2006/relationships/hyperlink" Target="https://pbs.twimg.com/profile_banners/26306441/1542609492" TargetMode="External" /><Relationship Id="rId446" Type="http://schemas.openxmlformats.org/officeDocument/2006/relationships/hyperlink" Target="https://pbs.twimg.com/profile_banners/1098830613702942720/1550823142" TargetMode="External" /><Relationship Id="rId447" Type="http://schemas.openxmlformats.org/officeDocument/2006/relationships/hyperlink" Target="https://pbs.twimg.com/profile_banners/247376153/1353183489" TargetMode="External" /><Relationship Id="rId448" Type="http://schemas.openxmlformats.org/officeDocument/2006/relationships/hyperlink" Target="https://pbs.twimg.com/profile_banners/1021674758142873600/1549301834" TargetMode="External" /><Relationship Id="rId449" Type="http://schemas.openxmlformats.org/officeDocument/2006/relationships/hyperlink" Target="https://pbs.twimg.com/profile_banners/269737082/1430401272" TargetMode="External" /><Relationship Id="rId450" Type="http://schemas.openxmlformats.org/officeDocument/2006/relationships/hyperlink" Target="https://pbs.twimg.com/profile_banners/387465855/1519400558" TargetMode="External" /><Relationship Id="rId451" Type="http://schemas.openxmlformats.org/officeDocument/2006/relationships/hyperlink" Target="https://pbs.twimg.com/profile_banners/818583320464343040/1493971931" TargetMode="External" /><Relationship Id="rId452" Type="http://schemas.openxmlformats.org/officeDocument/2006/relationships/hyperlink" Target="https://pbs.twimg.com/profile_banners/20015311/1553371785" TargetMode="External" /><Relationship Id="rId453" Type="http://schemas.openxmlformats.org/officeDocument/2006/relationships/hyperlink" Target="https://pbs.twimg.com/profile_banners/222818657/1505759397" TargetMode="External" /><Relationship Id="rId454" Type="http://schemas.openxmlformats.org/officeDocument/2006/relationships/hyperlink" Target="https://pbs.twimg.com/profile_banners/2226065811/1539453844" TargetMode="External" /><Relationship Id="rId455" Type="http://schemas.openxmlformats.org/officeDocument/2006/relationships/hyperlink" Target="https://pbs.twimg.com/profile_banners/398243102/1560372801" TargetMode="External" /><Relationship Id="rId456" Type="http://schemas.openxmlformats.org/officeDocument/2006/relationships/hyperlink" Target="https://pbs.twimg.com/profile_banners/3384429759/1452531347" TargetMode="External" /><Relationship Id="rId457" Type="http://schemas.openxmlformats.org/officeDocument/2006/relationships/hyperlink" Target="https://pbs.twimg.com/profile_banners/1003869415/1547042324" TargetMode="External" /><Relationship Id="rId458" Type="http://schemas.openxmlformats.org/officeDocument/2006/relationships/hyperlink" Target="https://pbs.twimg.com/profile_banners/637232164/1437482569" TargetMode="External" /><Relationship Id="rId459" Type="http://schemas.openxmlformats.org/officeDocument/2006/relationships/hyperlink" Target="https://pbs.twimg.com/profile_banners/941134962421506049/1558139913" TargetMode="External" /><Relationship Id="rId460" Type="http://schemas.openxmlformats.org/officeDocument/2006/relationships/hyperlink" Target="https://pbs.twimg.com/profile_banners/870414513035767808/1552419782" TargetMode="External" /><Relationship Id="rId461" Type="http://schemas.openxmlformats.org/officeDocument/2006/relationships/hyperlink" Target="https://pbs.twimg.com/profile_banners/2378324323/1562709262" TargetMode="External" /><Relationship Id="rId462" Type="http://schemas.openxmlformats.org/officeDocument/2006/relationships/hyperlink" Target="https://pbs.twimg.com/profile_banners/791065461672685569/1547507757" TargetMode="External" /><Relationship Id="rId463" Type="http://schemas.openxmlformats.org/officeDocument/2006/relationships/hyperlink" Target="https://pbs.twimg.com/profile_banners/1048749596464144384/1559164845" TargetMode="External" /><Relationship Id="rId464" Type="http://schemas.openxmlformats.org/officeDocument/2006/relationships/hyperlink" Target="https://pbs.twimg.com/profile_banners/1936518110/1470593757" TargetMode="External" /><Relationship Id="rId465" Type="http://schemas.openxmlformats.org/officeDocument/2006/relationships/hyperlink" Target="https://pbs.twimg.com/profile_banners/1199197458/1390107985" TargetMode="External" /><Relationship Id="rId466" Type="http://schemas.openxmlformats.org/officeDocument/2006/relationships/hyperlink" Target="https://pbs.twimg.com/profile_banners/31242087/1546760813" TargetMode="External" /><Relationship Id="rId467" Type="http://schemas.openxmlformats.org/officeDocument/2006/relationships/hyperlink" Target="https://pbs.twimg.com/profile_banners/1044647459581038594/1562197583" TargetMode="External" /><Relationship Id="rId468" Type="http://schemas.openxmlformats.org/officeDocument/2006/relationships/hyperlink" Target="https://pbs.twimg.com/profile_banners/895060658508660736/1528428157" TargetMode="External" /><Relationship Id="rId469" Type="http://schemas.openxmlformats.org/officeDocument/2006/relationships/hyperlink" Target="https://pbs.twimg.com/profile_banners/1679431969/1560234971" TargetMode="External" /><Relationship Id="rId470" Type="http://schemas.openxmlformats.org/officeDocument/2006/relationships/hyperlink" Target="https://pbs.twimg.com/profile_banners/1099227708/1562379583" TargetMode="External" /><Relationship Id="rId471" Type="http://schemas.openxmlformats.org/officeDocument/2006/relationships/hyperlink" Target="https://pbs.twimg.com/profile_banners/480302954/1408908344" TargetMode="External" /><Relationship Id="rId472" Type="http://schemas.openxmlformats.org/officeDocument/2006/relationships/hyperlink" Target="https://pbs.twimg.com/profile_banners/1090427966/1434400116" TargetMode="External" /><Relationship Id="rId473" Type="http://schemas.openxmlformats.org/officeDocument/2006/relationships/hyperlink" Target="https://pbs.twimg.com/profile_banners/1014506564328321024/1562200670" TargetMode="External" /><Relationship Id="rId474" Type="http://schemas.openxmlformats.org/officeDocument/2006/relationships/hyperlink" Target="https://pbs.twimg.com/profile_banners/776537023/1469481634" TargetMode="External" /><Relationship Id="rId475" Type="http://schemas.openxmlformats.org/officeDocument/2006/relationships/hyperlink" Target="https://pbs.twimg.com/profile_banners/11913152/1428835378" TargetMode="External" /><Relationship Id="rId476" Type="http://schemas.openxmlformats.org/officeDocument/2006/relationships/hyperlink" Target="https://pbs.twimg.com/profile_banners/337811015/1561427772" TargetMode="External" /><Relationship Id="rId477" Type="http://schemas.openxmlformats.org/officeDocument/2006/relationships/hyperlink" Target="https://pbs.twimg.com/profile_banners/260137838/1560549529" TargetMode="External" /><Relationship Id="rId478" Type="http://schemas.openxmlformats.org/officeDocument/2006/relationships/hyperlink" Target="https://pbs.twimg.com/profile_banners/261278695/1555779086" TargetMode="External" /><Relationship Id="rId479" Type="http://schemas.openxmlformats.org/officeDocument/2006/relationships/hyperlink" Target="https://pbs.twimg.com/profile_banners/727591102165946368/1558689156" TargetMode="External" /><Relationship Id="rId480" Type="http://schemas.openxmlformats.org/officeDocument/2006/relationships/hyperlink" Target="https://pbs.twimg.com/profile_banners/604017230/1561837932" TargetMode="External" /><Relationship Id="rId481" Type="http://schemas.openxmlformats.org/officeDocument/2006/relationships/hyperlink" Target="https://pbs.twimg.com/profile_banners/972658819577806848/1520735375" TargetMode="External" /><Relationship Id="rId482" Type="http://schemas.openxmlformats.org/officeDocument/2006/relationships/hyperlink" Target="https://pbs.twimg.com/profile_banners/3018737579/1561345580" TargetMode="External" /><Relationship Id="rId483" Type="http://schemas.openxmlformats.org/officeDocument/2006/relationships/hyperlink" Target="https://pbs.twimg.com/profile_banners/1068718951/1470761612" TargetMode="External" /><Relationship Id="rId484" Type="http://schemas.openxmlformats.org/officeDocument/2006/relationships/hyperlink" Target="https://pbs.twimg.com/profile_banners/2195552131/1555093449" TargetMode="External" /><Relationship Id="rId485" Type="http://schemas.openxmlformats.org/officeDocument/2006/relationships/hyperlink" Target="https://pbs.twimg.com/profile_banners/757285872404275200/1562810362" TargetMode="External" /><Relationship Id="rId486" Type="http://schemas.openxmlformats.org/officeDocument/2006/relationships/hyperlink" Target="https://pbs.twimg.com/profile_banners/1739523030/1547180510" TargetMode="External" /><Relationship Id="rId487" Type="http://schemas.openxmlformats.org/officeDocument/2006/relationships/hyperlink" Target="https://pbs.twimg.com/profile_banners/861833239/1481475979" TargetMode="External" /><Relationship Id="rId488" Type="http://schemas.openxmlformats.org/officeDocument/2006/relationships/hyperlink" Target="https://pbs.twimg.com/profile_banners/801131453878824960/1547134363" TargetMode="External" /><Relationship Id="rId489" Type="http://schemas.openxmlformats.org/officeDocument/2006/relationships/hyperlink" Target="https://pbs.twimg.com/profile_banners/39481772/1416084295" TargetMode="External" /><Relationship Id="rId490" Type="http://schemas.openxmlformats.org/officeDocument/2006/relationships/hyperlink" Target="https://pbs.twimg.com/profile_banners/123276216/1559588999" TargetMode="External" /><Relationship Id="rId491" Type="http://schemas.openxmlformats.org/officeDocument/2006/relationships/hyperlink" Target="https://pbs.twimg.com/profile_banners/1055843950311940096/1540568971" TargetMode="External" /><Relationship Id="rId492" Type="http://schemas.openxmlformats.org/officeDocument/2006/relationships/hyperlink" Target="https://pbs.twimg.com/profile_banners/1142506242130231298/1562272360" TargetMode="External" /><Relationship Id="rId493" Type="http://schemas.openxmlformats.org/officeDocument/2006/relationships/hyperlink" Target="https://pbs.twimg.com/profile_banners/20640337/1558789178" TargetMode="External" /><Relationship Id="rId494" Type="http://schemas.openxmlformats.org/officeDocument/2006/relationships/hyperlink" Target="https://pbs.twimg.com/profile_banners/1575848928/1559904032" TargetMode="External" /><Relationship Id="rId495" Type="http://schemas.openxmlformats.org/officeDocument/2006/relationships/hyperlink" Target="https://pbs.twimg.com/profile_banners/883806937535709185/1554159870" TargetMode="External" /><Relationship Id="rId496" Type="http://schemas.openxmlformats.org/officeDocument/2006/relationships/hyperlink" Target="https://pbs.twimg.com/profile_banners/1071934217062359040/1562022557" TargetMode="External" /><Relationship Id="rId497" Type="http://schemas.openxmlformats.org/officeDocument/2006/relationships/hyperlink" Target="https://pbs.twimg.com/profile_banners/839567047/1439096528" TargetMode="External" /><Relationship Id="rId498" Type="http://schemas.openxmlformats.org/officeDocument/2006/relationships/hyperlink" Target="https://pbs.twimg.com/profile_banners/20013967/1547321965" TargetMode="External" /><Relationship Id="rId499" Type="http://schemas.openxmlformats.org/officeDocument/2006/relationships/hyperlink" Target="https://pbs.twimg.com/profile_banners/95721440/1560009873" TargetMode="External" /><Relationship Id="rId500" Type="http://schemas.openxmlformats.org/officeDocument/2006/relationships/hyperlink" Target="https://pbs.twimg.com/profile_banners/796430633660624896/1558511740" TargetMode="External" /><Relationship Id="rId501" Type="http://schemas.openxmlformats.org/officeDocument/2006/relationships/hyperlink" Target="https://pbs.twimg.com/profile_banners/452485752/1534958202" TargetMode="External" /><Relationship Id="rId502" Type="http://schemas.openxmlformats.org/officeDocument/2006/relationships/hyperlink" Target="https://pbs.twimg.com/profile_banners/1120616072229588995/1557939355" TargetMode="External" /><Relationship Id="rId503" Type="http://schemas.openxmlformats.org/officeDocument/2006/relationships/hyperlink" Target="https://pbs.twimg.com/profile_banners/19775979/1550353289" TargetMode="External" /><Relationship Id="rId504" Type="http://schemas.openxmlformats.org/officeDocument/2006/relationships/hyperlink" Target="https://pbs.twimg.com/profile_banners/43304622/1536429483" TargetMode="External" /><Relationship Id="rId505" Type="http://schemas.openxmlformats.org/officeDocument/2006/relationships/hyperlink" Target="https://pbs.twimg.com/profile_banners/720253615613550592/1480701766" TargetMode="External" /><Relationship Id="rId506" Type="http://schemas.openxmlformats.org/officeDocument/2006/relationships/hyperlink" Target="https://pbs.twimg.com/profile_banners/20378522/1556030174" TargetMode="External" /><Relationship Id="rId507" Type="http://schemas.openxmlformats.org/officeDocument/2006/relationships/hyperlink" Target="https://pbs.twimg.com/profile_banners/3357221067/1542820502" TargetMode="External" /><Relationship Id="rId508" Type="http://schemas.openxmlformats.org/officeDocument/2006/relationships/hyperlink" Target="https://pbs.twimg.com/profile_banners/802110805672161280/1562687457" TargetMode="External" /><Relationship Id="rId509" Type="http://schemas.openxmlformats.org/officeDocument/2006/relationships/hyperlink" Target="https://pbs.twimg.com/profile_banners/1663709322/1562553749" TargetMode="External" /><Relationship Id="rId510" Type="http://schemas.openxmlformats.org/officeDocument/2006/relationships/hyperlink" Target="https://pbs.twimg.com/profile_banners/385116910/1562642086" TargetMode="External" /><Relationship Id="rId511" Type="http://schemas.openxmlformats.org/officeDocument/2006/relationships/hyperlink" Target="https://pbs.twimg.com/profile_banners/21864479/1443965237" TargetMode="External" /><Relationship Id="rId512" Type="http://schemas.openxmlformats.org/officeDocument/2006/relationships/hyperlink" Target="https://pbs.twimg.com/profile_banners/3374385220/1458107216" TargetMode="External" /><Relationship Id="rId513" Type="http://schemas.openxmlformats.org/officeDocument/2006/relationships/hyperlink" Target="https://pbs.twimg.com/profile_banners/881419574851366912/1561551383" TargetMode="External" /><Relationship Id="rId514" Type="http://schemas.openxmlformats.org/officeDocument/2006/relationships/hyperlink" Target="https://pbs.twimg.com/profile_banners/875164557462974467/1547807511" TargetMode="External" /><Relationship Id="rId515" Type="http://schemas.openxmlformats.org/officeDocument/2006/relationships/hyperlink" Target="https://pbs.twimg.com/profile_banners/521606630/1473762363" TargetMode="External" /><Relationship Id="rId516" Type="http://schemas.openxmlformats.org/officeDocument/2006/relationships/hyperlink" Target="https://pbs.twimg.com/profile_banners/211925970/1555984261" TargetMode="External" /><Relationship Id="rId517" Type="http://schemas.openxmlformats.org/officeDocument/2006/relationships/hyperlink" Target="https://pbs.twimg.com/profile_banners/305962817/1552280190" TargetMode="External" /><Relationship Id="rId518" Type="http://schemas.openxmlformats.org/officeDocument/2006/relationships/hyperlink" Target="https://pbs.twimg.com/profile_banners/244958885/1513246983" TargetMode="External" /><Relationship Id="rId519" Type="http://schemas.openxmlformats.org/officeDocument/2006/relationships/hyperlink" Target="https://pbs.twimg.com/profile_banners/296800440/1559444429" TargetMode="External" /><Relationship Id="rId520" Type="http://schemas.openxmlformats.org/officeDocument/2006/relationships/hyperlink" Target="https://pbs.twimg.com/profile_banners/778841755/1486441285" TargetMode="External" /><Relationship Id="rId521" Type="http://schemas.openxmlformats.org/officeDocument/2006/relationships/hyperlink" Target="https://pbs.twimg.com/profile_banners/3383049221/1522272103" TargetMode="External" /><Relationship Id="rId522" Type="http://schemas.openxmlformats.org/officeDocument/2006/relationships/hyperlink" Target="https://pbs.twimg.com/profile_banners/1634769132/1542372096" TargetMode="External" /><Relationship Id="rId523" Type="http://schemas.openxmlformats.org/officeDocument/2006/relationships/hyperlink" Target="https://pbs.twimg.com/profile_banners/745710091689656320/1521412120" TargetMode="External" /><Relationship Id="rId524" Type="http://schemas.openxmlformats.org/officeDocument/2006/relationships/hyperlink" Target="https://pbs.twimg.com/profile_banners/576423523/1499024331" TargetMode="External" /><Relationship Id="rId525" Type="http://schemas.openxmlformats.org/officeDocument/2006/relationships/hyperlink" Target="https://pbs.twimg.com/profile_banners/390085328/1512087132" TargetMode="External" /><Relationship Id="rId526" Type="http://schemas.openxmlformats.org/officeDocument/2006/relationships/hyperlink" Target="https://pbs.twimg.com/profile_banners/209252115/1543915670" TargetMode="External" /><Relationship Id="rId527" Type="http://schemas.openxmlformats.org/officeDocument/2006/relationships/hyperlink" Target="https://pbs.twimg.com/profile_banners/885741228/1495974359" TargetMode="External" /><Relationship Id="rId528" Type="http://schemas.openxmlformats.org/officeDocument/2006/relationships/hyperlink" Target="https://pbs.twimg.com/profile_banners/1230946130/1552232586" TargetMode="External" /><Relationship Id="rId529" Type="http://schemas.openxmlformats.org/officeDocument/2006/relationships/hyperlink" Target="https://pbs.twimg.com/profile_banners/2967915124/1560687695" TargetMode="External" /><Relationship Id="rId530" Type="http://schemas.openxmlformats.org/officeDocument/2006/relationships/hyperlink" Target="https://pbs.twimg.com/profile_banners/756843235658625024/1495286664" TargetMode="External" /><Relationship Id="rId531" Type="http://schemas.openxmlformats.org/officeDocument/2006/relationships/hyperlink" Target="https://pbs.twimg.com/profile_banners/925829448485822464/1530604017" TargetMode="External" /><Relationship Id="rId532" Type="http://schemas.openxmlformats.org/officeDocument/2006/relationships/hyperlink" Target="https://pbs.twimg.com/profile_banners/1062459324977569793/1559063574" TargetMode="External" /><Relationship Id="rId533" Type="http://schemas.openxmlformats.org/officeDocument/2006/relationships/hyperlink" Target="https://pbs.twimg.com/profile_banners/3332508814/1560598461" TargetMode="External" /><Relationship Id="rId534" Type="http://schemas.openxmlformats.org/officeDocument/2006/relationships/hyperlink" Target="https://pbs.twimg.com/profile_banners/2483197832/1399526257" TargetMode="External" /><Relationship Id="rId535" Type="http://schemas.openxmlformats.org/officeDocument/2006/relationships/hyperlink" Target="https://pbs.twimg.com/profile_banners/1020741877073510401/1561810647" TargetMode="External" /><Relationship Id="rId536" Type="http://schemas.openxmlformats.org/officeDocument/2006/relationships/hyperlink" Target="https://pbs.twimg.com/profile_banners/1065400575762812930/1559428033" TargetMode="External" /><Relationship Id="rId537" Type="http://schemas.openxmlformats.org/officeDocument/2006/relationships/hyperlink" Target="https://pbs.twimg.com/profile_banners/1083404783569063936/1559703655" TargetMode="External" /><Relationship Id="rId538" Type="http://schemas.openxmlformats.org/officeDocument/2006/relationships/hyperlink" Target="https://pbs.twimg.com/profile_banners/3308238607/1561754565" TargetMode="External" /><Relationship Id="rId539" Type="http://schemas.openxmlformats.org/officeDocument/2006/relationships/hyperlink" Target="https://pbs.twimg.com/profile_banners/16352803/1556332204" TargetMode="External" /><Relationship Id="rId540" Type="http://schemas.openxmlformats.org/officeDocument/2006/relationships/hyperlink" Target="https://pbs.twimg.com/profile_banners/59865677/1549201166" TargetMode="External" /><Relationship Id="rId541" Type="http://schemas.openxmlformats.org/officeDocument/2006/relationships/hyperlink" Target="https://pbs.twimg.com/profile_banners/75209443/1559699153" TargetMode="External" /><Relationship Id="rId542" Type="http://schemas.openxmlformats.org/officeDocument/2006/relationships/hyperlink" Target="https://pbs.twimg.com/profile_banners/836726336106311681/1562078306" TargetMode="External" /><Relationship Id="rId543" Type="http://schemas.openxmlformats.org/officeDocument/2006/relationships/hyperlink" Target="https://pbs.twimg.com/profile_banners/14631115/1562492192" TargetMode="External" /><Relationship Id="rId544" Type="http://schemas.openxmlformats.org/officeDocument/2006/relationships/hyperlink" Target="https://pbs.twimg.com/profile_banners/2303298634/1531223989" TargetMode="External" /><Relationship Id="rId545" Type="http://schemas.openxmlformats.org/officeDocument/2006/relationships/hyperlink" Target="https://pbs.twimg.com/profile_banners/991478905243451392/1555315953" TargetMode="External" /><Relationship Id="rId546" Type="http://schemas.openxmlformats.org/officeDocument/2006/relationships/hyperlink" Target="https://pbs.twimg.com/profile_banners/586288840/1453869068" TargetMode="External" /><Relationship Id="rId547" Type="http://schemas.openxmlformats.org/officeDocument/2006/relationships/hyperlink" Target="https://pbs.twimg.com/profile_banners/902329231983513600/1551196037" TargetMode="External" /><Relationship Id="rId548" Type="http://schemas.openxmlformats.org/officeDocument/2006/relationships/hyperlink" Target="https://pbs.twimg.com/profile_banners/2754184303/1559785866" TargetMode="External" /><Relationship Id="rId549" Type="http://schemas.openxmlformats.org/officeDocument/2006/relationships/hyperlink" Target="https://pbs.twimg.com/profile_banners/54567981/1470629942" TargetMode="External" /><Relationship Id="rId550" Type="http://schemas.openxmlformats.org/officeDocument/2006/relationships/hyperlink" Target="https://pbs.twimg.com/profile_banners/167807176/1414762079" TargetMode="External" /><Relationship Id="rId551" Type="http://schemas.openxmlformats.org/officeDocument/2006/relationships/hyperlink" Target="https://pbs.twimg.com/profile_banners/2873878679/1562187557" TargetMode="External" /><Relationship Id="rId552" Type="http://schemas.openxmlformats.org/officeDocument/2006/relationships/hyperlink" Target="https://pbs.twimg.com/profile_banners/758202385659559936/1561417641" TargetMode="External" /><Relationship Id="rId553" Type="http://schemas.openxmlformats.org/officeDocument/2006/relationships/hyperlink" Target="https://pbs.twimg.com/profile_banners/718981462142357504/1552920390" TargetMode="External" /><Relationship Id="rId554" Type="http://schemas.openxmlformats.org/officeDocument/2006/relationships/hyperlink" Target="https://pbs.twimg.com/profile_banners/3759568577/1505155925" TargetMode="External" /><Relationship Id="rId555" Type="http://schemas.openxmlformats.org/officeDocument/2006/relationships/hyperlink" Target="https://pbs.twimg.com/profile_banners/8194092/1562197329" TargetMode="External" /><Relationship Id="rId556" Type="http://schemas.openxmlformats.org/officeDocument/2006/relationships/hyperlink" Target="https://pbs.twimg.com/profile_banners/395754486/1421907456" TargetMode="External" /><Relationship Id="rId557" Type="http://schemas.openxmlformats.org/officeDocument/2006/relationships/hyperlink" Target="https://pbs.twimg.com/profile_banners/437157175/1435637257" TargetMode="External" /><Relationship Id="rId558" Type="http://schemas.openxmlformats.org/officeDocument/2006/relationships/hyperlink" Target="https://pbs.twimg.com/profile_banners/207137131/1472834309" TargetMode="External" /><Relationship Id="rId559" Type="http://schemas.openxmlformats.org/officeDocument/2006/relationships/hyperlink" Target="https://pbs.twimg.com/profile_banners/1021529464776216576/1544301730" TargetMode="External" /><Relationship Id="rId560" Type="http://schemas.openxmlformats.org/officeDocument/2006/relationships/hyperlink" Target="https://pbs.twimg.com/profile_banners/465142888/1515164039" TargetMode="External" /><Relationship Id="rId561" Type="http://schemas.openxmlformats.org/officeDocument/2006/relationships/hyperlink" Target="https://pbs.twimg.com/profile_banners/66846096/1421026998" TargetMode="External" /><Relationship Id="rId562" Type="http://schemas.openxmlformats.org/officeDocument/2006/relationships/hyperlink" Target="https://pbs.twimg.com/profile_banners/21216260/1396482683" TargetMode="External" /><Relationship Id="rId563" Type="http://schemas.openxmlformats.org/officeDocument/2006/relationships/hyperlink" Target="https://pbs.twimg.com/profile_banners/139612813/1558245576" TargetMode="External" /><Relationship Id="rId564" Type="http://schemas.openxmlformats.org/officeDocument/2006/relationships/hyperlink" Target="https://pbs.twimg.com/profile_banners/42653406/1559309211" TargetMode="External" /><Relationship Id="rId565" Type="http://schemas.openxmlformats.org/officeDocument/2006/relationships/hyperlink" Target="https://pbs.twimg.com/profile_banners/606014873/1374468441" TargetMode="External" /><Relationship Id="rId566" Type="http://schemas.openxmlformats.org/officeDocument/2006/relationships/hyperlink" Target="https://pbs.twimg.com/profile_banners/3323524393/1561832617" TargetMode="External" /><Relationship Id="rId567" Type="http://schemas.openxmlformats.org/officeDocument/2006/relationships/hyperlink" Target="https://pbs.twimg.com/profile_banners/623073915/1514918659" TargetMode="External" /><Relationship Id="rId568" Type="http://schemas.openxmlformats.org/officeDocument/2006/relationships/hyperlink" Target="https://pbs.twimg.com/profile_banners/2914950879/1518223513" TargetMode="External" /><Relationship Id="rId569" Type="http://schemas.openxmlformats.org/officeDocument/2006/relationships/hyperlink" Target="https://pbs.twimg.com/profile_banners/22637974/1493661451" TargetMode="External" /><Relationship Id="rId570" Type="http://schemas.openxmlformats.org/officeDocument/2006/relationships/hyperlink" Target="https://pbs.twimg.com/profile_banners/1101233250/1550331123" TargetMode="External" /><Relationship Id="rId571" Type="http://schemas.openxmlformats.org/officeDocument/2006/relationships/hyperlink" Target="https://pbs.twimg.com/profile_banners/1142054228010999808/1561774779" TargetMode="External" /><Relationship Id="rId572" Type="http://schemas.openxmlformats.org/officeDocument/2006/relationships/hyperlink" Target="https://pbs.twimg.com/profile_banners/744300030/1557707127" TargetMode="External" /><Relationship Id="rId573" Type="http://schemas.openxmlformats.org/officeDocument/2006/relationships/hyperlink" Target="https://pbs.twimg.com/profile_banners/379392612/1556253624" TargetMode="External" /><Relationship Id="rId574" Type="http://schemas.openxmlformats.org/officeDocument/2006/relationships/hyperlink" Target="https://pbs.twimg.com/profile_banners/960975251332100102/1544559289" TargetMode="External" /><Relationship Id="rId575" Type="http://schemas.openxmlformats.org/officeDocument/2006/relationships/hyperlink" Target="https://pbs.twimg.com/profile_banners/2992035265/1558933069" TargetMode="External" /><Relationship Id="rId576" Type="http://schemas.openxmlformats.org/officeDocument/2006/relationships/hyperlink" Target="https://pbs.twimg.com/profile_banners/2809423744/1543130032" TargetMode="External" /><Relationship Id="rId577" Type="http://schemas.openxmlformats.org/officeDocument/2006/relationships/hyperlink" Target="https://pbs.twimg.com/profile_banners/944588864307453953/1522552145" TargetMode="External" /><Relationship Id="rId578" Type="http://schemas.openxmlformats.org/officeDocument/2006/relationships/hyperlink" Target="https://pbs.twimg.com/profile_banners/1078385491228217344/1557416656" TargetMode="External" /><Relationship Id="rId579" Type="http://schemas.openxmlformats.org/officeDocument/2006/relationships/hyperlink" Target="https://pbs.twimg.com/profile_banners/79173926/1497453682" TargetMode="External" /><Relationship Id="rId580" Type="http://schemas.openxmlformats.org/officeDocument/2006/relationships/hyperlink" Target="https://pbs.twimg.com/profile_banners/1029855312881360901/1560342770" TargetMode="External" /><Relationship Id="rId581" Type="http://schemas.openxmlformats.org/officeDocument/2006/relationships/hyperlink" Target="https://pbs.twimg.com/profile_banners/415789631/1447965727" TargetMode="External" /><Relationship Id="rId582" Type="http://schemas.openxmlformats.org/officeDocument/2006/relationships/hyperlink" Target="https://pbs.twimg.com/profile_banners/4116799251/1560304888" TargetMode="External" /><Relationship Id="rId583" Type="http://schemas.openxmlformats.org/officeDocument/2006/relationships/hyperlink" Target="https://pbs.twimg.com/profile_banners/2400828166/1562453406" TargetMode="External" /><Relationship Id="rId584" Type="http://schemas.openxmlformats.org/officeDocument/2006/relationships/hyperlink" Target="https://pbs.twimg.com/profile_banners/1120110711663996928/1561780244" TargetMode="External" /><Relationship Id="rId585" Type="http://schemas.openxmlformats.org/officeDocument/2006/relationships/hyperlink" Target="https://pbs.twimg.com/profile_banners/884488773819670528/1562601142" TargetMode="External" /><Relationship Id="rId586" Type="http://schemas.openxmlformats.org/officeDocument/2006/relationships/hyperlink" Target="https://pbs.twimg.com/profile_banners/1053364531450339328/1561862103" TargetMode="External" /><Relationship Id="rId587" Type="http://schemas.openxmlformats.org/officeDocument/2006/relationships/hyperlink" Target="https://pbs.twimg.com/profile_banners/876150482372354048/1562421976" TargetMode="External" /><Relationship Id="rId588" Type="http://schemas.openxmlformats.org/officeDocument/2006/relationships/hyperlink" Target="https://pbs.twimg.com/profile_banners/1069009573888040960/1562643871" TargetMode="External" /><Relationship Id="rId589" Type="http://schemas.openxmlformats.org/officeDocument/2006/relationships/hyperlink" Target="https://pbs.twimg.com/profile_banners/2466608293/1538232584" TargetMode="External" /><Relationship Id="rId590" Type="http://schemas.openxmlformats.org/officeDocument/2006/relationships/hyperlink" Target="https://pbs.twimg.com/profile_banners/3302879566/1561845880" TargetMode="External" /><Relationship Id="rId591" Type="http://schemas.openxmlformats.org/officeDocument/2006/relationships/hyperlink" Target="https://pbs.twimg.com/profile_banners/769564195931185153/1558223336" TargetMode="External" /><Relationship Id="rId592" Type="http://schemas.openxmlformats.org/officeDocument/2006/relationships/hyperlink" Target="https://pbs.twimg.com/profile_banners/746055972/1549729036" TargetMode="External" /><Relationship Id="rId593" Type="http://schemas.openxmlformats.org/officeDocument/2006/relationships/hyperlink" Target="https://pbs.twimg.com/profile_banners/84018435/1474960966" TargetMode="External" /><Relationship Id="rId594" Type="http://schemas.openxmlformats.org/officeDocument/2006/relationships/hyperlink" Target="https://pbs.twimg.com/profile_banners/2314815715/1540179811" TargetMode="External" /><Relationship Id="rId595" Type="http://schemas.openxmlformats.org/officeDocument/2006/relationships/hyperlink" Target="https://pbs.twimg.com/profile_banners/543457481/1497226406" TargetMode="External" /><Relationship Id="rId596" Type="http://schemas.openxmlformats.org/officeDocument/2006/relationships/hyperlink" Target="https://pbs.twimg.com/profile_banners/1148013282109865985/1562692062" TargetMode="External" /><Relationship Id="rId597" Type="http://schemas.openxmlformats.org/officeDocument/2006/relationships/hyperlink" Target="https://pbs.twimg.com/profile_banners/88999590/1561424854" TargetMode="External" /><Relationship Id="rId598" Type="http://schemas.openxmlformats.org/officeDocument/2006/relationships/hyperlink" Target="https://pbs.twimg.com/profile_banners/922187325173633024/1508780207" TargetMode="External" /><Relationship Id="rId599" Type="http://schemas.openxmlformats.org/officeDocument/2006/relationships/hyperlink" Target="https://pbs.twimg.com/profile_banners/2277007998/1546114785" TargetMode="External" /><Relationship Id="rId600" Type="http://schemas.openxmlformats.org/officeDocument/2006/relationships/hyperlink" Target="https://pbs.twimg.com/profile_banners/781121813690449920/1510933236" TargetMode="External" /><Relationship Id="rId601" Type="http://schemas.openxmlformats.org/officeDocument/2006/relationships/hyperlink" Target="https://pbs.twimg.com/profile_banners/3732028280/1559966737" TargetMode="External" /><Relationship Id="rId602" Type="http://schemas.openxmlformats.org/officeDocument/2006/relationships/hyperlink" Target="https://pbs.twimg.com/profile_banners/3542848273/1562796804" TargetMode="External" /><Relationship Id="rId603" Type="http://schemas.openxmlformats.org/officeDocument/2006/relationships/hyperlink" Target="https://pbs.twimg.com/profile_banners/865249117706092544/1510263329" TargetMode="External" /><Relationship Id="rId604" Type="http://schemas.openxmlformats.org/officeDocument/2006/relationships/hyperlink" Target="https://pbs.twimg.com/profile_banners/8395322/1549343033" TargetMode="External" /><Relationship Id="rId605" Type="http://schemas.openxmlformats.org/officeDocument/2006/relationships/hyperlink" Target="https://pbs.twimg.com/profile_banners/48920306/1388992450" TargetMode="External" /><Relationship Id="rId606" Type="http://schemas.openxmlformats.org/officeDocument/2006/relationships/hyperlink" Target="https://pbs.twimg.com/profile_banners/874576369/1558590680" TargetMode="External" /><Relationship Id="rId607" Type="http://schemas.openxmlformats.org/officeDocument/2006/relationships/hyperlink" Target="https://pbs.twimg.com/profile_banners/2404274648/1546914417" TargetMode="External" /><Relationship Id="rId608" Type="http://schemas.openxmlformats.org/officeDocument/2006/relationships/hyperlink" Target="https://pbs.twimg.com/profile_banners/1135453542565720064/1562730668" TargetMode="External" /><Relationship Id="rId609" Type="http://schemas.openxmlformats.org/officeDocument/2006/relationships/hyperlink" Target="https://pbs.twimg.com/profile_banners/4601075116/1506699866" TargetMode="External" /><Relationship Id="rId610" Type="http://schemas.openxmlformats.org/officeDocument/2006/relationships/hyperlink" Target="https://pbs.twimg.com/profile_banners/3008746500/1549745966" TargetMode="External" /><Relationship Id="rId611" Type="http://schemas.openxmlformats.org/officeDocument/2006/relationships/hyperlink" Target="https://pbs.twimg.com/profile_banners/1114236562777280513/1555296188" TargetMode="External" /><Relationship Id="rId612" Type="http://schemas.openxmlformats.org/officeDocument/2006/relationships/hyperlink" Target="https://pbs.twimg.com/profile_banners/1010702749011361792/1529806065" TargetMode="External" /><Relationship Id="rId613" Type="http://schemas.openxmlformats.org/officeDocument/2006/relationships/hyperlink" Target="https://pbs.twimg.com/profile_banners/3089218490/1545220005" TargetMode="External" /><Relationship Id="rId614" Type="http://schemas.openxmlformats.org/officeDocument/2006/relationships/hyperlink" Target="https://pbs.twimg.com/profile_banners/2453979398/1556036334" TargetMode="External" /><Relationship Id="rId615" Type="http://schemas.openxmlformats.org/officeDocument/2006/relationships/hyperlink" Target="https://pbs.twimg.com/profile_banners/1273428631/1561998555" TargetMode="External" /><Relationship Id="rId616" Type="http://schemas.openxmlformats.org/officeDocument/2006/relationships/hyperlink" Target="https://pbs.twimg.com/profile_banners/2157134023/1550763399" TargetMode="External" /><Relationship Id="rId617" Type="http://schemas.openxmlformats.org/officeDocument/2006/relationships/hyperlink" Target="https://pbs.twimg.com/profile_banners/887981953827393537/1557697570" TargetMode="External" /><Relationship Id="rId618" Type="http://schemas.openxmlformats.org/officeDocument/2006/relationships/hyperlink" Target="https://pbs.twimg.com/profile_banners/362397852/1373077449" TargetMode="External" /><Relationship Id="rId619" Type="http://schemas.openxmlformats.org/officeDocument/2006/relationships/hyperlink" Target="https://pbs.twimg.com/profile_banners/78479458/1552096047" TargetMode="External" /><Relationship Id="rId620" Type="http://schemas.openxmlformats.org/officeDocument/2006/relationships/hyperlink" Target="https://pbs.twimg.com/profile_banners/1105303378555559936/1560820269" TargetMode="External" /><Relationship Id="rId621" Type="http://schemas.openxmlformats.org/officeDocument/2006/relationships/hyperlink" Target="https://pbs.twimg.com/profile_banners/1059327333532749824/1551771546" TargetMode="External" /><Relationship Id="rId622" Type="http://schemas.openxmlformats.org/officeDocument/2006/relationships/hyperlink" Target="https://pbs.twimg.com/profile_banners/796915762799775744/1562812439" TargetMode="External" /><Relationship Id="rId623" Type="http://schemas.openxmlformats.org/officeDocument/2006/relationships/hyperlink" Target="https://pbs.twimg.com/profile_banners/171105823/1560121090" TargetMode="External" /><Relationship Id="rId624" Type="http://schemas.openxmlformats.org/officeDocument/2006/relationships/hyperlink" Target="https://pbs.twimg.com/profile_banners/1596055411/1550168817" TargetMode="External" /><Relationship Id="rId625" Type="http://schemas.openxmlformats.org/officeDocument/2006/relationships/hyperlink" Target="https://pbs.twimg.com/profile_banners/14870524/1562473670" TargetMode="External" /><Relationship Id="rId626" Type="http://schemas.openxmlformats.org/officeDocument/2006/relationships/hyperlink" Target="https://pbs.twimg.com/profile_banners/804902379959132160/1480747750" TargetMode="External" /><Relationship Id="rId627" Type="http://schemas.openxmlformats.org/officeDocument/2006/relationships/hyperlink" Target="https://pbs.twimg.com/profile_banners/1085012791906295808/1562044430" TargetMode="External" /><Relationship Id="rId628" Type="http://schemas.openxmlformats.org/officeDocument/2006/relationships/hyperlink" Target="https://pbs.twimg.com/profile_banners/266785700/1550270066" TargetMode="External" /><Relationship Id="rId629" Type="http://schemas.openxmlformats.org/officeDocument/2006/relationships/hyperlink" Target="https://pbs.twimg.com/profile_banners/354685287/1505883093" TargetMode="External" /><Relationship Id="rId630" Type="http://schemas.openxmlformats.org/officeDocument/2006/relationships/hyperlink" Target="https://pbs.twimg.com/profile_banners/756276686/1552846903" TargetMode="External" /><Relationship Id="rId631" Type="http://schemas.openxmlformats.org/officeDocument/2006/relationships/hyperlink" Target="https://pbs.twimg.com/profile_banners/4152292945/1553797799" TargetMode="External" /><Relationship Id="rId632" Type="http://schemas.openxmlformats.org/officeDocument/2006/relationships/hyperlink" Target="https://pbs.twimg.com/profile_banners/987813532853981184/1548973015" TargetMode="External" /><Relationship Id="rId633" Type="http://schemas.openxmlformats.org/officeDocument/2006/relationships/hyperlink" Target="https://pbs.twimg.com/profile_banners/1969127310/1532583783" TargetMode="External" /><Relationship Id="rId634" Type="http://schemas.openxmlformats.org/officeDocument/2006/relationships/hyperlink" Target="https://pbs.twimg.com/profile_banners/603162710/1531404388" TargetMode="External" /><Relationship Id="rId635" Type="http://schemas.openxmlformats.org/officeDocument/2006/relationships/hyperlink" Target="https://pbs.twimg.com/profile_banners/4591097607/1514587617" TargetMode="External" /><Relationship Id="rId636" Type="http://schemas.openxmlformats.org/officeDocument/2006/relationships/hyperlink" Target="https://pbs.twimg.com/profile_banners/2834629029/1558978378" TargetMode="External" /><Relationship Id="rId637" Type="http://schemas.openxmlformats.org/officeDocument/2006/relationships/hyperlink" Target="https://pbs.twimg.com/profile_banners/778545151/1554141082" TargetMode="External" /><Relationship Id="rId638" Type="http://schemas.openxmlformats.org/officeDocument/2006/relationships/hyperlink" Target="https://pbs.twimg.com/profile_banners/1945794482/1559229391" TargetMode="External" /><Relationship Id="rId639" Type="http://schemas.openxmlformats.org/officeDocument/2006/relationships/hyperlink" Target="https://pbs.twimg.com/profile_banners/935916475763888129/1539564173" TargetMode="External" /><Relationship Id="rId640" Type="http://schemas.openxmlformats.org/officeDocument/2006/relationships/hyperlink" Target="https://pbs.twimg.com/profile_banners/705648306974695425/1561457494" TargetMode="External" /><Relationship Id="rId641" Type="http://schemas.openxmlformats.org/officeDocument/2006/relationships/hyperlink" Target="https://pbs.twimg.com/profile_banners/308560452/1562792994" TargetMode="External" /><Relationship Id="rId642" Type="http://schemas.openxmlformats.org/officeDocument/2006/relationships/hyperlink" Target="https://pbs.twimg.com/profile_banners/256288466/1534980291" TargetMode="External" /><Relationship Id="rId643" Type="http://schemas.openxmlformats.org/officeDocument/2006/relationships/hyperlink" Target="https://pbs.twimg.com/profile_banners/750490411370680320/1545545544" TargetMode="External" /><Relationship Id="rId644" Type="http://schemas.openxmlformats.org/officeDocument/2006/relationships/hyperlink" Target="https://pbs.twimg.com/profile_banners/24503876/1562380988" TargetMode="External" /><Relationship Id="rId645" Type="http://schemas.openxmlformats.org/officeDocument/2006/relationships/hyperlink" Target="https://pbs.twimg.com/profile_banners/187666987/1441385735" TargetMode="External" /><Relationship Id="rId646" Type="http://schemas.openxmlformats.org/officeDocument/2006/relationships/hyperlink" Target="https://pbs.twimg.com/profile_banners/31488070/1500696614" TargetMode="External" /><Relationship Id="rId647" Type="http://schemas.openxmlformats.org/officeDocument/2006/relationships/hyperlink" Target="https://pbs.twimg.com/profile_banners/32733087/1465921364" TargetMode="External" /><Relationship Id="rId648" Type="http://schemas.openxmlformats.org/officeDocument/2006/relationships/hyperlink" Target="https://pbs.twimg.com/profile_banners/4602718162/1561925205" TargetMode="External" /><Relationship Id="rId649" Type="http://schemas.openxmlformats.org/officeDocument/2006/relationships/hyperlink" Target="https://pbs.twimg.com/profile_banners/253693423/1499539171" TargetMode="External" /><Relationship Id="rId650" Type="http://schemas.openxmlformats.org/officeDocument/2006/relationships/hyperlink" Target="https://pbs.twimg.com/profile_banners/14229461/1561663388" TargetMode="External" /><Relationship Id="rId651" Type="http://schemas.openxmlformats.org/officeDocument/2006/relationships/hyperlink" Target="https://pbs.twimg.com/profile_banners/340396617/1559242588" TargetMode="External" /><Relationship Id="rId652" Type="http://schemas.openxmlformats.org/officeDocument/2006/relationships/hyperlink" Target="https://pbs.twimg.com/profile_banners/28949127/1555371483" TargetMode="External" /><Relationship Id="rId653" Type="http://schemas.openxmlformats.org/officeDocument/2006/relationships/hyperlink" Target="https://pbs.twimg.com/profile_banners/34702148/1541091321" TargetMode="External" /><Relationship Id="rId654" Type="http://schemas.openxmlformats.org/officeDocument/2006/relationships/hyperlink" Target="https://pbs.twimg.com/profile_banners/34708999/1524850023" TargetMode="External" /><Relationship Id="rId655" Type="http://schemas.openxmlformats.org/officeDocument/2006/relationships/hyperlink" Target="https://pbs.twimg.com/profile_banners/21728396/1535490108" TargetMode="External" /><Relationship Id="rId656" Type="http://schemas.openxmlformats.org/officeDocument/2006/relationships/hyperlink" Target="https://pbs.twimg.com/profile_banners/37570916/1556925330" TargetMode="External" /><Relationship Id="rId657" Type="http://schemas.openxmlformats.org/officeDocument/2006/relationships/hyperlink" Target="https://pbs.twimg.com/profile_banners/565097390/1526435624" TargetMode="External" /><Relationship Id="rId658" Type="http://schemas.openxmlformats.org/officeDocument/2006/relationships/hyperlink" Target="https://pbs.twimg.com/profile_banners/844250816227803136/1562366763" TargetMode="External" /><Relationship Id="rId659" Type="http://schemas.openxmlformats.org/officeDocument/2006/relationships/hyperlink" Target="https://pbs.twimg.com/profile_banners/1100857123532083201/1561002292" TargetMode="External" /><Relationship Id="rId660" Type="http://schemas.openxmlformats.org/officeDocument/2006/relationships/hyperlink" Target="https://pbs.twimg.com/profile_banners/791864466/1544469593" TargetMode="External" /><Relationship Id="rId661" Type="http://schemas.openxmlformats.org/officeDocument/2006/relationships/hyperlink" Target="https://pbs.twimg.com/profile_banners/2942555520/1547181708" TargetMode="External" /><Relationship Id="rId662" Type="http://schemas.openxmlformats.org/officeDocument/2006/relationships/hyperlink" Target="https://pbs.twimg.com/profile_banners/1544647818/1562288162" TargetMode="External" /><Relationship Id="rId663" Type="http://schemas.openxmlformats.org/officeDocument/2006/relationships/hyperlink" Target="https://pbs.twimg.com/profile_banners/67905984/1558624974" TargetMode="External" /><Relationship Id="rId664" Type="http://schemas.openxmlformats.org/officeDocument/2006/relationships/hyperlink" Target="https://pbs.twimg.com/profile_banners/877264398141861889/1549401749" TargetMode="External" /><Relationship Id="rId665" Type="http://schemas.openxmlformats.org/officeDocument/2006/relationships/hyperlink" Target="https://pbs.twimg.com/profile_banners/1105594394235723777/1554422200" TargetMode="External" /><Relationship Id="rId666" Type="http://schemas.openxmlformats.org/officeDocument/2006/relationships/hyperlink" Target="https://pbs.twimg.com/profile_banners/59257792/1497655037" TargetMode="External" /><Relationship Id="rId667" Type="http://schemas.openxmlformats.org/officeDocument/2006/relationships/hyperlink" Target="https://pbs.twimg.com/profile_banners/31633148/1562640604" TargetMode="External" /><Relationship Id="rId668" Type="http://schemas.openxmlformats.org/officeDocument/2006/relationships/hyperlink" Target="https://pbs.twimg.com/profile_banners/2173012884/1478264469" TargetMode="External" /><Relationship Id="rId669" Type="http://schemas.openxmlformats.org/officeDocument/2006/relationships/hyperlink" Target="https://pbs.twimg.com/profile_banners/752635177663205376/1476837732" TargetMode="External" /><Relationship Id="rId670" Type="http://schemas.openxmlformats.org/officeDocument/2006/relationships/hyperlink" Target="https://pbs.twimg.com/profile_banners/227388952/1545270408" TargetMode="External" /><Relationship Id="rId671" Type="http://schemas.openxmlformats.org/officeDocument/2006/relationships/hyperlink" Target="https://pbs.twimg.com/profile_banners/36505486/1478911659" TargetMode="External" /><Relationship Id="rId672" Type="http://schemas.openxmlformats.org/officeDocument/2006/relationships/hyperlink" Target="https://pbs.twimg.com/profile_banners/4561924577/1560652911" TargetMode="External" /><Relationship Id="rId673" Type="http://schemas.openxmlformats.org/officeDocument/2006/relationships/hyperlink" Target="https://pbs.twimg.com/profile_banners/842498500151705601/1561682817" TargetMode="External" /><Relationship Id="rId674" Type="http://schemas.openxmlformats.org/officeDocument/2006/relationships/hyperlink" Target="https://pbs.twimg.com/profile_banners/914138892835549185/1541166647" TargetMode="External" /><Relationship Id="rId675" Type="http://schemas.openxmlformats.org/officeDocument/2006/relationships/hyperlink" Target="https://pbs.twimg.com/profile_banners/902525013193924612/1542186348" TargetMode="External" /><Relationship Id="rId676" Type="http://schemas.openxmlformats.org/officeDocument/2006/relationships/hyperlink" Target="https://pbs.twimg.com/profile_banners/802313659418480641/1553068597" TargetMode="External" /><Relationship Id="rId677" Type="http://schemas.openxmlformats.org/officeDocument/2006/relationships/hyperlink" Target="https://pbs.twimg.com/profile_banners/1101718321395752960/1562816334" TargetMode="External" /><Relationship Id="rId678" Type="http://schemas.openxmlformats.org/officeDocument/2006/relationships/hyperlink" Target="https://pbs.twimg.com/profile_banners/287926626/1561861120" TargetMode="External" /><Relationship Id="rId679" Type="http://schemas.openxmlformats.org/officeDocument/2006/relationships/hyperlink" Target="https://pbs.twimg.com/profile_banners/105183361/1560810179" TargetMode="External" /><Relationship Id="rId680" Type="http://schemas.openxmlformats.org/officeDocument/2006/relationships/hyperlink" Target="https://pbs.twimg.com/profile_banners/411081439/1534132876" TargetMode="External" /><Relationship Id="rId681" Type="http://schemas.openxmlformats.org/officeDocument/2006/relationships/hyperlink" Target="https://pbs.twimg.com/profile_banners/28751029/1561076939" TargetMode="External" /><Relationship Id="rId682" Type="http://schemas.openxmlformats.org/officeDocument/2006/relationships/hyperlink" Target="https://pbs.twimg.com/profile_banners/1144795687273394176/1561776201" TargetMode="External" /><Relationship Id="rId683" Type="http://schemas.openxmlformats.org/officeDocument/2006/relationships/hyperlink" Target="https://pbs.twimg.com/profile_banners/809826343/1491229135" TargetMode="External" /><Relationship Id="rId684" Type="http://schemas.openxmlformats.org/officeDocument/2006/relationships/hyperlink" Target="https://pbs.twimg.com/profile_banners/3160125715/1562092543" TargetMode="External" /><Relationship Id="rId685" Type="http://schemas.openxmlformats.org/officeDocument/2006/relationships/hyperlink" Target="https://pbs.twimg.com/profile_banners/278830514/1560498054" TargetMode="External" /><Relationship Id="rId686" Type="http://schemas.openxmlformats.org/officeDocument/2006/relationships/hyperlink" Target="https://pbs.twimg.com/profile_banners/312243356/1517984813" TargetMode="External" /><Relationship Id="rId687" Type="http://schemas.openxmlformats.org/officeDocument/2006/relationships/hyperlink" Target="https://pbs.twimg.com/profile_banners/550308145/1528710553" TargetMode="External" /><Relationship Id="rId688" Type="http://schemas.openxmlformats.org/officeDocument/2006/relationships/hyperlink" Target="https://pbs.twimg.com/profile_banners/854637263564701696/1492596699" TargetMode="External" /><Relationship Id="rId689" Type="http://schemas.openxmlformats.org/officeDocument/2006/relationships/hyperlink" Target="https://pbs.twimg.com/profile_banners/29442592/1431297615" TargetMode="External" /><Relationship Id="rId690" Type="http://schemas.openxmlformats.org/officeDocument/2006/relationships/hyperlink" Target="https://pbs.twimg.com/profile_banners/4888164516/1543571270" TargetMode="External" /><Relationship Id="rId691" Type="http://schemas.openxmlformats.org/officeDocument/2006/relationships/hyperlink" Target="https://pbs.twimg.com/profile_banners/1088162497725648908/1548349509" TargetMode="External" /><Relationship Id="rId692" Type="http://schemas.openxmlformats.org/officeDocument/2006/relationships/hyperlink" Target="https://pbs.twimg.com/profile_banners/35008327/1555014911" TargetMode="External" /><Relationship Id="rId693" Type="http://schemas.openxmlformats.org/officeDocument/2006/relationships/hyperlink" Target="https://pbs.twimg.com/profile_banners/385664864/1531802950" TargetMode="External" /><Relationship Id="rId694" Type="http://schemas.openxmlformats.org/officeDocument/2006/relationships/hyperlink" Target="https://pbs.twimg.com/profile_banners/2547845623/1401967493" TargetMode="External" /><Relationship Id="rId695" Type="http://schemas.openxmlformats.org/officeDocument/2006/relationships/hyperlink" Target="https://pbs.twimg.com/profile_banners/2192788932/1553698109" TargetMode="External" /><Relationship Id="rId696" Type="http://schemas.openxmlformats.org/officeDocument/2006/relationships/hyperlink" Target="https://pbs.twimg.com/profile_banners/2462142223/1517969295" TargetMode="External" /><Relationship Id="rId697" Type="http://schemas.openxmlformats.org/officeDocument/2006/relationships/hyperlink" Target="https://pbs.twimg.com/profile_banners/20346496/1455852380" TargetMode="External" /><Relationship Id="rId698" Type="http://schemas.openxmlformats.org/officeDocument/2006/relationships/hyperlink" Target="https://pbs.twimg.com/profile_banners/398866336/1359282639" TargetMode="External" /><Relationship Id="rId699" Type="http://schemas.openxmlformats.org/officeDocument/2006/relationships/hyperlink" Target="https://pbs.twimg.com/profile_banners/1230778824/1376544142" TargetMode="External" /><Relationship Id="rId700" Type="http://schemas.openxmlformats.org/officeDocument/2006/relationships/hyperlink" Target="https://pbs.twimg.com/profile_banners/19911184/1537883761" TargetMode="External" /><Relationship Id="rId701" Type="http://schemas.openxmlformats.org/officeDocument/2006/relationships/hyperlink" Target="https://pbs.twimg.com/profile_banners/16968946/1403464385" TargetMode="External" /><Relationship Id="rId702" Type="http://schemas.openxmlformats.org/officeDocument/2006/relationships/hyperlink" Target="https://pbs.twimg.com/profile_banners/20793816/1561439432" TargetMode="External" /><Relationship Id="rId703" Type="http://schemas.openxmlformats.org/officeDocument/2006/relationships/hyperlink" Target="https://pbs.twimg.com/profile_banners/1124179345856012288/1557180301" TargetMode="External" /><Relationship Id="rId704" Type="http://schemas.openxmlformats.org/officeDocument/2006/relationships/hyperlink" Target="https://pbs.twimg.com/profile_banners/921934105155129344/1555297363" TargetMode="External" /><Relationship Id="rId705" Type="http://schemas.openxmlformats.org/officeDocument/2006/relationships/hyperlink" Target="https://pbs.twimg.com/profile_banners/898495392735784960/1562825130" TargetMode="External" /><Relationship Id="rId706" Type="http://schemas.openxmlformats.org/officeDocument/2006/relationships/hyperlink" Target="https://pbs.twimg.com/profile_banners/2810603445/1559717993" TargetMode="External" /><Relationship Id="rId707" Type="http://schemas.openxmlformats.org/officeDocument/2006/relationships/hyperlink" Target="https://pbs.twimg.com/profile_banners/52793608/1500668242" TargetMode="External" /><Relationship Id="rId708" Type="http://schemas.openxmlformats.org/officeDocument/2006/relationships/hyperlink" Target="https://pbs.twimg.com/profile_banners/1115172871700193280/1554713343" TargetMode="External" /><Relationship Id="rId709" Type="http://schemas.openxmlformats.org/officeDocument/2006/relationships/hyperlink" Target="https://pbs.twimg.com/profile_banners/78540461/1562228175" TargetMode="External" /><Relationship Id="rId710" Type="http://schemas.openxmlformats.org/officeDocument/2006/relationships/hyperlink" Target="https://pbs.twimg.com/profile_banners/1045195702752571392/1557367202" TargetMode="External" /><Relationship Id="rId711" Type="http://schemas.openxmlformats.org/officeDocument/2006/relationships/hyperlink" Target="https://pbs.twimg.com/profile_banners/862483279/1542816175" TargetMode="External" /><Relationship Id="rId712" Type="http://schemas.openxmlformats.org/officeDocument/2006/relationships/hyperlink" Target="https://pbs.twimg.com/profile_banners/24021368/1533521586" TargetMode="External" /><Relationship Id="rId713" Type="http://schemas.openxmlformats.org/officeDocument/2006/relationships/hyperlink" Target="https://pbs.twimg.com/profile_banners/4222466140/1508707026" TargetMode="External" /><Relationship Id="rId714" Type="http://schemas.openxmlformats.org/officeDocument/2006/relationships/hyperlink" Target="https://pbs.twimg.com/profile_banners/2394777590/1558354513" TargetMode="External" /><Relationship Id="rId715" Type="http://schemas.openxmlformats.org/officeDocument/2006/relationships/hyperlink" Target="https://pbs.twimg.com/profile_banners/475840105/1557770341" TargetMode="External" /><Relationship Id="rId716" Type="http://schemas.openxmlformats.org/officeDocument/2006/relationships/hyperlink" Target="https://pbs.twimg.com/profile_banners/155334013/1432487333" TargetMode="External" /><Relationship Id="rId717" Type="http://schemas.openxmlformats.org/officeDocument/2006/relationships/hyperlink" Target="https://pbs.twimg.com/profile_banners/139604545/1555834239" TargetMode="External" /><Relationship Id="rId718" Type="http://schemas.openxmlformats.org/officeDocument/2006/relationships/hyperlink" Target="https://pbs.twimg.com/profile_banners/18330729/1502797149" TargetMode="External" /><Relationship Id="rId719" Type="http://schemas.openxmlformats.org/officeDocument/2006/relationships/hyperlink" Target="https://pbs.twimg.com/profile_banners/473224816/1558000231" TargetMode="External" /><Relationship Id="rId720" Type="http://schemas.openxmlformats.org/officeDocument/2006/relationships/hyperlink" Target="https://pbs.twimg.com/profile_banners/1077905935/1455971550" TargetMode="External" /><Relationship Id="rId721" Type="http://schemas.openxmlformats.org/officeDocument/2006/relationships/hyperlink" Target="https://pbs.twimg.com/profile_banners/28607924/1548540479" TargetMode="External" /><Relationship Id="rId722" Type="http://schemas.openxmlformats.org/officeDocument/2006/relationships/hyperlink" Target="https://pbs.twimg.com/profile_banners/43328711/1370255954" TargetMode="External" /><Relationship Id="rId723" Type="http://schemas.openxmlformats.org/officeDocument/2006/relationships/hyperlink" Target="https://pbs.twimg.com/profile_banners/2894704435/1438504601" TargetMode="External" /><Relationship Id="rId724" Type="http://schemas.openxmlformats.org/officeDocument/2006/relationships/hyperlink" Target="https://pbs.twimg.com/profile_banners/1085790027077115904/1550804918" TargetMode="External" /><Relationship Id="rId725" Type="http://schemas.openxmlformats.org/officeDocument/2006/relationships/hyperlink" Target="https://pbs.twimg.com/profile_banners/2882067129/1478029362" TargetMode="External" /><Relationship Id="rId726" Type="http://schemas.openxmlformats.org/officeDocument/2006/relationships/hyperlink" Target="https://pbs.twimg.com/profile_banners/1299487663/1562814844" TargetMode="External" /><Relationship Id="rId727" Type="http://schemas.openxmlformats.org/officeDocument/2006/relationships/hyperlink" Target="https://pbs.twimg.com/profile_banners/89732109/1513862117" TargetMode="External" /><Relationship Id="rId728" Type="http://schemas.openxmlformats.org/officeDocument/2006/relationships/hyperlink" Target="https://pbs.twimg.com/profile_banners/16115936/1561572182" TargetMode="External" /><Relationship Id="rId729" Type="http://schemas.openxmlformats.org/officeDocument/2006/relationships/hyperlink" Target="https://pbs.twimg.com/profile_banners/486992503/1529838497" TargetMode="External" /><Relationship Id="rId730" Type="http://schemas.openxmlformats.org/officeDocument/2006/relationships/hyperlink" Target="https://pbs.twimg.com/profile_banners/1136689602364825605/1562659088" TargetMode="External" /><Relationship Id="rId731" Type="http://schemas.openxmlformats.org/officeDocument/2006/relationships/hyperlink" Target="https://pbs.twimg.com/profile_banners/19462368/1407765647" TargetMode="External" /><Relationship Id="rId732" Type="http://schemas.openxmlformats.org/officeDocument/2006/relationships/hyperlink" Target="https://pbs.twimg.com/profile_banners/2955528774/1540489486" TargetMode="External" /><Relationship Id="rId733" Type="http://schemas.openxmlformats.org/officeDocument/2006/relationships/hyperlink" Target="https://pbs.twimg.com/profile_banners/1071466718512394240/1562086444" TargetMode="External" /><Relationship Id="rId734" Type="http://schemas.openxmlformats.org/officeDocument/2006/relationships/hyperlink" Target="https://pbs.twimg.com/profile_banners/1134089326751432704/1562774285" TargetMode="External" /><Relationship Id="rId735" Type="http://schemas.openxmlformats.org/officeDocument/2006/relationships/hyperlink" Target="https://pbs.twimg.com/profile_banners/3086922295/1554517844" TargetMode="External" /><Relationship Id="rId736" Type="http://schemas.openxmlformats.org/officeDocument/2006/relationships/hyperlink" Target="https://pbs.twimg.com/profile_banners/127110363/1546994255" TargetMode="External" /><Relationship Id="rId737" Type="http://schemas.openxmlformats.org/officeDocument/2006/relationships/hyperlink" Target="https://pbs.twimg.com/profile_banners/1427089352/1562684866" TargetMode="External" /><Relationship Id="rId738" Type="http://schemas.openxmlformats.org/officeDocument/2006/relationships/hyperlink" Target="https://pbs.twimg.com/profile_banners/958102297044750336/1530880176" TargetMode="External" /><Relationship Id="rId739" Type="http://schemas.openxmlformats.org/officeDocument/2006/relationships/hyperlink" Target="https://pbs.twimg.com/profile_banners/535521504/1456792875" TargetMode="External" /><Relationship Id="rId740" Type="http://schemas.openxmlformats.org/officeDocument/2006/relationships/hyperlink" Target="https://pbs.twimg.com/profile_banners/250348446/1553920930" TargetMode="External" /><Relationship Id="rId741" Type="http://schemas.openxmlformats.org/officeDocument/2006/relationships/hyperlink" Target="https://pbs.twimg.com/profile_banners/761566970487664641/1553844627" TargetMode="External" /><Relationship Id="rId742" Type="http://schemas.openxmlformats.org/officeDocument/2006/relationships/hyperlink" Target="https://pbs.twimg.com/profile_banners/781301990/1557079115" TargetMode="External" /><Relationship Id="rId743" Type="http://schemas.openxmlformats.org/officeDocument/2006/relationships/hyperlink" Target="https://pbs.twimg.com/profile_banners/340825421/1560977989" TargetMode="External" /><Relationship Id="rId744" Type="http://schemas.openxmlformats.org/officeDocument/2006/relationships/hyperlink" Target="https://pbs.twimg.com/profile_banners/879400848337641472/1562312945" TargetMode="External" /><Relationship Id="rId745" Type="http://schemas.openxmlformats.org/officeDocument/2006/relationships/hyperlink" Target="https://pbs.twimg.com/profile_banners/140291849/1402823057" TargetMode="External" /><Relationship Id="rId746" Type="http://schemas.openxmlformats.org/officeDocument/2006/relationships/hyperlink" Target="https://pbs.twimg.com/profile_banners/1651029558/1500040646" TargetMode="External" /><Relationship Id="rId747" Type="http://schemas.openxmlformats.org/officeDocument/2006/relationships/hyperlink" Target="https://pbs.twimg.com/profile_banners/13615722/1455479554" TargetMode="External" /><Relationship Id="rId748" Type="http://schemas.openxmlformats.org/officeDocument/2006/relationships/hyperlink" Target="https://pbs.twimg.com/profile_banners/2365008417/1562183131" TargetMode="External" /><Relationship Id="rId749" Type="http://schemas.openxmlformats.org/officeDocument/2006/relationships/hyperlink" Target="https://pbs.twimg.com/profile_banners/147946450/1532361363" TargetMode="External" /><Relationship Id="rId750" Type="http://schemas.openxmlformats.org/officeDocument/2006/relationships/hyperlink" Target="https://pbs.twimg.com/profile_banners/305869300/1530407486" TargetMode="External" /><Relationship Id="rId751" Type="http://schemas.openxmlformats.org/officeDocument/2006/relationships/hyperlink" Target="https://pbs.twimg.com/profile_banners/1321107038/1435863904" TargetMode="External" /><Relationship Id="rId752" Type="http://schemas.openxmlformats.org/officeDocument/2006/relationships/hyperlink" Target="https://pbs.twimg.com/profile_banners/81478236/1476755698" TargetMode="External" /><Relationship Id="rId753" Type="http://schemas.openxmlformats.org/officeDocument/2006/relationships/hyperlink" Target="https://pbs.twimg.com/profile_banners/628274038/1506683894" TargetMode="External" /><Relationship Id="rId754" Type="http://schemas.openxmlformats.org/officeDocument/2006/relationships/hyperlink" Target="https://pbs.twimg.com/profile_banners/30640324/1465574876" TargetMode="External" /><Relationship Id="rId755" Type="http://schemas.openxmlformats.org/officeDocument/2006/relationships/hyperlink" Target="https://pbs.twimg.com/profile_banners/292642064/1524663049" TargetMode="External" /><Relationship Id="rId756" Type="http://schemas.openxmlformats.org/officeDocument/2006/relationships/hyperlink" Target="https://pbs.twimg.com/profile_banners/151133717/1554861653" TargetMode="External" /><Relationship Id="rId757" Type="http://schemas.openxmlformats.org/officeDocument/2006/relationships/hyperlink" Target="https://pbs.twimg.com/profile_banners/8799952/1555715247" TargetMode="External" /><Relationship Id="rId758" Type="http://schemas.openxmlformats.org/officeDocument/2006/relationships/hyperlink" Target="https://pbs.twimg.com/profile_banners/790970629885272064/1499826341" TargetMode="External" /><Relationship Id="rId759" Type="http://schemas.openxmlformats.org/officeDocument/2006/relationships/hyperlink" Target="https://pbs.twimg.com/profile_banners/1055265440673529856/1540430111" TargetMode="External" /><Relationship Id="rId760" Type="http://schemas.openxmlformats.org/officeDocument/2006/relationships/hyperlink" Target="https://pbs.twimg.com/profile_banners/415630137/1397016191" TargetMode="External" /><Relationship Id="rId761" Type="http://schemas.openxmlformats.org/officeDocument/2006/relationships/hyperlink" Target="https://pbs.twimg.com/profile_banners/588727964/1559057940" TargetMode="External" /><Relationship Id="rId762" Type="http://schemas.openxmlformats.org/officeDocument/2006/relationships/hyperlink" Target="https://pbs.twimg.com/profile_banners/121461116/1560703593" TargetMode="External" /><Relationship Id="rId763" Type="http://schemas.openxmlformats.org/officeDocument/2006/relationships/hyperlink" Target="https://pbs.twimg.com/profile_banners/70697619/1503973953" TargetMode="External" /><Relationship Id="rId764" Type="http://schemas.openxmlformats.org/officeDocument/2006/relationships/hyperlink" Target="https://pbs.twimg.com/profile_banners/328572345/1561677212" TargetMode="External" /><Relationship Id="rId765" Type="http://schemas.openxmlformats.org/officeDocument/2006/relationships/hyperlink" Target="https://pbs.twimg.com/profile_banners/1071930191914496000/1562710042" TargetMode="External" /><Relationship Id="rId766" Type="http://schemas.openxmlformats.org/officeDocument/2006/relationships/hyperlink" Target="https://pbs.twimg.com/profile_banners/859106074141401088/1555062804" TargetMode="External" /><Relationship Id="rId767" Type="http://schemas.openxmlformats.org/officeDocument/2006/relationships/hyperlink" Target="https://pbs.twimg.com/profile_banners/3064724045/1559406379" TargetMode="External" /><Relationship Id="rId768" Type="http://schemas.openxmlformats.org/officeDocument/2006/relationships/hyperlink" Target="https://pbs.twimg.com/profile_banners/1852114830/1562609025" TargetMode="External" /><Relationship Id="rId769" Type="http://schemas.openxmlformats.org/officeDocument/2006/relationships/hyperlink" Target="https://pbs.twimg.com/profile_banners/74594552/1555355973" TargetMode="External" /><Relationship Id="rId770" Type="http://schemas.openxmlformats.org/officeDocument/2006/relationships/hyperlink" Target="https://pbs.twimg.com/profile_banners/845259716569841665/1551025827" TargetMode="External" /><Relationship Id="rId771" Type="http://schemas.openxmlformats.org/officeDocument/2006/relationships/hyperlink" Target="https://pbs.twimg.com/profile_banners/521102381/1562236107" TargetMode="External" /><Relationship Id="rId772" Type="http://schemas.openxmlformats.org/officeDocument/2006/relationships/hyperlink" Target="https://pbs.twimg.com/profile_banners/2617158685/1562854172" TargetMode="External" /><Relationship Id="rId773" Type="http://schemas.openxmlformats.org/officeDocument/2006/relationships/hyperlink" Target="https://pbs.twimg.com/profile_banners/554510636/1541070129" TargetMode="External" /><Relationship Id="rId774" Type="http://schemas.openxmlformats.org/officeDocument/2006/relationships/hyperlink" Target="https://pbs.twimg.com/profile_banners/335141638/1554217394" TargetMode="External" /><Relationship Id="rId775" Type="http://schemas.openxmlformats.org/officeDocument/2006/relationships/hyperlink" Target="https://pbs.twimg.com/profile_banners/994175025941921792/1561270907" TargetMode="External" /><Relationship Id="rId776" Type="http://schemas.openxmlformats.org/officeDocument/2006/relationships/hyperlink" Target="https://pbs.twimg.com/profile_banners/938071343324639233/1558447113" TargetMode="External" /><Relationship Id="rId777" Type="http://schemas.openxmlformats.org/officeDocument/2006/relationships/hyperlink" Target="https://pbs.twimg.com/profile_banners/1113816265728991232/1555779564" TargetMode="External" /><Relationship Id="rId778" Type="http://schemas.openxmlformats.org/officeDocument/2006/relationships/hyperlink" Target="https://pbs.twimg.com/profile_banners/1068938539642048512/1562805225" TargetMode="External" /><Relationship Id="rId779" Type="http://schemas.openxmlformats.org/officeDocument/2006/relationships/hyperlink" Target="https://pbs.twimg.com/profile_banners/769018565970259968/1562731547" TargetMode="External" /><Relationship Id="rId780" Type="http://schemas.openxmlformats.org/officeDocument/2006/relationships/hyperlink" Target="https://pbs.twimg.com/profile_banners/1921202382/1561479427" TargetMode="External" /><Relationship Id="rId781" Type="http://schemas.openxmlformats.org/officeDocument/2006/relationships/hyperlink" Target="https://pbs.twimg.com/profile_banners/959224129579761664/1562504275" TargetMode="External" /><Relationship Id="rId782" Type="http://schemas.openxmlformats.org/officeDocument/2006/relationships/hyperlink" Target="https://pbs.twimg.com/profile_banners/787983300425949184/1562863205" TargetMode="External" /><Relationship Id="rId783" Type="http://schemas.openxmlformats.org/officeDocument/2006/relationships/hyperlink" Target="https://pbs.twimg.com/profile_banners/892812838389112832/1562853181" TargetMode="External" /><Relationship Id="rId784" Type="http://schemas.openxmlformats.org/officeDocument/2006/relationships/hyperlink" Target="https://pbs.twimg.com/profile_banners/968874498358431749/1562851686" TargetMode="External" /><Relationship Id="rId785" Type="http://schemas.openxmlformats.org/officeDocument/2006/relationships/hyperlink" Target="https://pbs.twimg.com/profile_banners/915196609591263232/1531825592" TargetMode="External" /><Relationship Id="rId786" Type="http://schemas.openxmlformats.org/officeDocument/2006/relationships/hyperlink" Target="https://pbs.twimg.com/profile_banners/2718480414/1562619665" TargetMode="External" /><Relationship Id="rId787" Type="http://schemas.openxmlformats.org/officeDocument/2006/relationships/hyperlink" Target="https://pbs.twimg.com/profile_banners/837576728755089408/1562673328" TargetMode="External" /><Relationship Id="rId788" Type="http://schemas.openxmlformats.org/officeDocument/2006/relationships/hyperlink" Target="https://pbs.twimg.com/profile_banners/701275086289031168/1562817124" TargetMode="External" /><Relationship Id="rId789" Type="http://schemas.openxmlformats.org/officeDocument/2006/relationships/hyperlink" Target="https://pbs.twimg.com/profile_banners/968933129900777474/1562702606" TargetMode="External" /><Relationship Id="rId790" Type="http://schemas.openxmlformats.org/officeDocument/2006/relationships/hyperlink" Target="https://pbs.twimg.com/profile_banners/869925061821698048/1560711337" TargetMode="External" /><Relationship Id="rId791" Type="http://schemas.openxmlformats.org/officeDocument/2006/relationships/hyperlink" Target="https://pbs.twimg.com/profile_banners/1000147087345029120/1562708374" TargetMode="External" /><Relationship Id="rId792" Type="http://schemas.openxmlformats.org/officeDocument/2006/relationships/hyperlink" Target="https://pbs.twimg.com/profile_banners/997168781892964352/1562736811" TargetMode="External" /><Relationship Id="rId793" Type="http://schemas.openxmlformats.org/officeDocument/2006/relationships/hyperlink" Target="https://pbs.twimg.com/profile_banners/1016276261319000064/1560665245" TargetMode="External" /><Relationship Id="rId794" Type="http://schemas.openxmlformats.org/officeDocument/2006/relationships/hyperlink" Target="https://pbs.twimg.com/profile_banners/830157861942607874/1546603773" TargetMode="External" /><Relationship Id="rId795" Type="http://schemas.openxmlformats.org/officeDocument/2006/relationships/hyperlink" Target="https://pbs.twimg.com/profile_banners/1146014356032745472/1562066345" TargetMode="External" /><Relationship Id="rId796" Type="http://schemas.openxmlformats.org/officeDocument/2006/relationships/hyperlink" Target="https://pbs.twimg.com/profile_banners/3231232033/1556830592" TargetMode="External" /><Relationship Id="rId797" Type="http://schemas.openxmlformats.org/officeDocument/2006/relationships/hyperlink" Target="https://pbs.twimg.com/profile_banners/772793518540455941/1562268638" TargetMode="External" /><Relationship Id="rId798" Type="http://schemas.openxmlformats.org/officeDocument/2006/relationships/hyperlink" Target="https://pbs.twimg.com/profile_banners/872347656944857088/1561045907" TargetMode="External" /><Relationship Id="rId799" Type="http://schemas.openxmlformats.org/officeDocument/2006/relationships/hyperlink" Target="https://pbs.twimg.com/profile_banners/101596858/1471271190" TargetMode="External" /><Relationship Id="rId800" Type="http://schemas.openxmlformats.org/officeDocument/2006/relationships/hyperlink" Target="https://pbs.twimg.com/profile_banners/14412165/1488050166" TargetMode="External" /><Relationship Id="rId801" Type="http://schemas.openxmlformats.org/officeDocument/2006/relationships/hyperlink" Target="https://pbs.twimg.com/profile_banners/778086/1442451317" TargetMode="External" /><Relationship Id="rId802" Type="http://schemas.openxmlformats.org/officeDocument/2006/relationships/hyperlink" Target="https://pbs.twimg.com/profile_banners/69711010/1407695333" TargetMode="External" /><Relationship Id="rId803" Type="http://schemas.openxmlformats.org/officeDocument/2006/relationships/hyperlink" Target="https://pbs.twimg.com/profile_banners/4196983835/1562002967" TargetMode="External" /><Relationship Id="rId804" Type="http://schemas.openxmlformats.org/officeDocument/2006/relationships/hyperlink" Target="https://pbs.twimg.com/profile_banners/335413129/1542946478" TargetMode="External" /><Relationship Id="rId805" Type="http://schemas.openxmlformats.org/officeDocument/2006/relationships/hyperlink" Target="https://pbs.twimg.com/profile_banners/272112035/1432696168" TargetMode="External" /><Relationship Id="rId806" Type="http://schemas.openxmlformats.org/officeDocument/2006/relationships/hyperlink" Target="https://pbs.twimg.com/profile_banners/2768511125/1533308672" TargetMode="External" /><Relationship Id="rId807" Type="http://schemas.openxmlformats.org/officeDocument/2006/relationships/hyperlink" Target="https://pbs.twimg.com/profile_banners/1036201415394250753/1562210601" TargetMode="External" /><Relationship Id="rId808" Type="http://schemas.openxmlformats.org/officeDocument/2006/relationships/hyperlink" Target="https://pbs.twimg.com/profile_banners/1848915907/1522347910" TargetMode="External" /><Relationship Id="rId809" Type="http://schemas.openxmlformats.org/officeDocument/2006/relationships/hyperlink" Target="https://pbs.twimg.com/profile_banners/926124006/1461977387" TargetMode="External" /><Relationship Id="rId810" Type="http://schemas.openxmlformats.org/officeDocument/2006/relationships/hyperlink" Target="https://pbs.twimg.com/profile_banners/1119022020208074753/1562624888" TargetMode="External" /><Relationship Id="rId811" Type="http://schemas.openxmlformats.org/officeDocument/2006/relationships/hyperlink" Target="https://pbs.twimg.com/profile_banners/254274052/1394290948" TargetMode="External" /><Relationship Id="rId812" Type="http://schemas.openxmlformats.org/officeDocument/2006/relationships/hyperlink" Target="https://pbs.twimg.com/profile_banners/297049615/1559693523" TargetMode="External" /><Relationship Id="rId813" Type="http://schemas.openxmlformats.org/officeDocument/2006/relationships/hyperlink" Target="https://pbs.twimg.com/profile_banners/702697553414873088/1507421020" TargetMode="External" /><Relationship Id="rId814" Type="http://schemas.openxmlformats.org/officeDocument/2006/relationships/hyperlink" Target="https://pbs.twimg.com/profile_banners/1548399990/1539031464" TargetMode="External" /><Relationship Id="rId815" Type="http://schemas.openxmlformats.org/officeDocument/2006/relationships/hyperlink" Target="https://pbs.twimg.com/profile_banners/35675209/1558123074" TargetMode="External" /><Relationship Id="rId816" Type="http://schemas.openxmlformats.org/officeDocument/2006/relationships/hyperlink" Target="https://pbs.twimg.com/profile_banners/741663375537491968/1560952396" TargetMode="External" /><Relationship Id="rId817" Type="http://schemas.openxmlformats.org/officeDocument/2006/relationships/hyperlink" Target="https://pbs.twimg.com/profile_banners/338522499/1398288983" TargetMode="External" /><Relationship Id="rId818" Type="http://schemas.openxmlformats.org/officeDocument/2006/relationships/hyperlink" Target="https://pbs.twimg.com/profile_banners/1077150651187027968/1545805774" TargetMode="External" /><Relationship Id="rId819" Type="http://schemas.openxmlformats.org/officeDocument/2006/relationships/hyperlink" Target="https://pbs.twimg.com/profile_banners/227167801/1551045612" TargetMode="External" /><Relationship Id="rId820" Type="http://schemas.openxmlformats.org/officeDocument/2006/relationships/hyperlink" Target="https://pbs.twimg.com/profile_banners/1084985568424087552/1557706288" TargetMode="External" /><Relationship Id="rId821" Type="http://schemas.openxmlformats.org/officeDocument/2006/relationships/hyperlink" Target="https://pbs.twimg.com/profile_banners/945129285572055040/1524104990" TargetMode="External" /><Relationship Id="rId822" Type="http://schemas.openxmlformats.org/officeDocument/2006/relationships/hyperlink" Target="https://pbs.twimg.com/profile_banners/717077127003119616/1562166763" TargetMode="External" /><Relationship Id="rId823" Type="http://schemas.openxmlformats.org/officeDocument/2006/relationships/hyperlink" Target="https://pbs.twimg.com/profile_banners/1081196989/1498577455" TargetMode="External" /><Relationship Id="rId824" Type="http://schemas.openxmlformats.org/officeDocument/2006/relationships/hyperlink" Target="https://pbs.twimg.com/profile_banners/481721701/1562459770" TargetMode="External" /><Relationship Id="rId825" Type="http://schemas.openxmlformats.org/officeDocument/2006/relationships/hyperlink" Target="https://pbs.twimg.com/profile_banners/44457337/1548026157" TargetMode="External" /><Relationship Id="rId826" Type="http://schemas.openxmlformats.org/officeDocument/2006/relationships/hyperlink" Target="https://pbs.twimg.com/profile_banners/1460549084/1562476487" TargetMode="External" /><Relationship Id="rId827" Type="http://schemas.openxmlformats.org/officeDocument/2006/relationships/hyperlink" Target="https://pbs.twimg.com/profile_banners/12846392/1353789057" TargetMode="External" /><Relationship Id="rId828" Type="http://schemas.openxmlformats.org/officeDocument/2006/relationships/hyperlink" Target="https://pbs.twimg.com/profile_banners/14765390/1545511060" TargetMode="External" /><Relationship Id="rId829" Type="http://schemas.openxmlformats.org/officeDocument/2006/relationships/hyperlink" Target="https://pbs.twimg.com/profile_banners/28429455/1557151543" TargetMode="External" /><Relationship Id="rId830" Type="http://schemas.openxmlformats.org/officeDocument/2006/relationships/hyperlink" Target="https://pbs.twimg.com/profile_banners/15952509/1457808368" TargetMode="External" /><Relationship Id="rId831" Type="http://schemas.openxmlformats.org/officeDocument/2006/relationships/hyperlink" Target="https://pbs.twimg.com/profile_banners/1139300432671641611/1561456434" TargetMode="External" /><Relationship Id="rId832" Type="http://schemas.openxmlformats.org/officeDocument/2006/relationships/hyperlink" Target="https://pbs.twimg.com/profile_banners/16312576/1562774553" TargetMode="External" /><Relationship Id="rId833" Type="http://schemas.openxmlformats.org/officeDocument/2006/relationships/hyperlink" Target="https://pbs.twimg.com/profile_banners/290903167/1532810606" TargetMode="External" /><Relationship Id="rId834" Type="http://schemas.openxmlformats.org/officeDocument/2006/relationships/hyperlink" Target="https://pbs.twimg.com/profile_banners/546593019/1552011690" TargetMode="External" /><Relationship Id="rId835" Type="http://schemas.openxmlformats.org/officeDocument/2006/relationships/hyperlink" Target="https://pbs.twimg.com/profile_banners/2957691948/1523542936" TargetMode="External" /><Relationship Id="rId836" Type="http://schemas.openxmlformats.org/officeDocument/2006/relationships/hyperlink" Target="https://pbs.twimg.com/profile_banners/1608823532/1398268087" TargetMode="External" /><Relationship Id="rId837" Type="http://schemas.openxmlformats.org/officeDocument/2006/relationships/hyperlink" Target="https://pbs.twimg.com/profile_banners/845444025092067329/1490405143" TargetMode="External" /><Relationship Id="rId838" Type="http://schemas.openxmlformats.org/officeDocument/2006/relationships/hyperlink" Target="https://pbs.twimg.com/profile_banners/900543899516710913/1555526055" TargetMode="External" /><Relationship Id="rId839" Type="http://schemas.openxmlformats.org/officeDocument/2006/relationships/hyperlink" Target="https://pbs.twimg.com/profile_banners/379209090/1552234439" TargetMode="External" /><Relationship Id="rId840" Type="http://schemas.openxmlformats.org/officeDocument/2006/relationships/hyperlink" Target="https://pbs.twimg.com/profile_banners/2852075027/1496266062" TargetMode="External" /><Relationship Id="rId841" Type="http://schemas.openxmlformats.org/officeDocument/2006/relationships/hyperlink" Target="https://pbs.twimg.com/profile_banners/538450035/1561750057" TargetMode="External" /><Relationship Id="rId842" Type="http://schemas.openxmlformats.org/officeDocument/2006/relationships/hyperlink" Target="https://pbs.twimg.com/profile_banners/1049797315492499457/1560785833" TargetMode="External" /><Relationship Id="rId843" Type="http://schemas.openxmlformats.org/officeDocument/2006/relationships/hyperlink" Target="https://pbs.twimg.com/profile_banners/3049806133/1562435220" TargetMode="External" /><Relationship Id="rId844" Type="http://schemas.openxmlformats.org/officeDocument/2006/relationships/hyperlink" Target="https://pbs.twimg.com/profile_banners/925567395606831104/1509509184" TargetMode="External" /><Relationship Id="rId845" Type="http://schemas.openxmlformats.org/officeDocument/2006/relationships/hyperlink" Target="https://pbs.twimg.com/profile_banners/290345538/1498942978" TargetMode="External" /><Relationship Id="rId846" Type="http://schemas.openxmlformats.org/officeDocument/2006/relationships/hyperlink" Target="https://pbs.twimg.com/profile_banners/17632447/1559327124" TargetMode="External" /><Relationship Id="rId847" Type="http://schemas.openxmlformats.org/officeDocument/2006/relationships/hyperlink" Target="https://pbs.twimg.com/profile_banners/1107711756250611712/1554270572" TargetMode="External" /><Relationship Id="rId848" Type="http://schemas.openxmlformats.org/officeDocument/2006/relationships/hyperlink" Target="https://pbs.twimg.com/profile_banners/1072714469825019904/1544593039" TargetMode="External" /><Relationship Id="rId849" Type="http://schemas.openxmlformats.org/officeDocument/2006/relationships/hyperlink" Target="https://pbs.twimg.com/profile_banners/150075971/1562466357" TargetMode="External" /><Relationship Id="rId850" Type="http://schemas.openxmlformats.org/officeDocument/2006/relationships/hyperlink" Target="https://pbs.twimg.com/profile_banners/1091053380687065088/1562101269" TargetMode="External" /><Relationship Id="rId851" Type="http://schemas.openxmlformats.org/officeDocument/2006/relationships/hyperlink" Target="https://pbs.twimg.com/profile_banners/3108710489/1509409643" TargetMode="External" /><Relationship Id="rId852" Type="http://schemas.openxmlformats.org/officeDocument/2006/relationships/hyperlink" Target="https://pbs.twimg.com/profile_banners/109349908/1539278713" TargetMode="External" /><Relationship Id="rId853" Type="http://schemas.openxmlformats.org/officeDocument/2006/relationships/hyperlink" Target="https://pbs.twimg.com/profile_banners/3194860063/1501602222" TargetMode="External" /><Relationship Id="rId854" Type="http://schemas.openxmlformats.org/officeDocument/2006/relationships/hyperlink" Target="https://pbs.twimg.com/profile_banners/259576769/1493316355" TargetMode="External" /><Relationship Id="rId855" Type="http://schemas.openxmlformats.org/officeDocument/2006/relationships/hyperlink" Target="https://pbs.twimg.com/profile_banners/14293438/1520900587" TargetMode="External" /><Relationship Id="rId856" Type="http://schemas.openxmlformats.org/officeDocument/2006/relationships/hyperlink" Target="https://pbs.twimg.com/profile_banners/1164512772/1534922972" TargetMode="External" /><Relationship Id="rId857" Type="http://schemas.openxmlformats.org/officeDocument/2006/relationships/hyperlink" Target="https://pbs.twimg.com/profile_banners/1141543571629268992/1561001193" TargetMode="External" /><Relationship Id="rId858" Type="http://schemas.openxmlformats.org/officeDocument/2006/relationships/hyperlink" Target="https://pbs.twimg.com/profile_banners/1110606886880063489/1553626995" TargetMode="External" /><Relationship Id="rId859" Type="http://schemas.openxmlformats.org/officeDocument/2006/relationships/hyperlink" Target="https://pbs.twimg.com/profile_banners/32891053/1539346810" TargetMode="External" /><Relationship Id="rId860" Type="http://schemas.openxmlformats.org/officeDocument/2006/relationships/hyperlink" Target="https://pbs.twimg.com/profile_banners/4743280993/1531230161" TargetMode="External" /><Relationship Id="rId861" Type="http://schemas.openxmlformats.org/officeDocument/2006/relationships/hyperlink" Target="https://pbs.twimg.com/profile_banners/912109609816674304/1522031747" TargetMode="External" /><Relationship Id="rId862" Type="http://schemas.openxmlformats.org/officeDocument/2006/relationships/hyperlink" Target="https://pbs.twimg.com/profile_banners/434882442/1520129161" TargetMode="External" /><Relationship Id="rId863" Type="http://schemas.openxmlformats.org/officeDocument/2006/relationships/hyperlink" Target="https://pbs.twimg.com/profile_banners/151905312/1552864322" TargetMode="External" /><Relationship Id="rId864" Type="http://schemas.openxmlformats.org/officeDocument/2006/relationships/hyperlink" Target="https://pbs.twimg.com/profile_banners/268045879/1549237061" TargetMode="External" /><Relationship Id="rId865" Type="http://schemas.openxmlformats.org/officeDocument/2006/relationships/hyperlink" Target="https://pbs.twimg.com/profile_banners/1127033476253806592/1557722782" TargetMode="External" /><Relationship Id="rId866" Type="http://schemas.openxmlformats.org/officeDocument/2006/relationships/hyperlink" Target="https://pbs.twimg.com/profile_banners/15624805/1483175296" TargetMode="External" /><Relationship Id="rId867" Type="http://schemas.openxmlformats.org/officeDocument/2006/relationships/hyperlink" Target="https://pbs.twimg.com/profile_banners/2827995179/1502144344" TargetMode="External" /><Relationship Id="rId868" Type="http://schemas.openxmlformats.org/officeDocument/2006/relationships/hyperlink" Target="https://pbs.twimg.com/profile_banners/888267237269815296/1559257654" TargetMode="External" /><Relationship Id="rId869" Type="http://schemas.openxmlformats.org/officeDocument/2006/relationships/hyperlink" Target="https://pbs.twimg.com/profile_banners/63337034/1561178073" TargetMode="External" /><Relationship Id="rId870" Type="http://schemas.openxmlformats.org/officeDocument/2006/relationships/hyperlink" Target="https://pbs.twimg.com/profile_banners/280705905/1515714871" TargetMode="External" /><Relationship Id="rId871" Type="http://schemas.openxmlformats.org/officeDocument/2006/relationships/hyperlink" Target="https://pbs.twimg.com/profile_banners/249321664/1468610853" TargetMode="External" /><Relationship Id="rId872" Type="http://schemas.openxmlformats.org/officeDocument/2006/relationships/hyperlink" Target="https://pbs.twimg.com/profile_banners/42458463/1561999778" TargetMode="External" /><Relationship Id="rId873" Type="http://schemas.openxmlformats.org/officeDocument/2006/relationships/hyperlink" Target="https://pbs.twimg.com/profile_banners/1078102041770291201/1562764751" TargetMode="External" /><Relationship Id="rId874" Type="http://schemas.openxmlformats.org/officeDocument/2006/relationships/hyperlink" Target="https://pbs.twimg.com/profile_banners/754104912078893057/1562799461" TargetMode="External" /><Relationship Id="rId875" Type="http://schemas.openxmlformats.org/officeDocument/2006/relationships/hyperlink" Target="https://pbs.twimg.com/profile_banners/733334825797570561/1559045980" TargetMode="External" /><Relationship Id="rId876" Type="http://schemas.openxmlformats.org/officeDocument/2006/relationships/hyperlink" Target="https://pbs.twimg.com/profile_banners/925116287436689409/1559762983" TargetMode="External" /><Relationship Id="rId877" Type="http://schemas.openxmlformats.org/officeDocument/2006/relationships/hyperlink" Target="https://pbs.twimg.com/profile_banners/774226987606876161/1558222720" TargetMode="External" /><Relationship Id="rId878" Type="http://schemas.openxmlformats.org/officeDocument/2006/relationships/hyperlink" Target="https://pbs.twimg.com/profile_banners/968940247/1558091722" TargetMode="External" /><Relationship Id="rId879" Type="http://schemas.openxmlformats.org/officeDocument/2006/relationships/hyperlink" Target="https://pbs.twimg.com/profile_banners/769645608009216001/1550289657" TargetMode="External" /><Relationship Id="rId880" Type="http://schemas.openxmlformats.org/officeDocument/2006/relationships/hyperlink" Target="https://pbs.twimg.com/profile_banners/20822671/1539439005" TargetMode="External" /><Relationship Id="rId881" Type="http://schemas.openxmlformats.org/officeDocument/2006/relationships/hyperlink" Target="https://pbs.twimg.com/profile_banners/878225184284606464/1548746259" TargetMode="External" /><Relationship Id="rId882" Type="http://schemas.openxmlformats.org/officeDocument/2006/relationships/hyperlink" Target="https://pbs.twimg.com/profile_banners/4710328656/1546128622" TargetMode="External" /><Relationship Id="rId883" Type="http://schemas.openxmlformats.org/officeDocument/2006/relationships/hyperlink" Target="https://pbs.twimg.com/profile_banners/193845078/1541679493" TargetMode="External" /><Relationship Id="rId884" Type="http://schemas.openxmlformats.org/officeDocument/2006/relationships/hyperlink" Target="https://pbs.twimg.com/profile_banners/70560285/1363150482" TargetMode="External" /><Relationship Id="rId885" Type="http://schemas.openxmlformats.org/officeDocument/2006/relationships/hyperlink" Target="https://pbs.twimg.com/profile_banners/2661312082/1560914044" TargetMode="External" /><Relationship Id="rId886" Type="http://schemas.openxmlformats.org/officeDocument/2006/relationships/hyperlink" Target="https://pbs.twimg.com/profile_banners/86985744/1550776246" TargetMode="External" /><Relationship Id="rId887" Type="http://schemas.openxmlformats.org/officeDocument/2006/relationships/hyperlink" Target="https://pbs.twimg.com/profile_banners/377075543/1529459040" TargetMode="External" /><Relationship Id="rId888" Type="http://schemas.openxmlformats.org/officeDocument/2006/relationships/hyperlink" Target="http://abs.twimg.com/images/themes/theme1/bg.png" TargetMode="External" /><Relationship Id="rId889" Type="http://schemas.openxmlformats.org/officeDocument/2006/relationships/hyperlink" Target="http://abs.twimg.com/images/themes/theme1/bg.png" TargetMode="External" /><Relationship Id="rId890" Type="http://schemas.openxmlformats.org/officeDocument/2006/relationships/hyperlink" Target="http://abs.twimg.com/images/themes/theme1/bg.png" TargetMode="External" /><Relationship Id="rId891" Type="http://schemas.openxmlformats.org/officeDocument/2006/relationships/hyperlink" Target="http://abs.twimg.com/images/themes/theme1/bg.png" TargetMode="External" /><Relationship Id="rId892" Type="http://schemas.openxmlformats.org/officeDocument/2006/relationships/hyperlink" Target="http://abs.twimg.com/images/themes/theme16/bg.gif" TargetMode="External" /><Relationship Id="rId893" Type="http://schemas.openxmlformats.org/officeDocument/2006/relationships/hyperlink" Target="http://abs.twimg.com/images/themes/theme1/bg.png" TargetMode="External" /><Relationship Id="rId894" Type="http://schemas.openxmlformats.org/officeDocument/2006/relationships/hyperlink" Target="http://abs.twimg.com/images/themes/theme18/bg.gif" TargetMode="External" /><Relationship Id="rId895" Type="http://schemas.openxmlformats.org/officeDocument/2006/relationships/hyperlink" Target="http://abs.twimg.com/images/themes/theme1/bg.png" TargetMode="External" /><Relationship Id="rId896" Type="http://schemas.openxmlformats.org/officeDocument/2006/relationships/hyperlink" Target="http://abs.twimg.com/images/themes/theme1/bg.png" TargetMode="External" /><Relationship Id="rId897" Type="http://schemas.openxmlformats.org/officeDocument/2006/relationships/hyperlink" Target="http://abs.twimg.com/images/themes/theme1/bg.png" TargetMode="External" /><Relationship Id="rId898" Type="http://schemas.openxmlformats.org/officeDocument/2006/relationships/hyperlink" Target="http://abs.twimg.com/images/themes/theme1/bg.png" TargetMode="External" /><Relationship Id="rId899" Type="http://schemas.openxmlformats.org/officeDocument/2006/relationships/hyperlink" Target="http://abs.twimg.com/images/themes/theme6/bg.gif" TargetMode="External" /><Relationship Id="rId900" Type="http://schemas.openxmlformats.org/officeDocument/2006/relationships/hyperlink" Target="http://abs.twimg.com/images/themes/theme1/bg.png" TargetMode="External" /><Relationship Id="rId901" Type="http://schemas.openxmlformats.org/officeDocument/2006/relationships/hyperlink" Target="http://abs.twimg.com/images/themes/theme1/bg.png" TargetMode="External" /><Relationship Id="rId902" Type="http://schemas.openxmlformats.org/officeDocument/2006/relationships/hyperlink" Target="http://abs.twimg.com/images/themes/theme1/bg.png" TargetMode="External" /><Relationship Id="rId903" Type="http://schemas.openxmlformats.org/officeDocument/2006/relationships/hyperlink" Target="http://abs.twimg.com/images/themes/theme1/bg.png" TargetMode="External" /><Relationship Id="rId904" Type="http://schemas.openxmlformats.org/officeDocument/2006/relationships/hyperlink" Target="http://abs.twimg.com/images/themes/theme1/bg.png" TargetMode="External" /><Relationship Id="rId905" Type="http://schemas.openxmlformats.org/officeDocument/2006/relationships/hyperlink" Target="http://abs.twimg.com/images/themes/theme1/bg.png" TargetMode="External" /><Relationship Id="rId906" Type="http://schemas.openxmlformats.org/officeDocument/2006/relationships/hyperlink" Target="http://abs.twimg.com/images/themes/theme1/bg.png" TargetMode="External" /><Relationship Id="rId907" Type="http://schemas.openxmlformats.org/officeDocument/2006/relationships/hyperlink" Target="http://abs.twimg.com/images/themes/theme4/bg.gif" TargetMode="External" /><Relationship Id="rId908" Type="http://schemas.openxmlformats.org/officeDocument/2006/relationships/hyperlink" Target="http://abs.twimg.com/images/themes/theme1/bg.png" TargetMode="External" /><Relationship Id="rId909" Type="http://schemas.openxmlformats.org/officeDocument/2006/relationships/hyperlink" Target="http://abs.twimg.com/images/themes/theme1/bg.png" TargetMode="External" /><Relationship Id="rId910" Type="http://schemas.openxmlformats.org/officeDocument/2006/relationships/hyperlink" Target="http://abs.twimg.com/images/themes/theme1/bg.png" TargetMode="External" /><Relationship Id="rId911" Type="http://schemas.openxmlformats.org/officeDocument/2006/relationships/hyperlink" Target="http://abs.twimg.com/images/themes/theme1/bg.png" TargetMode="External" /><Relationship Id="rId912" Type="http://schemas.openxmlformats.org/officeDocument/2006/relationships/hyperlink" Target="http://abs.twimg.com/images/themes/theme1/bg.png" TargetMode="External" /><Relationship Id="rId913" Type="http://schemas.openxmlformats.org/officeDocument/2006/relationships/hyperlink" Target="http://abs.twimg.com/images/themes/theme9/bg.gif" TargetMode="External" /><Relationship Id="rId914" Type="http://schemas.openxmlformats.org/officeDocument/2006/relationships/hyperlink" Target="http://abs.twimg.com/images/themes/theme9/bg.gif" TargetMode="External" /><Relationship Id="rId915" Type="http://schemas.openxmlformats.org/officeDocument/2006/relationships/hyperlink" Target="http://abs.twimg.com/images/themes/theme14/bg.gif" TargetMode="External" /><Relationship Id="rId916" Type="http://schemas.openxmlformats.org/officeDocument/2006/relationships/hyperlink" Target="http://abs.twimg.com/images/themes/theme1/bg.png" TargetMode="External" /><Relationship Id="rId917" Type="http://schemas.openxmlformats.org/officeDocument/2006/relationships/hyperlink" Target="http://abs.twimg.com/images/themes/theme1/bg.png" TargetMode="External" /><Relationship Id="rId918" Type="http://schemas.openxmlformats.org/officeDocument/2006/relationships/hyperlink" Target="http://abs.twimg.com/images/themes/theme13/bg.gif" TargetMode="External" /><Relationship Id="rId919" Type="http://schemas.openxmlformats.org/officeDocument/2006/relationships/hyperlink" Target="http://abs.twimg.com/images/themes/theme1/bg.png" TargetMode="External" /><Relationship Id="rId920" Type="http://schemas.openxmlformats.org/officeDocument/2006/relationships/hyperlink" Target="http://abs.twimg.com/images/themes/theme1/bg.png" TargetMode="External" /><Relationship Id="rId921" Type="http://schemas.openxmlformats.org/officeDocument/2006/relationships/hyperlink" Target="http://abs.twimg.com/images/themes/theme1/bg.png" TargetMode="External" /><Relationship Id="rId922" Type="http://schemas.openxmlformats.org/officeDocument/2006/relationships/hyperlink" Target="http://abs.twimg.com/images/themes/theme1/bg.png" TargetMode="External" /><Relationship Id="rId923" Type="http://schemas.openxmlformats.org/officeDocument/2006/relationships/hyperlink" Target="http://abs.twimg.com/images/themes/theme13/bg.gif" TargetMode="External" /><Relationship Id="rId924" Type="http://schemas.openxmlformats.org/officeDocument/2006/relationships/hyperlink" Target="http://abs.twimg.com/images/themes/theme1/bg.png" TargetMode="External" /><Relationship Id="rId925" Type="http://schemas.openxmlformats.org/officeDocument/2006/relationships/hyperlink" Target="http://abs.twimg.com/images/themes/theme7/bg.gif" TargetMode="External" /><Relationship Id="rId926" Type="http://schemas.openxmlformats.org/officeDocument/2006/relationships/hyperlink" Target="http://abs.twimg.com/images/themes/theme14/bg.gif" TargetMode="External" /><Relationship Id="rId927" Type="http://schemas.openxmlformats.org/officeDocument/2006/relationships/hyperlink" Target="http://abs.twimg.com/images/themes/theme1/bg.png" TargetMode="External" /><Relationship Id="rId928" Type="http://schemas.openxmlformats.org/officeDocument/2006/relationships/hyperlink" Target="http://abs.twimg.com/images/themes/theme1/bg.png" TargetMode="External" /><Relationship Id="rId929" Type="http://schemas.openxmlformats.org/officeDocument/2006/relationships/hyperlink" Target="http://abs.twimg.com/images/themes/theme1/bg.png" TargetMode="External" /><Relationship Id="rId930" Type="http://schemas.openxmlformats.org/officeDocument/2006/relationships/hyperlink" Target="http://abs.twimg.com/images/themes/theme1/bg.png" TargetMode="External" /><Relationship Id="rId931" Type="http://schemas.openxmlformats.org/officeDocument/2006/relationships/hyperlink" Target="http://abs.twimg.com/images/themes/theme1/bg.png" TargetMode="External" /><Relationship Id="rId932" Type="http://schemas.openxmlformats.org/officeDocument/2006/relationships/hyperlink" Target="http://abs.twimg.com/images/themes/theme1/bg.png" TargetMode="External" /><Relationship Id="rId933" Type="http://schemas.openxmlformats.org/officeDocument/2006/relationships/hyperlink" Target="http://abs.twimg.com/images/themes/theme9/bg.gif" TargetMode="External" /><Relationship Id="rId934" Type="http://schemas.openxmlformats.org/officeDocument/2006/relationships/hyperlink" Target="http://abs.twimg.com/images/themes/theme14/bg.gif" TargetMode="External" /><Relationship Id="rId935" Type="http://schemas.openxmlformats.org/officeDocument/2006/relationships/hyperlink" Target="http://abs.twimg.com/images/themes/theme8/bg.gif" TargetMode="External" /><Relationship Id="rId936" Type="http://schemas.openxmlformats.org/officeDocument/2006/relationships/hyperlink" Target="http://abs.twimg.com/images/themes/theme15/bg.png" TargetMode="External" /><Relationship Id="rId937" Type="http://schemas.openxmlformats.org/officeDocument/2006/relationships/hyperlink" Target="http://abs.twimg.com/images/themes/theme1/bg.png" TargetMode="External" /><Relationship Id="rId938" Type="http://schemas.openxmlformats.org/officeDocument/2006/relationships/hyperlink" Target="http://abs.twimg.com/images/themes/theme1/bg.png" TargetMode="External" /><Relationship Id="rId939" Type="http://schemas.openxmlformats.org/officeDocument/2006/relationships/hyperlink" Target="http://abs.twimg.com/images/themes/theme18/bg.gif" TargetMode="External" /><Relationship Id="rId940" Type="http://schemas.openxmlformats.org/officeDocument/2006/relationships/hyperlink" Target="http://abs.twimg.com/images/themes/theme1/bg.png" TargetMode="External" /><Relationship Id="rId941" Type="http://schemas.openxmlformats.org/officeDocument/2006/relationships/hyperlink" Target="http://abs.twimg.com/images/themes/theme1/bg.png" TargetMode="External" /><Relationship Id="rId942" Type="http://schemas.openxmlformats.org/officeDocument/2006/relationships/hyperlink" Target="http://abs.twimg.com/images/themes/theme1/bg.png" TargetMode="External" /><Relationship Id="rId943" Type="http://schemas.openxmlformats.org/officeDocument/2006/relationships/hyperlink" Target="http://abs.twimg.com/images/themes/theme1/bg.png" TargetMode="External" /><Relationship Id="rId944" Type="http://schemas.openxmlformats.org/officeDocument/2006/relationships/hyperlink" Target="http://abs.twimg.com/images/themes/theme19/bg.gif" TargetMode="External" /><Relationship Id="rId945" Type="http://schemas.openxmlformats.org/officeDocument/2006/relationships/hyperlink" Target="http://abs.twimg.com/images/themes/theme1/bg.png" TargetMode="External" /><Relationship Id="rId946" Type="http://schemas.openxmlformats.org/officeDocument/2006/relationships/hyperlink" Target="http://abs.twimg.com/images/themes/theme1/bg.png" TargetMode="External" /><Relationship Id="rId947" Type="http://schemas.openxmlformats.org/officeDocument/2006/relationships/hyperlink" Target="http://abs.twimg.com/images/themes/theme18/bg.gif" TargetMode="External" /><Relationship Id="rId948" Type="http://schemas.openxmlformats.org/officeDocument/2006/relationships/hyperlink" Target="http://abs.twimg.com/images/themes/theme1/bg.png" TargetMode="External" /><Relationship Id="rId949" Type="http://schemas.openxmlformats.org/officeDocument/2006/relationships/hyperlink" Target="http://abs.twimg.com/images/themes/theme1/bg.png" TargetMode="External" /><Relationship Id="rId950" Type="http://schemas.openxmlformats.org/officeDocument/2006/relationships/hyperlink" Target="http://abs.twimg.com/images/themes/theme1/bg.png" TargetMode="External" /><Relationship Id="rId951" Type="http://schemas.openxmlformats.org/officeDocument/2006/relationships/hyperlink" Target="http://abs.twimg.com/images/themes/theme1/bg.png" TargetMode="External" /><Relationship Id="rId952" Type="http://schemas.openxmlformats.org/officeDocument/2006/relationships/hyperlink" Target="http://abs.twimg.com/images/themes/theme1/bg.png" TargetMode="External" /><Relationship Id="rId953" Type="http://schemas.openxmlformats.org/officeDocument/2006/relationships/hyperlink" Target="http://abs.twimg.com/images/themes/theme4/bg.gif" TargetMode="External" /><Relationship Id="rId954" Type="http://schemas.openxmlformats.org/officeDocument/2006/relationships/hyperlink" Target="http://abs.twimg.com/images/themes/theme2/bg.gif" TargetMode="External" /><Relationship Id="rId955" Type="http://schemas.openxmlformats.org/officeDocument/2006/relationships/hyperlink" Target="http://abs.twimg.com/images/themes/theme1/bg.png" TargetMode="External" /><Relationship Id="rId956" Type="http://schemas.openxmlformats.org/officeDocument/2006/relationships/hyperlink" Target="http://abs.twimg.com/images/themes/theme1/bg.png" TargetMode="External" /><Relationship Id="rId957" Type="http://schemas.openxmlformats.org/officeDocument/2006/relationships/hyperlink" Target="http://abs.twimg.com/images/themes/theme1/bg.png" TargetMode="External" /><Relationship Id="rId958" Type="http://schemas.openxmlformats.org/officeDocument/2006/relationships/hyperlink" Target="http://abs.twimg.com/images/themes/theme9/bg.gif" TargetMode="External" /><Relationship Id="rId959" Type="http://schemas.openxmlformats.org/officeDocument/2006/relationships/hyperlink" Target="http://abs.twimg.com/images/themes/theme1/bg.png" TargetMode="External" /><Relationship Id="rId960" Type="http://schemas.openxmlformats.org/officeDocument/2006/relationships/hyperlink" Target="http://abs.twimg.com/images/themes/theme1/bg.png" TargetMode="External" /><Relationship Id="rId961" Type="http://schemas.openxmlformats.org/officeDocument/2006/relationships/hyperlink" Target="http://abs.twimg.com/images/themes/theme1/bg.png" TargetMode="External" /><Relationship Id="rId962" Type="http://schemas.openxmlformats.org/officeDocument/2006/relationships/hyperlink" Target="http://abs.twimg.com/images/themes/theme1/bg.png" TargetMode="External" /><Relationship Id="rId963" Type="http://schemas.openxmlformats.org/officeDocument/2006/relationships/hyperlink" Target="http://abs.twimg.com/images/themes/theme1/bg.png" TargetMode="External" /><Relationship Id="rId964" Type="http://schemas.openxmlformats.org/officeDocument/2006/relationships/hyperlink" Target="http://abs.twimg.com/images/themes/theme14/bg.gif" TargetMode="External" /><Relationship Id="rId965" Type="http://schemas.openxmlformats.org/officeDocument/2006/relationships/hyperlink" Target="http://abs.twimg.com/images/themes/theme1/bg.png" TargetMode="External" /><Relationship Id="rId966" Type="http://schemas.openxmlformats.org/officeDocument/2006/relationships/hyperlink" Target="http://abs.twimg.com/images/themes/theme1/bg.png" TargetMode="External" /><Relationship Id="rId967" Type="http://schemas.openxmlformats.org/officeDocument/2006/relationships/hyperlink" Target="http://abs.twimg.com/images/themes/theme1/bg.png" TargetMode="External" /><Relationship Id="rId968" Type="http://schemas.openxmlformats.org/officeDocument/2006/relationships/hyperlink" Target="http://abs.twimg.com/images/themes/theme1/bg.png" TargetMode="External" /><Relationship Id="rId969" Type="http://schemas.openxmlformats.org/officeDocument/2006/relationships/hyperlink" Target="http://abs.twimg.com/images/themes/theme13/bg.gif" TargetMode="External" /><Relationship Id="rId970" Type="http://schemas.openxmlformats.org/officeDocument/2006/relationships/hyperlink" Target="http://abs.twimg.com/images/themes/theme1/bg.png" TargetMode="External" /><Relationship Id="rId971" Type="http://schemas.openxmlformats.org/officeDocument/2006/relationships/hyperlink" Target="http://abs.twimg.com/images/themes/theme5/bg.gif" TargetMode="External" /><Relationship Id="rId972" Type="http://schemas.openxmlformats.org/officeDocument/2006/relationships/hyperlink" Target="http://abs.twimg.com/images/themes/theme4/bg.gif" TargetMode="External" /><Relationship Id="rId973" Type="http://schemas.openxmlformats.org/officeDocument/2006/relationships/hyperlink" Target="http://abs.twimg.com/images/themes/theme1/bg.png" TargetMode="External" /><Relationship Id="rId974" Type="http://schemas.openxmlformats.org/officeDocument/2006/relationships/hyperlink" Target="http://abs.twimg.com/images/themes/theme11/bg.gif" TargetMode="External" /><Relationship Id="rId975" Type="http://schemas.openxmlformats.org/officeDocument/2006/relationships/hyperlink" Target="http://abs.twimg.com/images/themes/theme14/bg.gif" TargetMode="External" /><Relationship Id="rId976" Type="http://schemas.openxmlformats.org/officeDocument/2006/relationships/hyperlink" Target="http://abs.twimg.com/images/themes/theme13/bg.gif" TargetMode="External" /><Relationship Id="rId977" Type="http://schemas.openxmlformats.org/officeDocument/2006/relationships/hyperlink" Target="http://abs.twimg.com/images/themes/theme1/bg.png" TargetMode="External" /><Relationship Id="rId978" Type="http://schemas.openxmlformats.org/officeDocument/2006/relationships/hyperlink" Target="http://abs.twimg.com/images/themes/theme1/bg.png" TargetMode="External" /><Relationship Id="rId979" Type="http://schemas.openxmlformats.org/officeDocument/2006/relationships/hyperlink" Target="http://abs.twimg.com/images/themes/theme19/bg.gif" TargetMode="External" /><Relationship Id="rId980" Type="http://schemas.openxmlformats.org/officeDocument/2006/relationships/hyperlink" Target="http://abs.twimg.com/images/themes/theme1/bg.png" TargetMode="External" /><Relationship Id="rId981" Type="http://schemas.openxmlformats.org/officeDocument/2006/relationships/hyperlink" Target="http://abs.twimg.com/images/themes/theme1/bg.png" TargetMode="External" /><Relationship Id="rId982" Type="http://schemas.openxmlformats.org/officeDocument/2006/relationships/hyperlink" Target="http://abs.twimg.com/images/themes/theme1/bg.png" TargetMode="External" /><Relationship Id="rId983" Type="http://schemas.openxmlformats.org/officeDocument/2006/relationships/hyperlink" Target="http://abs.twimg.com/images/themes/theme1/bg.png" TargetMode="External" /><Relationship Id="rId984" Type="http://schemas.openxmlformats.org/officeDocument/2006/relationships/hyperlink" Target="http://abs.twimg.com/images/themes/theme1/bg.png" TargetMode="External" /><Relationship Id="rId985" Type="http://schemas.openxmlformats.org/officeDocument/2006/relationships/hyperlink" Target="http://abs.twimg.com/images/themes/theme1/bg.png" TargetMode="External" /><Relationship Id="rId986" Type="http://schemas.openxmlformats.org/officeDocument/2006/relationships/hyperlink" Target="http://abs.twimg.com/images/themes/theme1/bg.png" TargetMode="External" /><Relationship Id="rId987" Type="http://schemas.openxmlformats.org/officeDocument/2006/relationships/hyperlink" Target="http://abs.twimg.com/images/themes/theme10/bg.gif" TargetMode="External" /><Relationship Id="rId988" Type="http://schemas.openxmlformats.org/officeDocument/2006/relationships/hyperlink" Target="http://abs.twimg.com/images/themes/theme1/bg.png" TargetMode="External" /><Relationship Id="rId989" Type="http://schemas.openxmlformats.org/officeDocument/2006/relationships/hyperlink" Target="http://abs.twimg.com/images/themes/theme1/bg.png" TargetMode="External" /><Relationship Id="rId990" Type="http://schemas.openxmlformats.org/officeDocument/2006/relationships/hyperlink" Target="http://abs.twimg.com/images/themes/theme15/bg.png" TargetMode="External" /><Relationship Id="rId991" Type="http://schemas.openxmlformats.org/officeDocument/2006/relationships/hyperlink" Target="http://abs.twimg.com/images/themes/theme1/bg.png" TargetMode="External" /><Relationship Id="rId992" Type="http://schemas.openxmlformats.org/officeDocument/2006/relationships/hyperlink" Target="http://abs.twimg.com/images/themes/theme1/bg.png" TargetMode="External" /><Relationship Id="rId993" Type="http://schemas.openxmlformats.org/officeDocument/2006/relationships/hyperlink" Target="http://abs.twimg.com/images/themes/theme1/bg.png" TargetMode="External" /><Relationship Id="rId994" Type="http://schemas.openxmlformats.org/officeDocument/2006/relationships/hyperlink" Target="http://abs.twimg.com/images/themes/theme14/bg.gif" TargetMode="External" /><Relationship Id="rId995" Type="http://schemas.openxmlformats.org/officeDocument/2006/relationships/hyperlink" Target="http://abs.twimg.com/images/themes/theme1/bg.png" TargetMode="External" /><Relationship Id="rId996" Type="http://schemas.openxmlformats.org/officeDocument/2006/relationships/hyperlink" Target="http://abs.twimg.com/images/themes/theme1/bg.png" TargetMode="External" /><Relationship Id="rId997" Type="http://schemas.openxmlformats.org/officeDocument/2006/relationships/hyperlink" Target="http://abs.twimg.com/images/themes/theme6/bg.gif" TargetMode="External" /><Relationship Id="rId998" Type="http://schemas.openxmlformats.org/officeDocument/2006/relationships/hyperlink" Target="http://abs.twimg.com/images/themes/theme1/bg.png" TargetMode="External" /><Relationship Id="rId999" Type="http://schemas.openxmlformats.org/officeDocument/2006/relationships/hyperlink" Target="http://abs.twimg.com/images/themes/theme1/bg.png" TargetMode="External" /><Relationship Id="rId1000" Type="http://schemas.openxmlformats.org/officeDocument/2006/relationships/hyperlink" Target="http://abs.twimg.com/images/themes/theme13/bg.gif" TargetMode="External" /><Relationship Id="rId1001" Type="http://schemas.openxmlformats.org/officeDocument/2006/relationships/hyperlink" Target="http://abs.twimg.com/images/themes/theme5/bg.gif" TargetMode="External" /><Relationship Id="rId1002" Type="http://schemas.openxmlformats.org/officeDocument/2006/relationships/hyperlink" Target="http://abs.twimg.com/images/themes/theme14/bg.gif" TargetMode="External" /><Relationship Id="rId1003" Type="http://schemas.openxmlformats.org/officeDocument/2006/relationships/hyperlink" Target="http://abs.twimg.com/images/themes/theme6/bg.gif" TargetMode="External" /><Relationship Id="rId1004" Type="http://schemas.openxmlformats.org/officeDocument/2006/relationships/hyperlink" Target="http://abs.twimg.com/images/themes/theme1/bg.png" TargetMode="External" /><Relationship Id="rId1005" Type="http://schemas.openxmlformats.org/officeDocument/2006/relationships/hyperlink" Target="http://abs.twimg.com/images/themes/theme1/bg.png" TargetMode="External" /><Relationship Id="rId1006" Type="http://schemas.openxmlformats.org/officeDocument/2006/relationships/hyperlink" Target="http://abs.twimg.com/images/themes/theme14/bg.gif" TargetMode="External" /><Relationship Id="rId1007" Type="http://schemas.openxmlformats.org/officeDocument/2006/relationships/hyperlink" Target="http://abs.twimg.com/images/themes/theme1/bg.png" TargetMode="External" /><Relationship Id="rId1008" Type="http://schemas.openxmlformats.org/officeDocument/2006/relationships/hyperlink" Target="http://abs.twimg.com/images/themes/theme1/bg.png" TargetMode="External" /><Relationship Id="rId1009" Type="http://schemas.openxmlformats.org/officeDocument/2006/relationships/hyperlink" Target="http://abs.twimg.com/images/themes/theme1/bg.png" TargetMode="External" /><Relationship Id="rId1010" Type="http://schemas.openxmlformats.org/officeDocument/2006/relationships/hyperlink" Target="http://abs.twimg.com/images/themes/theme1/bg.png" TargetMode="External" /><Relationship Id="rId1011" Type="http://schemas.openxmlformats.org/officeDocument/2006/relationships/hyperlink" Target="http://abs.twimg.com/images/themes/theme1/bg.png" TargetMode="External" /><Relationship Id="rId1012" Type="http://schemas.openxmlformats.org/officeDocument/2006/relationships/hyperlink" Target="http://abs.twimg.com/images/themes/theme3/bg.gif" TargetMode="External" /><Relationship Id="rId1013" Type="http://schemas.openxmlformats.org/officeDocument/2006/relationships/hyperlink" Target="http://abs.twimg.com/images/themes/theme9/bg.gif" TargetMode="External" /><Relationship Id="rId1014" Type="http://schemas.openxmlformats.org/officeDocument/2006/relationships/hyperlink" Target="http://abs.twimg.com/images/themes/theme10/bg.gif" TargetMode="External" /><Relationship Id="rId1015" Type="http://schemas.openxmlformats.org/officeDocument/2006/relationships/hyperlink" Target="http://abs.twimg.com/images/themes/theme18/bg.gif" TargetMode="External" /><Relationship Id="rId1016" Type="http://schemas.openxmlformats.org/officeDocument/2006/relationships/hyperlink" Target="http://abs.twimg.com/images/themes/theme1/bg.png" TargetMode="External" /><Relationship Id="rId1017" Type="http://schemas.openxmlformats.org/officeDocument/2006/relationships/hyperlink" Target="http://abs.twimg.com/images/themes/theme1/bg.png" TargetMode="External" /><Relationship Id="rId1018" Type="http://schemas.openxmlformats.org/officeDocument/2006/relationships/hyperlink" Target="http://abs.twimg.com/images/themes/theme1/bg.png" TargetMode="External" /><Relationship Id="rId1019" Type="http://schemas.openxmlformats.org/officeDocument/2006/relationships/hyperlink" Target="http://abs.twimg.com/images/themes/theme1/bg.png" TargetMode="External" /><Relationship Id="rId1020" Type="http://schemas.openxmlformats.org/officeDocument/2006/relationships/hyperlink" Target="http://abs.twimg.com/images/themes/theme19/bg.gif" TargetMode="External" /><Relationship Id="rId1021" Type="http://schemas.openxmlformats.org/officeDocument/2006/relationships/hyperlink" Target="http://abs.twimg.com/images/themes/theme1/bg.png" TargetMode="External" /><Relationship Id="rId1022" Type="http://schemas.openxmlformats.org/officeDocument/2006/relationships/hyperlink" Target="http://abs.twimg.com/images/themes/theme1/bg.png" TargetMode="External" /><Relationship Id="rId1023" Type="http://schemas.openxmlformats.org/officeDocument/2006/relationships/hyperlink" Target="http://abs.twimg.com/images/themes/theme1/bg.png" TargetMode="External" /><Relationship Id="rId1024" Type="http://schemas.openxmlformats.org/officeDocument/2006/relationships/hyperlink" Target="http://abs.twimg.com/images/themes/theme1/bg.png" TargetMode="External" /><Relationship Id="rId1025" Type="http://schemas.openxmlformats.org/officeDocument/2006/relationships/hyperlink" Target="http://abs.twimg.com/images/themes/theme4/bg.gif" TargetMode="External" /><Relationship Id="rId1026" Type="http://schemas.openxmlformats.org/officeDocument/2006/relationships/hyperlink" Target="http://abs.twimg.com/images/themes/theme1/bg.png" TargetMode="External" /><Relationship Id="rId1027" Type="http://schemas.openxmlformats.org/officeDocument/2006/relationships/hyperlink" Target="http://abs.twimg.com/images/themes/theme1/bg.png" TargetMode="External" /><Relationship Id="rId1028" Type="http://schemas.openxmlformats.org/officeDocument/2006/relationships/hyperlink" Target="http://abs.twimg.com/images/themes/theme1/bg.png" TargetMode="External" /><Relationship Id="rId1029" Type="http://schemas.openxmlformats.org/officeDocument/2006/relationships/hyperlink" Target="http://abs.twimg.com/images/themes/theme1/bg.png" TargetMode="External" /><Relationship Id="rId1030" Type="http://schemas.openxmlformats.org/officeDocument/2006/relationships/hyperlink" Target="http://abs.twimg.com/images/themes/theme1/bg.png" TargetMode="External" /><Relationship Id="rId1031" Type="http://schemas.openxmlformats.org/officeDocument/2006/relationships/hyperlink" Target="http://abs.twimg.com/images/themes/theme1/bg.png" TargetMode="External" /><Relationship Id="rId1032" Type="http://schemas.openxmlformats.org/officeDocument/2006/relationships/hyperlink" Target="http://abs.twimg.com/images/themes/theme15/bg.png" TargetMode="External" /><Relationship Id="rId1033" Type="http://schemas.openxmlformats.org/officeDocument/2006/relationships/hyperlink" Target="http://abs.twimg.com/images/themes/theme1/bg.png" TargetMode="External" /><Relationship Id="rId1034" Type="http://schemas.openxmlformats.org/officeDocument/2006/relationships/hyperlink" Target="http://abs.twimg.com/images/themes/theme13/bg.gif" TargetMode="External" /><Relationship Id="rId1035" Type="http://schemas.openxmlformats.org/officeDocument/2006/relationships/hyperlink" Target="http://abs.twimg.com/images/themes/theme1/bg.png" TargetMode="External" /><Relationship Id="rId1036" Type="http://schemas.openxmlformats.org/officeDocument/2006/relationships/hyperlink" Target="http://abs.twimg.com/images/themes/theme1/bg.png" TargetMode="External" /><Relationship Id="rId1037" Type="http://schemas.openxmlformats.org/officeDocument/2006/relationships/hyperlink" Target="http://abs.twimg.com/images/themes/theme1/bg.png" TargetMode="External" /><Relationship Id="rId1038" Type="http://schemas.openxmlformats.org/officeDocument/2006/relationships/hyperlink" Target="http://abs.twimg.com/images/themes/theme1/bg.png" TargetMode="External" /><Relationship Id="rId1039" Type="http://schemas.openxmlformats.org/officeDocument/2006/relationships/hyperlink" Target="http://abs.twimg.com/images/themes/theme1/bg.png" TargetMode="External" /><Relationship Id="rId1040" Type="http://schemas.openxmlformats.org/officeDocument/2006/relationships/hyperlink" Target="http://abs.twimg.com/images/themes/theme1/bg.png" TargetMode="External" /><Relationship Id="rId1041" Type="http://schemas.openxmlformats.org/officeDocument/2006/relationships/hyperlink" Target="http://abs.twimg.com/images/themes/theme1/bg.png" TargetMode="External" /><Relationship Id="rId1042" Type="http://schemas.openxmlformats.org/officeDocument/2006/relationships/hyperlink" Target="http://abs.twimg.com/images/themes/theme1/bg.png" TargetMode="External" /><Relationship Id="rId1043" Type="http://schemas.openxmlformats.org/officeDocument/2006/relationships/hyperlink" Target="http://abs.twimg.com/images/themes/theme17/bg.gif" TargetMode="External" /><Relationship Id="rId1044" Type="http://schemas.openxmlformats.org/officeDocument/2006/relationships/hyperlink" Target="http://abs.twimg.com/images/themes/theme1/bg.png" TargetMode="External" /><Relationship Id="rId1045" Type="http://schemas.openxmlformats.org/officeDocument/2006/relationships/hyperlink" Target="http://abs.twimg.com/images/themes/theme1/bg.png" TargetMode="External" /><Relationship Id="rId1046" Type="http://schemas.openxmlformats.org/officeDocument/2006/relationships/hyperlink" Target="http://abs.twimg.com/images/themes/theme14/bg.gif" TargetMode="External" /><Relationship Id="rId1047" Type="http://schemas.openxmlformats.org/officeDocument/2006/relationships/hyperlink" Target="http://abs.twimg.com/images/themes/theme10/bg.gif" TargetMode="External" /><Relationship Id="rId1048" Type="http://schemas.openxmlformats.org/officeDocument/2006/relationships/hyperlink" Target="http://abs.twimg.com/images/themes/theme1/bg.png" TargetMode="External" /><Relationship Id="rId1049" Type="http://schemas.openxmlformats.org/officeDocument/2006/relationships/hyperlink" Target="http://abs.twimg.com/images/themes/theme18/bg.gif" TargetMode="External" /><Relationship Id="rId1050" Type="http://schemas.openxmlformats.org/officeDocument/2006/relationships/hyperlink" Target="http://abs.twimg.com/images/themes/theme1/bg.png" TargetMode="External" /><Relationship Id="rId1051" Type="http://schemas.openxmlformats.org/officeDocument/2006/relationships/hyperlink" Target="http://abs.twimg.com/images/themes/theme1/bg.png" TargetMode="External" /><Relationship Id="rId1052" Type="http://schemas.openxmlformats.org/officeDocument/2006/relationships/hyperlink" Target="http://abs.twimg.com/images/themes/theme1/bg.png" TargetMode="External" /><Relationship Id="rId1053" Type="http://schemas.openxmlformats.org/officeDocument/2006/relationships/hyperlink" Target="http://abs.twimg.com/images/themes/theme1/bg.png" TargetMode="External" /><Relationship Id="rId1054" Type="http://schemas.openxmlformats.org/officeDocument/2006/relationships/hyperlink" Target="http://abs.twimg.com/images/themes/theme1/bg.png" TargetMode="External" /><Relationship Id="rId1055" Type="http://schemas.openxmlformats.org/officeDocument/2006/relationships/hyperlink" Target="http://abs.twimg.com/images/themes/theme1/bg.png" TargetMode="External" /><Relationship Id="rId1056" Type="http://schemas.openxmlformats.org/officeDocument/2006/relationships/hyperlink" Target="http://abs.twimg.com/images/themes/theme1/bg.png" TargetMode="External" /><Relationship Id="rId1057" Type="http://schemas.openxmlformats.org/officeDocument/2006/relationships/hyperlink" Target="http://abs.twimg.com/images/themes/theme1/bg.png" TargetMode="External" /><Relationship Id="rId1058" Type="http://schemas.openxmlformats.org/officeDocument/2006/relationships/hyperlink" Target="http://abs.twimg.com/images/themes/theme1/bg.png" TargetMode="External" /><Relationship Id="rId1059" Type="http://schemas.openxmlformats.org/officeDocument/2006/relationships/hyperlink" Target="http://abs.twimg.com/images/themes/theme15/bg.png" TargetMode="External" /><Relationship Id="rId1060" Type="http://schemas.openxmlformats.org/officeDocument/2006/relationships/hyperlink" Target="http://abs.twimg.com/images/themes/theme1/bg.png" TargetMode="External" /><Relationship Id="rId1061" Type="http://schemas.openxmlformats.org/officeDocument/2006/relationships/hyperlink" Target="http://abs.twimg.com/images/themes/theme4/bg.gif" TargetMode="External" /><Relationship Id="rId1062" Type="http://schemas.openxmlformats.org/officeDocument/2006/relationships/hyperlink" Target="http://abs.twimg.com/images/themes/theme6/bg.gif" TargetMode="External" /><Relationship Id="rId1063" Type="http://schemas.openxmlformats.org/officeDocument/2006/relationships/hyperlink" Target="http://abs.twimg.com/images/themes/theme1/bg.png" TargetMode="External" /><Relationship Id="rId1064" Type="http://schemas.openxmlformats.org/officeDocument/2006/relationships/hyperlink" Target="http://abs.twimg.com/images/themes/theme1/bg.png" TargetMode="External" /><Relationship Id="rId1065" Type="http://schemas.openxmlformats.org/officeDocument/2006/relationships/hyperlink" Target="http://abs.twimg.com/images/themes/theme6/bg.gif" TargetMode="External" /><Relationship Id="rId1066" Type="http://schemas.openxmlformats.org/officeDocument/2006/relationships/hyperlink" Target="http://abs.twimg.com/images/themes/theme7/bg.gif" TargetMode="External" /><Relationship Id="rId1067" Type="http://schemas.openxmlformats.org/officeDocument/2006/relationships/hyperlink" Target="http://abs.twimg.com/images/themes/theme9/bg.gif" TargetMode="External" /><Relationship Id="rId1068" Type="http://schemas.openxmlformats.org/officeDocument/2006/relationships/hyperlink" Target="http://abs.twimg.com/images/themes/theme5/bg.gif" TargetMode="External" /><Relationship Id="rId1069" Type="http://schemas.openxmlformats.org/officeDocument/2006/relationships/hyperlink" Target="http://abs.twimg.com/images/themes/theme1/bg.png" TargetMode="External" /><Relationship Id="rId1070" Type="http://schemas.openxmlformats.org/officeDocument/2006/relationships/hyperlink" Target="http://abs.twimg.com/images/themes/theme2/bg.gif" TargetMode="External" /><Relationship Id="rId1071" Type="http://schemas.openxmlformats.org/officeDocument/2006/relationships/hyperlink" Target="http://abs.twimg.com/images/themes/theme5/bg.gif" TargetMode="External" /><Relationship Id="rId1072" Type="http://schemas.openxmlformats.org/officeDocument/2006/relationships/hyperlink" Target="http://abs.twimg.com/images/themes/theme4/bg.gif" TargetMode="External" /><Relationship Id="rId1073" Type="http://schemas.openxmlformats.org/officeDocument/2006/relationships/hyperlink" Target="http://abs.twimg.com/images/themes/theme1/bg.png" TargetMode="External" /><Relationship Id="rId1074" Type="http://schemas.openxmlformats.org/officeDocument/2006/relationships/hyperlink" Target="http://abs.twimg.com/images/themes/theme1/bg.png" TargetMode="External" /><Relationship Id="rId1075" Type="http://schemas.openxmlformats.org/officeDocument/2006/relationships/hyperlink" Target="http://abs.twimg.com/images/themes/theme1/bg.png" TargetMode="External" /><Relationship Id="rId1076" Type="http://schemas.openxmlformats.org/officeDocument/2006/relationships/hyperlink" Target="http://abs.twimg.com/images/themes/theme5/bg.gif" TargetMode="External" /><Relationship Id="rId1077" Type="http://schemas.openxmlformats.org/officeDocument/2006/relationships/hyperlink" Target="http://abs.twimg.com/images/themes/theme1/bg.png" TargetMode="External" /><Relationship Id="rId1078" Type="http://schemas.openxmlformats.org/officeDocument/2006/relationships/hyperlink" Target="http://abs.twimg.com/images/themes/theme1/bg.png" TargetMode="External" /><Relationship Id="rId1079" Type="http://schemas.openxmlformats.org/officeDocument/2006/relationships/hyperlink" Target="http://abs.twimg.com/images/themes/theme1/bg.png" TargetMode="External" /><Relationship Id="rId1080" Type="http://schemas.openxmlformats.org/officeDocument/2006/relationships/hyperlink" Target="http://abs.twimg.com/images/themes/theme1/bg.png" TargetMode="External" /><Relationship Id="rId1081" Type="http://schemas.openxmlformats.org/officeDocument/2006/relationships/hyperlink" Target="http://abs.twimg.com/images/themes/theme1/bg.png" TargetMode="External" /><Relationship Id="rId1082" Type="http://schemas.openxmlformats.org/officeDocument/2006/relationships/hyperlink" Target="http://abs.twimg.com/images/themes/theme1/bg.png" TargetMode="External" /><Relationship Id="rId1083" Type="http://schemas.openxmlformats.org/officeDocument/2006/relationships/hyperlink" Target="http://abs.twimg.com/images/themes/theme1/bg.png" TargetMode="External" /><Relationship Id="rId1084" Type="http://schemas.openxmlformats.org/officeDocument/2006/relationships/hyperlink" Target="http://abs.twimg.com/images/themes/theme1/bg.png" TargetMode="External" /><Relationship Id="rId1085" Type="http://schemas.openxmlformats.org/officeDocument/2006/relationships/hyperlink" Target="http://abs.twimg.com/images/themes/theme9/bg.gif" TargetMode="External" /><Relationship Id="rId1086" Type="http://schemas.openxmlformats.org/officeDocument/2006/relationships/hyperlink" Target="http://abs.twimg.com/images/themes/theme1/bg.png" TargetMode="External" /><Relationship Id="rId1087" Type="http://schemas.openxmlformats.org/officeDocument/2006/relationships/hyperlink" Target="http://abs.twimg.com/images/themes/theme1/bg.png" TargetMode="External" /><Relationship Id="rId1088" Type="http://schemas.openxmlformats.org/officeDocument/2006/relationships/hyperlink" Target="http://abs.twimg.com/images/themes/theme18/bg.gif" TargetMode="External" /><Relationship Id="rId1089" Type="http://schemas.openxmlformats.org/officeDocument/2006/relationships/hyperlink" Target="http://abs.twimg.com/images/themes/theme1/bg.png" TargetMode="External" /><Relationship Id="rId1090" Type="http://schemas.openxmlformats.org/officeDocument/2006/relationships/hyperlink" Target="http://abs.twimg.com/images/themes/theme1/bg.png" TargetMode="External" /><Relationship Id="rId1091" Type="http://schemas.openxmlformats.org/officeDocument/2006/relationships/hyperlink" Target="http://abs.twimg.com/images/themes/theme1/bg.png" TargetMode="External" /><Relationship Id="rId1092" Type="http://schemas.openxmlformats.org/officeDocument/2006/relationships/hyperlink" Target="http://abs.twimg.com/images/themes/theme1/bg.png" TargetMode="External" /><Relationship Id="rId1093" Type="http://schemas.openxmlformats.org/officeDocument/2006/relationships/hyperlink" Target="http://abs.twimg.com/images/themes/theme1/bg.png" TargetMode="External" /><Relationship Id="rId1094" Type="http://schemas.openxmlformats.org/officeDocument/2006/relationships/hyperlink" Target="http://abs.twimg.com/images/themes/theme1/bg.png" TargetMode="External" /><Relationship Id="rId1095" Type="http://schemas.openxmlformats.org/officeDocument/2006/relationships/hyperlink" Target="http://abs.twimg.com/images/themes/theme1/bg.png" TargetMode="External" /><Relationship Id="rId1096" Type="http://schemas.openxmlformats.org/officeDocument/2006/relationships/hyperlink" Target="http://abs.twimg.com/images/themes/theme9/bg.gif" TargetMode="External" /><Relationship Id="rId1097" Type="http://schemas.openxmlformats.org/officeDocument/2006/relationships/hyperlink" Target="http://abs.twimg.com/images/themes/theme1/bg.png" TargetMode="External" /><Relationship Id="rId1098" Type="http://schemas.openxmlformats.org/officeDocument/2006/relationships/hyperlink" Target="http://abs.twimg.com/images/themes/theme1/bg.png" TargetMode="External" /><Relationship Id="rId1099" Type="http://schemas.openxmlformats.org/officeDocument/2006/relationships/hyperlink" Target="http://abs.twimg.com/images/themes/theme8/bg.gif" TargetMode="External" /><Relationship Id="rId1100" Type="http://schemas.openxmlformats.org/officeDocument/2006/relationships/hyperlink" Target="http://abs.twimg.com/images/themes/theme1/bg.png" TargetMode="External" /><Relationship Id="rId1101" Type="http://schemas.openxmlformats.org/officeDocument/2006/relationships/hyperlink" Target="http://abs.twimg.com/images/themes/theme9/bg.gif" TargetMode="External" /><Relationship Id="rId1102" Type="http://schemas.openxmlformats.org/officeDocument/2006/relationships/hyperlink" Target="http://abs.twimg.com/images/themes/theme9/bg.gif" TargetMode="External" /><Relationship Id="rId1103" Type="http://schemas.openxmlformats.org/officeDocument/2006/relationships/hyperlink" Target="http://abs.twimg.com/images/themes/theme1/bg.png" TargetMode="External" /><Relationship Id="rId1104" Type="http://schemas.openxmlformats.org/officeDocument/2006/relationships/hyperlink" Target="http://abs.twimg.com/images/themes/theme4/bg.gif" TargetMode="External" /><Relationship Id="rId1105" Type="http://schemas.openxmlformats.org/officeDocument/2006/relationships/hyperlink" Target="http://abs.twimg.com/images/themes/theme1/bg.png" TargetMode="External" /><Relationship Id="rId1106" Type="http://schemas.openxmlformats.org/officeDocument/2006/relationships/hyperlink" Target="http://abs.twimg.com/images/themes/theme1/bg.png" TargetMode="External" /><Relationship Id="rId1107" Type="http://schemas.openxmlformats.org/officeDocument/2006/relationships/hyperlink" Target="http://abs.twimg.com/images/themes/theme1/bg.png" TargetMode="External" /><Relationship Id="rId1108" Type="http://schemas.openxmlformats.org/officeDocument/2006/relationships/hyperlink" Target="http://abs.twimg.com/images/themes/theme10/bg.gif" TargetMode="External" /><Relationship Id="rId1109" Type="http://schemas.openxmlformats.org/officeDocument/2006/relationships/hyperlink" Target="http://abs.twimg.com/images/themes/theme16/bg.gif" TargetMode="External" /><Relationship Id="rId1110" Type="http://schemas.openxmlformats.org/officeDocument/2006/relationships/hyperlink" Target="http://abs.twimg.com/images/themes/theme5/bg.gif" TargetMode="External" /><Relationship Id="rId1111" Type="http://schemas.openxmlformats.org/officeDocument/2006/relationships/hyperlink" Target="http://abs.twimg.com/images/themes/theme1/bg.png" TargetMode="External" /><Relationship Id="rId1112" Type="http://schemas.openxmlformats.org/officeDocument/2006/relationships/hyperlink" Target="http://abs.twimg.com/images/themes/theme1/bg.png" TargetMode="External" /><Relationship Id="rId1113" Type="http://schemas.openxmlformats.org/officeDocument/2006/relationships/hyperlink" Target="http://abs.twimg.com/images/themes/theme1/bg.png" TargetMode="External" /><Relationship Id="rId1114" Type="http://schemas.openxmlformats.org/officeDocument/2006/relationships/hyperlink" Target="http://abs.twimg.com/images/themes/theme1/bg.png" TargetMode="External" /><Relationship Id="rId1115" Type="http://schemas.openxmlformats.org/officeDocument/2006/relationships/hyperlink" Target="http://abs.twimg.com/images/themes/theme1/bg.png" TargetMode="External" /><Relationship Id="rId1116" Type="http://schemas.openxmlformats.org/officeDocument/2006/relationships/hyperlink" Target="http://abs.twimg.com/images/themes/theme1/bg.png" TargetMode="External" /><Relationship Id="rId1117" Type="http://schemas.openxmlformats.org/officeDocument/2006/relationships/hyperlink" Target="http://abs.twimg.com/images/themes/theme1/bg.png" TargetMode="External" /><Relationship Id="rId1118" Type="http://schemas.openxmlformats.org/officeDocument/2006/relationships/hyperlink" Target="http://abs.twimg.com/images/themes/theme1/bg.png" TargetMode="External" /><Relationship Id="rId1119" Type="http://schemas.openxmlformats.org/officeDocument/2006/relationships/hyperlink" Target="http://abs.twimg.com/images/themes/theme1/bg.png" TargetMode="External" /><Relationship Id="rId1120" Type="http://schemas.openxmlformats.org/officeDocument/2006/relationships/hyperlink" Target="http://abs.twimg.com/images/themes/theme1/bg.png" TargetMode="External" /><Relationship Id="rId1121" Type="http://schemas.openxmlformats.org/officeDocument/2006/relationships/hyperlink" Target="http://abs.twimg.com/images/themes/theme1/bg.png" TargetMode="External" /><Relationship Id="rId1122" Type="http://schemas.openxmlformats.org/officeDocument/2006/relationships/hyperlink" Target="http://abs.twimg.com/images/themes/theme1/bg.png" TargetMode="External" /><Relationship Id="rId1123" Type="http://schemas.openxmlformats.org/officeDocument/2006/relationships/hyperlink" Target="http://abs.twimg.com/images/themes/theme4/bg.gif" TargetMode="External" /><Relationship Id="rId1124" Type="http://schemas.openxmlformats.org/officeDocument/2006/relationships/hyperlink" Target="http://abs.twimg.com/images/themes/theme1/bg.png" TargetMode="External" /><Relationship Id="rId1125" Type="http://schemas.openxmlformats.org/officeDocument/2006/relationships/hyperlink" Target="http://abs.twimg.com/images/themes/theme10/bg.gif" TargetMode="External" /><Relationship Id="rId1126" Type="http://schemas.openxmlformats.org/officeDocument/2006/relationships/hyperlink" Target="http://abs.twimg.com/images/themes/theme1/bg.png" TargetMode="External" /><Relationship Id="rId1127" Type="http://schemas.openxmlformats.org/officeDocument/2006/relationships/hyperlink" Target="http://abs.twimg.com/images/themes/theme18/bg.gif" TargetMode="External" /><Relationship Id="rId1128" Type="http://schemas.openxmlformats.org/officeDocument/2006/relationships/hyperlink" Target="http://abs.twimg.com/images/themes/theme1/bg.png" TargetMode="External" /><Relationship Id="rId1129" Type="http://schemas.openxmlformats.org/officeDocument/2006/relationships/hyperlink" Target="http://abs.twimg.com/images/themes/theme1/bg.png" TargetMode="External" /><Relationship Id="rId1130" Type="http://schemas.openxmlformats.org/officeDocument/2006/relationships/hyperlink" Target="http://abs.twimg.com/images/themes/theme1/bg.png" TargetMode="External" /><Relationship Id="rId1131" Type="http://schemas.openxmlformats.org/officeDocument/2006/relationships/hyperlink" Target="http://abs.twimg.com/images/themes/theme3/bg.gif" TargetMode="External" /><Relationship Id="rId1132" Type="http://schemas.openxmlformats.org/officeDocument/2006/relationships/hyperlink" Target="http://abs.twimg.com/images/themes/theme1/bg.png" TargetMode="External" /><Relationship Id="rId1133" Type="http://schemas.openxmlformats.org/officeDocument/2006/relationships/hyperlink" Target="http://abs.twimg.com/images/themes/theme1/bg.png" TargetMode="External" /><Relationship Id="rId1134" Type="http://schemas.openxmlformats.org/officeDocument/2006/relationships/hyperlink" Target="http://abs.twimg.com/images/themes/theme14/bg.gif" TargetMode="External" /><Relationship Id="rId1135" Type="http://schemas.openxmlformats.org/officeDocument/2006/relationships/hyperlink" Target="http://abs.twimg.com/images/themes/theme1/bg.png" TargetMode="External" /><Relationship Id="rId1136" Type="http://schemas.openxmlformats.org/officeDocument/2006/relationships/hyperlink" Target="http://abs.twimg.com/images/themes/theme1/bg.png" TargetMode="External" /><Relationship Id="rId1137" Type="http://schemas.openxmlformats.org/officeDocument/2006/relationships/hyperlink" Target="http://abs.twimg.com/images/themes/theme1/bg.png" TargetMode="External" /><Relationship Id="rId1138" Type="http://schemas.openxmlformats.org/officeDocument/2006/relationships/hyperlink" Target="http://abs.twimg.com/images/themes/theme1/bg.png" TargetMode="External" /><Relationship Id="rId1139" Type="http://schemas.openxmlformats.org/officeDocument/2006/relationships/hyperlink" Target="http://abs.twimg.com/images/themes/theme1/bg.png" TargetMode="External" /><Relationship Id="rId1140" Type="http://schemas.openxmlformats.org/officeDocument/2006/relationships/hyperlink" Target="http://abs.twimg.com/images/themes/theme1/bg.png" TargetMode="External" /><Relationship Id="rId1141" Type="http://schemas.openxmlformats.org/officeDocument/2006/relationships/hyperlink" Target="http://abs.twimg.com/images/themes/theme1/bg.png" TargetMode="External" /><Relationship Id="rId1142" Type="http://schemas.openxmlformats.org/officeDocument/2006/relationships/hyperlink" Target="http://abs.twimg.com/images/themes/theme1/bg.png" TargetMode="External" /><Relationship Id="rId1143" Type="http://schemas.openxmlformats.org/officeDocument/2006/relationships/hyperlink" Target="http://abs.twimg.com/images/themes/theme1/bg.png" TargetMode="External" /><Relationship Id="rId1144" Type="http://schemas.openxmlformats.org/officeDocument/2006/relationships/hyperlink" Target="http://abs.twimg.com/images/themes/theme1/bg.png" TargetMode="External" /><Relationship Id="rId1145" Type="http://schemas.openxmlformats.org/officeDocument/2006/relationships/hyperlink" Target="http://abs.twimg.com/images/themes/theme1/bg.png" TargetMode="External" /><Relationship Id="rId1146" Type="http://schemas.openxmlformats.org/officeDocument/2006/relationships/hyperlink" Target="http://abs.twimg.com/images/themes/theme1/bg.png" TargetMode="External" /><Relationship Id="rId1147" Type="http://schemas.openxmlformats.org/officeDocument/2006/relationships/hyperlink" Target="http://abs.twimg.com/images/themes/theme8/bg.gif" TargetMode="External" /><Relationship Id="rId1148" Type="http://schemas.openxmlformats.org/officeDocument/2006/relationships/hyperlink" Target="http://abs.twimg.com/images/themes/theme13/bg.gif" TargetMode="External" /><Relationship Id="rId1149" Type="http://schemas.openxmlformats.org/officeDocument/2006/relationships/hyperlink" Target="http://abs.twimg.com/images/themes/theme1/bg.png" TargetMode="External" /><Relationship Id="rId1150" Type="http://schemas.openxmlformats.org/officeDocument/2006/relationships/hyperlink" Target="http://abs.twimg.com/images/themes/theme11/bg.gif" TargetMode="External" /><Relationship Id="rId1151" Type="http://schemas.openxmlformats.org/officeDocument/2006/relationships/hyperlink" Target="http://abs.twimg.com/images/themes/theme1/bg.png" TargetMode="External" /><Relationship Id="rId1152" Type="http://schemas.openxmlformats.org/officeDocument/2006/relationships/hyperlink" Target="http://abs.twimg.com/images/themes/theme9/bg.gif" TargetMode="External" /><Relationship Id="rId1153" Type="http://schemas.openxmlformats.org/officeDocument/2006/relationships/hyperlink" Target="http://abs.twimg.com/images/themes/theme1/bg.png" TargetMode="External" /><Relationship Id="rId1154" Type="http://schemas.openxmlformats.org/officeDocument/2006/relationships/hyperlink" Target="http://abs.twimg.com/images/themes/theme1/bg.png" TargetMode="External" /><Relationship Id="rId1155" Type="http://schemas.openxmlformats.org/officeDocument/2006/relationships/hyperlink" Target="http://abs.twimg.com/images/themes/theme1/bg.png" TargetMode="External" /><Relationship Id="rId1156" Type="http://schemas.openxmlformats.org/officeDocument/2006/relationships/hyperlink" Target="http://abs.twimg.com/images/themes/theme1/bg.png" TargetMode="External" /><Relationship Id="rId1157" Type="http://schemas.openxmlformats.org/officeDocument/2006/relationships/hyperlink" Target="http://abs.twimg.com/images/themes/theme15/bg.png" TargetMode="External" /><Relationship Id="rId1158" Type="http://schemas.openxmlformats.org/officeDocument/2006/relationships/hyperlink" Target="http://abs.twimg.com/images/themes/theme12/bg.gif" TargetMode="External" /><Relationship Id="rId1159" Type="http://schemas.openxmlformats.org/officeDocument/2006/relationships/hyperlink" Target="http://abs.twimg.com/images/themes/theme11/bg.gif" TargetMode="External" /><Relationship Id="rId1160" Type="http://schemas.openxmlformats.org/officeDocument/2006/relationships/hyperlink" Target="http://abs.twimg.com/images/themes/theme1/bg.png" TargetMode="External" /><Relationship Id="rId1161" Type="http://schemas.openxmlformats.org/officeDocument/2006/relationships/hyperlink" Target="http://abs.twimg.com/images/themes/theme1/bg.png" TargetMode="External" /><Relationship Id="rId1162" Type="http://schemas.openxmlformats.org/officeDocument/2006/relationships/hyperlink" Target="http://abs.twimg.com/images/themes/theme1/bg.png" TargetMode="External" /><Relationship Id="rId1163" Type="http://schemas.openxmlformats.org/officeDocument/2006/relationships/hyperlink" Target="http://abs.twimg.com/images/themes/theme1/bg.png" TargetMode="External" /><Relationship Id="rId1164" Type="http://schemas.openxmlformats.org/officeDocument/2006/relationships/hyperlink" Target="http://abs.twimg.com/images/themes/theme1/bg.png" TargetMode="External" /><Relationship Id="rId1165" Type="http://schemas.openxmlformats.org/officeDocument/2006/relationships/hyperlink" Target="http://abs.twimg.com/images/themes/theme1/bg.png" TargetMode="External" /><Relationship Id="rId1166" Type="http://schemas.openxmlformats.org/officeDocument/2006/relationships/hyperlink" Target="http://abs.twimg.com/images/themes/theme1/bg.png" TargetMode="External" /><Relationship Id="rId1167" Type="http://schemas.openxmlformats.org/officeDocument/2006/relationships/hyperlink" Target="http://abs.twimg.com/images/themes/theme1/bg.png" TargetMode="External" /><Relationship Id="rId1168" Type="http://schemas.openxmlformats.org/officeDocument/2006/relationships/hyperlink" Target="http://abs.twimg.com/images/themes/theme14/bg.gif" TargetMode="External" /><Relationship Id="rId1169" Type="http://schemas.openxmlformats.org/officeDocument/2006/relationships/hyperlink" Target="http://abs.twimg.com/images/themes/theme1/bg.png" TargetMode="External" /><Relationship Id="rId1170" Type="http://schemas.openxmlformats.org/officeDocument/2006/relationships/hyperlink" Target="http://abs.twimg.com/images/themes/theme1/bg.png" TargetMode="External" /><Relationship Id="rId1171" Type="http://schemas.openxmlformats.org/officeDocument/2006/relationships/hyperlink" Target="http://abs.twimg.com/images/themes/theme1/bg.png" TargetMode="External" /><Relationship Id="rId1172" Type="http://schemas.openxmlformats.org/officeDocument/2006/relationships/hyperlink" Target="http://abs.twimg.com/images/themes/theme1/bg.png" TargetMode="External" /><Relationship Id="rId1173" Type="http://schemas.openxmlformats.org/officeDocument/2006/relationships/hyperlink" Target="http://abs.twimg.com/images/themes/theme1/bg.png" TargetMode="External" /><Relationship Id="rId1174" Type="http://schemas.openxmlformats.org/officeDocument/2006/relationships/hyperlink" Target="http://abs.twimg.com/images/themes/theme1/bg.png" TargetMode="External" /><Relationship Id="rId1175" Type="http://schemas.openxmlformats.org/officeDocument/2006/relationships/hyperlink" Target="http://abs.twimg.com/images/themes/theme14/bg.gif" TargetMode="External" /><Relationship Id="rId1176" Type="http://schemas.openxmlformats.org/officeDocument/2006/relationships/hyperlink" Target="http://abs.twimg.com/images/themes/theme1/bg.png" TargetMode="External" /><Relationship Id="rId1177" Type="http://schemas.openxmlformats.org/officeDocument/2006/relationships/hyperlink" Target="http://abs.twimg.com/images/themes/theme10/bg.gif" TargetMode="External" /><Relationship Id="rId1178" Type="http://schemas.openxmlformats.org/officeDocument/2006/relationships/hyperlink" Target="http://abs.twimg.com/images/themes/theme1/bg.png" TargetMode="External" /><Relationship Id="rId1179" Type="http://schemas.openxmlformats.org/officeDocument/2006/relationships/hyperlink" Target="http://abs.twimg.com/images/themes/theme1/bg.png" TargetMode="External" /><Relationship Id="rId1180" Type="http://schemas.openxmlformats.org/officeDocument/2006/relationships/hyperlink" Target="http://abs.twimg.com/images/themes/theme9/bg.gif" TargetMode="External" /><Relationship Id="rId1181" Type="http://schemas.openxmlformats.org/officeDocument/2006/relationships/hyperlink" Target="http://abs.twimg.com/images/themes/theme18/bg.gif" TargetMode="External" /><Relationship Id="rId1182" Type="http://schemas.openxmlformats.org/officeDocument/2006/relationships/hyperlink" Target="http://abs.twimg.com/images/themes/theme18/bg.gif" TargetMode="External" /><Relationship Id="rId1183" Type="http://schemas.openxmlformats.org/officeDocument/2006/relationships/hyperlink" Target="http://abs.twimg.com/images/themes/theme1/bg.png" TargetMode="External" /><Relationship Id="rId1184" Type="http://schemas.openxmlformats.org/officeDocument/2006/relationships/hyperlink" Target="http://abs.twimg.com/images/themes/theme1/bg.png" TargetMode="External" /><Relationship Id="rId1185" Type="http://schemas.openxmlformats.org/officeDocument/2006/relationships/hyperlink" Target="http://abs.twimg.com/images/themes/theme1/bg.png" TargetMode="External" /><Relationship Id="rId1186" Type="http://schemas.openxmlformats.org/officeDocument/2006/relationships/hyperlink" Target="http://abs.twimg.com/images/themes/theme1/bg.png" TargetMode="External" /><Relationship Id="rId1187" Type="http://schemas.openxmlformats.org/officeDocument/2006/relationships/hyperlink" Target="http://abs.twimg.com/images/themes/theme1/bg.png" TargetMode="External" /><Relationship Id="rId1188" Type="http://schemas.openxmlformats.org/officeDocument/2006/relationships/hyperlink" Target="http://abs.twimg.com/images/themes/theme1/bg.png" TargetMode="External" /><Relationship Id="rId1189" Type="http://schemas.openxmlformats.org/officeDocument/2006/relationships/hyperlink" Target="http://abs.twimg.com/images/themes/theme1/bg.png" TargetMode="External" /><Relationship Id="rId1190" Type="http://schemas.openxmlformats.org/officeDocument/2006/relationships/hyperlink" Target="http://abs.twimg.com/images/themes/theme1/bg.png" TargetMode="External" /><Relationship Id="rId1191" Type="http://schemas.openxmlformats.org/officeDocument/2006/relationships/hyperlink" Target="http://abs.twimg.com/images/themes/theme1/bg.png" TargetMode="External" /><Relationship Id="rId1192" Type="http://schemas.openxmlformats.org/officeDocument/2006/relationships/hyperlink" Target="http://abs.twimg.com/images/themes/theme1/bg.png" TargetMode="External" /><Relationship Id="rId1193" Type="http://schemas.openxmlformats.org/officeDocument/2006/relationships/hyperlink" Target="http://abs.twimg.com/images/themes/theme1/bg.png" TargetMode="External" /><Relationship Id="rId1194" Type="http://schemas.openxmlformats.org/officeDocument/2006/relationships/hyperlink" Target="http://abs.twimg.com/images/themes/theme11/bg.gif" TargetMode="External" /><Relationship Id="rId1195" Type="http://schemas.openxmlformats.org/officeDocument/2006/relationships/hyperlink" Target="http://abs.twimg.com/images/themes/theme1/bg.png" TargetMode="External" /><Relationship Id="rId1196" Type="http://schemas.openxmlformats.org/officeDocument/2006/relationships/hyperlink" Target="http://abs.twimg.com/images/themes/theme19/bg.gif" TargetMode="External" /><Relationship Id="rId1197" Type="http://schemas.openxmlformats.org/officeDocument/2006/relationships/hyperlink" Target="http://abs.twimg.com/images/themes/theme10/bg.gif" TargetMode="External" /><Relationship Id="rId1198" Type="http://schemas.openxmlformats.org/officeDocument/2006/relationships/hyperlink" Target="http://abs.twimg.com/images/themes/theme9/bg.gif" TargetMode="External" /><Relationship Id="rId1199" Type="http://schemas.openxmlformats.org/officeDocument/2006/relationships/hyperlink" Target="http://abs.twimg.com/images/themes/theme9/bg.gif" TargetMode="External" /><Relationship Id="rId1200" Type="http://schemas.openxmlformats.org/officeDocument/2006/relationships/hyperlink" Target="http://abs.twimg.com/images/themes/theme1/bg.png" TargetMode="External" /><Relationship Id="rId1201" Type="http://schemas.openxmlformats.org/officeDocument/2006/relationships/hyperlink" Target="http://abs.twimg.com/images/themes/theme1/bg.png" TargetMode="External" /><Relationship Id="rId1202" Type="http://schemas.openxmlformats.org/officeDocument/2006/relationships/hyperlink" Target="http://abs.twimg.com/images/themes/theme18/bg.gif" TargetMode="External" /><Relationship Id="rId1203" Type="http://schemas.openxmlformats.org/officeDocument/2006/relationships/hyperlink" Target="http://abs.twimg.com/images/themes/theme14/bg.gif" TargetMode="External" /><Relationship Id="rId1204" Type="http://schemas.openxmlformats.org/officeDocument/2006/relationships/hyperlink" Target="http://abs.twimg.com/images/themes/theme15/bg.png" TargetMode="External" /><Relationship Id="rId1205" Type="http://schemas.openxmlformats.org/officeDocument/2006/relationships/hyperlink" Target="http://abs.twimg.com/images/themes/theme6/bg.gif" TargetMode="External" /><Relationship Id="rId1206" Type="http://schemas.openxmlformats.org/officeDocument/2006/relationships/hyperlink" Target="http://abs.twimg.com/images/themes/theme9/bg.gif" TargetMode="External" /><Relationship Id="rId1207" Type="http://schemas.openxmlformats.org/officeDocument/2006/relationships/hyperlink" Target="http://abs.twimg.com/images/themes/theme1/bg.png" TargetMode="External" /><Relationship Id="rId1208" Type="http://schemas.openxmlformats.org/officeDocument/2006/relationships/hyperlink" Target="http://abs.twimg.com/images/themes/theme14/bg.gif" TargetMode="External" /><Relationship Id="rId1209" Type="http://schemas.openxmlformats.org/officeDocument/2006/relationships/hyperlink" Target="http://abs.twimg.com/images/themes/theme1/bg.png" TargetMode="External" /><Relationship Id="rId1210" Type="http://schemas.openxmlformats.org/officeDocument/2006/relationships/hyperlink" Target="http://abs.twimg.com/images/themes/theme1/bg.png" TargetMode="External" /><Relationship Id="rId1211" Type="http://schemas.openxmlformats.org/officeDocument/2006/relationships/hyperlink" Target="http://abs.twimg.com/images/themes/theme1/bg.png" TargetMode="External" /><Relationship Id="rId1212" Type="http://schemas.openxmlformats.org/officeDocument/2006/relationships/hyperlink" Target="http://abs.twimg.com/images/themes/theme1/bg.png" TargetMode="External" /><Relationship Id="rId1213" Type="http://schemas.openxmlformats.org/officeDocument/2006/relationships/hyperlink" Target="http://abs.twimg.com/images/themes/theme1/bg.png" TargetMode="External" /><Relationship Id="rId1214" Type="http://schemas.openxmlformats.org/officeDocument/2006/relationships/hyperlink" Target="http://abs.twimg.com/images/themes/theme5/bg.gif" TargetMode="External" /><Relationship Id="rId1215" Type="http://schemas.openxmlformats.org/officeDocument/2006/relationships/hyperlink" Target="http://abs.twimg.com/images/themes/theme1/bg.png" TargetMode="External" /><Relationship Id="rId1216" Type="http://schemas.openxmlformats.org/officeDocument/2006/relationships/hyperlink" Target="http://abs.twimg.com/images/themes/theme1/bg.png" TargetMode="External" /><Relationship Id="rId1217" Type="http://schemas.openxmlformats.org/officeDocument/2006/relationships/hyperlink" Target="http://abs.twimg.com/images/themes/theme1/bg.png" TargetMode="External" /><Relationship Id="rId1218" Type="http://schemas.openxmlformats.org/officeDocument/2006/relationships/hyperlink" Target="http://abs.twimg.com/images/themes/theme9/bg.gif" TargetMode="External" /><Relationship Id="rId1219" Type="http://schemas.openxmlformats.org/officeDocument/2006/relationships/hyperlink" Target="http://abs.twimg.com/images/themes/theme1/bg.png" TargetMode="External" /><Relationship Id="rId1220" Type="http://schemas.openxmlformats.org/officeDocument/2006/relationships/hyperlink" Target="http://abs.twimg.com/images/themes/theme1/bg.png" TargetMode="External" /><Relationship Id="rId1221" Type="http://schemas.openxmlformats.org/officeDocument/2006/relationships/hyperlink" Target="http://abs.twimg.com/images/themes/theme1/bg.png" TargetMode="External" /><Relationship Id="rId1222" Type="http://schemas.openxmlformats.org/officeDocument/2006/relationships/hyperlink" Target="http://abs.twimg.com/images/themes/theme1/bg.png" TargetMode="External" /><Relationship Id="rId1223" Type="http://schemas.openxmlformats.org/officeDocument/2006/relationships/hyperlink" Target="http://abs.twimg.com/images/themes/theme9/bg.gif" TargetMode="External" /><Relationship Id="rId1224" Type="http://schemas.openxmlformats.org/officeDocument/2006/relationships/hyperlink" Target="http://abs.twimg.com/images/themes/theme5/bg.gif" TargetMode="External" /><Relationship Id="rId1225" Type="http://schemas.openxmlformats.org/officeDocument/2006/relationships/hyperlink" Target="http://abs.twimg.com/images/themes/theme1/bg.png" TargetMode="External" /><Relationship Id="rId1226" Type="http://schemas.openxmlformats.org/officeDocument/2006/relationships/hyperlink" Target="http://abs.twimg.com/images/themes/theme1/bg.png" TargetMode="External" /><Relationship Id="rId1227" Type="http://schemas.openxmlformats.org/officeDocument/2006/relationships/hyperlink" Target="http://abs.twimg.com/images/themes/theme10/bg.gif" TargetMode="External" /><Relationship Id="rId1228" Type="http://schemas.openxmlformats.org/officeDocument/2006/relationships/hyperlink" Target="http://abs.twimg.com/images/themes/theme1/bg.png" TargetMode="External" /><Relationship Id="rId1229" Type="http://schemas.openxmlformats.org/officeDocument/2006/relationships/hyperlink" Target="http://abs.twimg.com/images/themes/theme1/bg.png" TargetMode="External" /><Relationship Id="rId1230" Type="http://schemas.openxmlformats.org/officeDocument/2006/relationships/hyperlink" Target="http://abs.twimg.com/images/themes/theme10/bg.gif" TargetMode="External" /><Relationship Id="rId1231" Type="http://schemas.openxmlformats.org/officeDocument/2006/relationships/hyperlink" Target="http://abs.twimg.com/images/themes/theme3/bg.gif" TargetMode="External" /><Relationship Id="rId1232" Type="http://schemas.openxmlformats.org/officeDocument/2006/relationships/hyperlink" Target="http://abs.twimg.com/images/themes/theme1/bg.png" TargetMode="External" /><Relationship Id="rId1233" Type="http://schemas.openxmlformats.org/officeDocument/2006/relationships/hyperlink" Target="http://abs.twimg.com/images/themes/theme1/bg.png" TargetMode="External" /><Relationship Id="rId1234" Type="http://schemas.openxmlformats.org/officeDocument/2006/relationships/hyperlink" Target="http://abs.twimg.com/images/themes/theme1/bg.png" TargetMode="External" /><Relationship Id="rId1235" Type="http://schemas.openxmlformats.org/officeDocument/2006/relationships/hyperlink" Target="http://abs.twimg.com/images/themes/theme12/bg.gif" TargetMode="External" /><Relationship Id="rId1236" Type="http://schemas.openxmlformats.org/officeDocument/2006/relationships/hyperlink" Target="http://abs.twimg.com/images/themes/theme1/bg.png" TargetMode="External" /><Relationship Id="rId1237" Type="http://schemas.openxmlformats.org/officeDocument/2006/relationships/hyperlink" Target="http://abs.twimg.com/images/themes/theme1/bg.png" TargetMode="External" /><Relationship Id="rId1238" Type="http://schemas.openxmlformats.org/officeDocument/2006/relationships/hyperlink" Target="http://abs.twimg.com/images/themes/theme1/bg.png" TargetMode="External" /><Relationship Id="rId1239" Type="http://schemas.openxmlformats.org/officeDocument/2006/relationships/hyperlink" Target="http://abs.twimg.com/images/themes/theme10/bg.gif" TargetMode="External" /><Relationship Id="rId1240" Type="http://schemas.openxmlformats.org/officeDocument/2006/relationships/hyperlink" Target="http://abs.twimg.com/images/themes/theme1/bg.png" TargetMode="External" /><Relationship Id="rId1241" Type="http://schemas.openxmlformats.org/officeDocument/2006/relationships/hyperlink" Target="http://abs.twimg.com/images/themes/theme18/bg.gif" TargetMode="External" /><Relationship Id="rId1242" Type="http://schemas.openxmlformats.org/officeDocument/2006/relationships/hyperlink" Target="http://abs.twimg.com/images/themes/theme1/bg.png" TargetMode="External" /><Relationship Id="rId1243" Type="http://schemas.openxmlformats.org/officeDocument/2006/relationships/hyperlink" Target="http://abs.twimg.com/images/themes/theme9/bg.gif" TargetMode="External" /><Relationship Id="rId1244" Type="http://schemas.openxmlformats.org/officeDocument/2006/relationships/hyperlink" Target="http://abs.twimg.com/images/themes/theme1/bg.png" TargetMode="External" /><Relationship Id="rId1245" Type="http://schemas.openxmlformats.org/officeDocument/2006/relationships/hyperlink" Target="http://abs.twimg.com/images/themes/theme14/bg.gif" TargetMode="External" /><Relationship Id="rId1246" Type="http://schemas.openxmlformats.org/officeDocument/2006/relationships/hyperlink" Target="http://abs.twimg.com/images/themes/theme12/bg.gif" TargetMode="External" /><Relationship Id="rId1247" Type="http://schemas.openxmlformats.org/officeDocument/2006/relationships/hyperlink" Target="http://abs.twimg.com/images/themes/theme1/bg.png" TargetMode="External" /><Relationship Id="rId1248" Type="http://schemas.openxmlformats.org/officeDocument/2006/relationships/hyperlink" Target="http://abs.twimg.com/images/themes/theme14/bg.gif" TargetMode="External" /><Relationship Id="rId1249" Type="http://schemas.openxmlformats.org/officeDocument/2006/relationships/hyperlink" Target="http://abs.twimg.com/images/themes/theme14/bg.gif" TargetMode="External" /><Relationship Id="rId1250" Type="http://schemas.openxmlformats.org/officeDocument/2006/relationships/hyperlink" Target="http://abs.twimg.com/images/themes/theme1/bg.png" TargetMode="External" /><Relationship Id="rId1251" Type="http://schemas.openxmlformats.org/officeDocument/2006/relationships/hyperlink" Target="http://abs.twimg.com/images/themes/theme15/bg.png" TargetMode="External" /><Relationship Id="rId1252" Type="http://schemas.openxmlformats.org/officeDocument/2006/relationships/hyperlink" Target="http://abs.twimg.com/images/themes/theme1/bg.png" TargetMode="External" /><Relationship Id="rId1253" Type="http://schemas.openxmlformats.org/officeDocument/2006/relationships/hyperlink" Target="http://abs.twimg.com/images/themes/theme13/bg.gif" TargetMode="External" /><Relationship Id="rId1254" Type="http://schemas.openxmlformats.org/officeDocument/2006/relationships/hyperlink" Target="http://abs.twimg.com/images/themes/theme13/bg.gif" TargetMode="External" /><Relationship Id="rId1255" Type="http://schemas.openxmlformats.org/officeDocument/2006/relationships/hyperlink" Target="http://abs.twimg.com/images/themes/theme1/bg.png" TargetMode="External" /><Relationship Id="rId1256" Type="http://schemas.openxmlformats.org/officeDocument/2006/relationships/hyperlink" Target="http://abs.twimg.com/images/themes/theme1/bg.png" TargetMode="External" /><Relationship Id="rId1257" Type="http://schemas.openxmlformats.org/officeDocument/2006/relationships/hyperlink" Target="http://abs.twimg.com/images/themes/theme1/bg.png" TargetMode="External" /><Relationship Id="rId1258" Type="http://schemas.openxmlformats.org/officeDocument/2006/relationships/hyperlink" Target="http://abs.twimg.com/images/themes/theme1/bg.png" TargetMode="External" /><Relationship Id="rId1259" Type="http://schemas.openxmlformats.org/officeDocument/2006/relationships/hyperlink" Target="http://abs.twimg.com/images/themes/theme1/bg.png" TargetMode="External" /><Relationship Id="rId1260" Type="http://schemas.openxmlformats.org/officeDocument/2006/relationships/hyperlink" Target="http://abs.twimg.com/images/themes/theme4/bg.gif" TargetMode="External" /><Relationship Id="rId1261" Type="http://schemas.openxmlformats.org/officeDocument/2006/relationships/hyperlink" Target="http://abs.twimg.com/images/themes/theme3/bg.gif" TargetMode="External" /><Relationship Id="rId1262" Type="http://schemas.openxmlformats.org/officeDocument/2006/relationships/hyperlink" Target="http://abs.twimg.com/images/themes/theme1/bg.png" TargetMode="External" /><Relationship Id="rId1263" Type="http://schemas.openxmlformats.org/officeDocument/2006/relationships/hyperlink" Target="http://abs.twimg.com/images/themes/theme19/bg.gif" TargetMode="External" /><Relationship Id="rId1264" Type="http://schemas.openxmlformats.org/officeDocument/2006/relationships/hyperlink" Target="http://abs.twimg.com/images/themes/theme9/bg.gif" TargetMode="External" /><Relationship Id="rId1265" Type="http://schemas.openxmlformats.org/officeDocument/2006/relationships/hyperlink" Target="http://abs.twimg.com/images/themes/theme1/bg.png" TargetMode="External" /><Relationship Id="rId1266" Type="http://schemas.openxmlformats.org/officeDocument/2006/relationships/hyperlink" Target="http://abs.twimg.com/images/themes/theme1/bg.png" TargetMode="External" /><Relationship Id="rId1267" Type="http://schemas.openxmlformats.org/officeDocument/2006/relationships/hyperlink" Target="http://abs.twimg.com/images/themes/theme20/bg.png" TargetMode="External" /><Relationship Id="rId1268" Type="http://schemas.openxmlformats.org/officeDocument/2006/relationships/hyperlink" Target="http://abs.twimg.com/images/themes/theme14/bg.gif" TargetMode="External" /><Relationship Id="rId1269" Type="http://schemas.openxmlformats.org/officeDocument/2006/relationships/hyperlink" Target="http://abs.twimg.com/images/themes/theme1/bg.png" TargetMode="External" /><Relationship Id="rId1270" Type="http://schemas.openxmlformats.org/officeDocument/2006/relationships/hyperlink" Target="http://abs.twimg.com/images/themes/theme1/bg.png" TargetMode="External" /><Relationship Id="rId1271" Type="http://schemas.openxmlformats.org/officeDocument/2006/relationships/hyperlink" Target="http://abs.twimg.com/images/themes/theme18/bg.gif" TargetMode="External" /><Relationship Id="rId1272" Type="http://schemas.openxmlformats.org/officeDocument/2006/relationships/hyperlink" Target="http://abs.twimg.com/images/themes/theme4/bg.gif" TargetMode="External" /><Relationship Id="rId1273" Type="http://schemas.openxmlformats.org/officeDocument/2006/relationships/hyperlink" Target="http://abs.twimg.com/images/themes/theme1/bg.png" TargetMode="External" /><Relationship Id="rId1274" Type="http://schemas.openxmlformats.org/officeDocument/2006/relationships/hyperlink" Target="http://abs.twimg.com/images/themes/theme1/bg.png" TargetMode="External" /><Relationship Id="rId1275" Type="http://schemas.openxmlformats.org/officeDocument/2006/relationships/hyperlink" Target="http://abs.twimg.com/images/themes/theme5/bg.gif" TargetMode="External" /><Relationship Id="rId1276" Type="http://schemas.openxmlformats.org/officeDocument/2006/relationships/hyperlink" Target="http://abs.twimg.com/images/themes/theme1/bg.png" TargetMode="External" /><Relationship Id="rId1277" Type="http://schemas.openxmlformats.org/officeDocument/2006/relationships/hyperlink" Target="http://abs.twimg.com/images/themes/theme1/bg.png" TargetMode="External" /><Relationship Id="rId1278" Type="http://schemas.openxmlformats.org/officeDocument/2006/relationships/hyperlink" Target="http://abs.twimg.com/images/themes/theme1/bg.png" TargetMode="External" /><Relationship Id="rId1279" Type="http://schemas.openxmlformats.org/officeDocument/2006/relationships/hyperlink" Target="http://abs.twimg.com/images/themes/theme1/bg.png" TargetMode="External" /><Relationship Id="rId1280" Type="http://schemas.openxmlformats.org/officeDocument/2006/relationships/hyperlink" Target="http://abs.twimg.com/images/themes/theme1/bg.png" TargetMode="External" /><Relationship Id="rId1281" Type="http://schemas.openxmlformats.org/officeDocument/2006/relationships/hyperlink" Target="http://abs.twimg.com/images/themes/theme1/bg.png" TargetMode="External" /><Relationship Id="rId1282" Type="http://schemas.openxmlformats.org/officeDocument/2006/relationships/hyperlink" Target="http://abs.twimg.com/images/themes/theme1/bg.png" TargetMode="External" /><Relationship Id="rId1283" Type="http://schemas.openxmlformats.org/officeDocument/2006/relationships/hyperlink" Target="http://abs.twimg.com/images/themes/theme14/bg.gif" TargetMode="External" /><Relationship Id="rId1284" Type="http://schemas.openxmlformats.org/officeDocument/2006/relationships/hyperlink" Target="http://abs.twimg.com/images/themes/theme9/bg.gif" TargetMode="External" /><Relationship Id="rId1285" Type="http://schemas.openxmlformats.org/officeDocument/2006/relationships/hyperlink" Target="http://abs.twimg.com/images/themes/theme1/bg.png" TargetMode="External" /><Relationship Id="rId1286" Type="http://schemas.openxmlformats.org/officeDocument/2006/relationships/hyperlink" Target="http://abs.twimg.com/images/themes/theme1/bg.png" TargetMode="External" /><Relationship Id="rId1287" Type="http://schemas.openxmlformats.org/officeDocument/2006/relationships/hyperlink" Target="http://abs.twimg.com/images/themes/theme1/bg.png" TargetMode="External" /><Relationship Id="rId1288" Type="http://schemas.openxmlformats.org/officeDocument/2006/relationships/hyperlink" Target="http://abs.twimg.com/images/themes/theme1/bg.png" TargetMode="External" /><Relationship Id="rId1289" Type="http://schemas.openxmlformats.org/officeDocument/2006/relationships/hyperlink" Target="http://abs.twimg.com/images/themes/theme14/bg.gif" TargetMode="External" /><Relationship Id="rId1290" Type="http://schemas.openxmlformats.org/officeDocument/2006/relationships/hyperlink" Target="http://abs.twimg.com/images/themes/theme14/bg.gif" TargetMode="External" /><Relationship Id="rId1291" Type="http://schemas.openxmlformats.org/officeDocument/2006/relationships/hyperlink" Target="http://abs.twimg.com/images/themes/theme9/bg.gif" TargetMode="External" /><Relationship Id="rId1292" Type="http://schemas.openxmlformats.org/officeDocument/2006/relationships/hyperlink" Target="http://abs.twimg.com/images/themes/theme1/bg.png" TargetMode="External" /><Relationship Id="rId1293" Type="http://schemas.openxmlformats.org/officeDocument/2006/relationships/hyperlink" Target="http://abs.twimg.com/images/themes/theme9/bg.gif" TargetMode="External" /><Relationship Id="rId1294" Type="http://schemas.openxmlformats.org/officeDocument/2006/relationships/hyperlink" Target="http://abs.twimg.com/images/themes/theme1/bg.png" TargetMode="External" /><Relationship Id="rId1295" Type="http://schemas.openxmlformats.org/officeDocument/2006/relationships/hyperlink" Target="http://abs.twimg.com/images/themes/theme1/bg.png" TargetMode="External" /><Relationship Id="rId1296" Type="http://schemas.openxmlformats.org/officeDocument/2006/relationships/hyperlink" Target="http://abs.twimg.com/images/themes/theme16/bg.gif" TargetMode="External" /><Relationship Id="rId1297" Type="http://schemas.openxmlformats.org/officeDocument/2006/relationships/hyperlink" Target="http://abs.twimg.com/images/themes/theme14/bg.gif" TargetMode="External" /><Relationship Id="rId1298" Type="http://schemas.openxmlformats.org/officeDocument/2006/relationships/hyperlink" Target="http://abs.twimg.com/images/themes/theme1/bg.png" TargetMode="External" /><Relationship Id="rId1299" Type="http://schemas.openxmlformats.org/officeDocument/2006/relationships/hyperlink" Target="http://abs.twimg.com/images/themes/theme18/bg.gif" TargetMode="External" /><Relationship Id="rId1300" Type="http://schemas.openxmlformats.org/officeDocument/2006/relationships/hyperlink" Target="http://abs.twimg.com/images/themes/theme15/bg.png" TargetMode="External" /><Relationship Id="rId1301" Type="http://schemas.openxmlformats.org/officeDocument/2006/relationships/hyperlink" Target="http://abs.twimg.com/images/themes/theme1/bg.png" TargetMode="External" /><Relationship Id="rId1302" Type="http://schemas.openxmlformats.org/officeDocument/2006/relationships/hyperlink" Target="http://abs.twimg.com/images/themes/theme1/bg.png" TargetMode="External" /><Relationship Id="rId1303" Type="http://schemas.openxmlformats.org/officeDocument/2006/relationships/hyperlink" Target="http://abs.twimg.com/images/themes/theme1/bg.png" TargetMode="External" /><Relationship Id="rId1304" Type="http://schemas.openxmlformats.org/officeDocument/2006/relationships/hyperlink" Target="http://abs.twimg.com/images/themes/theme1/bg.png" TargetMode="External" /><Relationship Id="rId1305" Type="http://schemas.openxmlformats.org/officeDocument/2006/relationships/hyperlink" Target="http://abs.twimg.com/images/themes/theme1/bg.png" TargetMode="External" /><Relationship Id="rId1306" Type="http://schemas.openxmlformats.org/officeDocument/2006/relationships/hyperlink" Target="http://abs.twimg.com/images/themes/theme1/bg.png" TargetMode="External" /><Relationship Id="rId1307" Type="http://schemas.openxmlformats.org/officeDocument/2006/relationships/hyperlink" Target="http://abs.twimg.com/images/themes/theme1/bg.png" TargetMode="External" /><Relationship Id="rId1308" Type="http://schemas.openxmlformats.org/officeDocument/2006/relationships/hyperlink" Target="http://abs.twimg.com/images/themes/theme1/bg.png" TargetMode="External" /><Relationship Id="rId1309" Type="http://schemas.openxmlformats.org/officeDocument/2006/relationships/hyperlink" Target="http://abs.twimg.com/images/themes/theme10/bg.gif" TargetMode="External" /><Relationship Id="rId1310" Type="http://schemas.openxmlformats.org/officeDocument/2006/relationships/hyperlink" Target="http://abs.twimg.com/images/themes/theme1/bg.png" TargetMode="External" /><Relationship Id="rId1311" Type="http://schemas.openxmlformats.org/officeDocument/2006/relationships/hyperlink" Target="http://abs.twimg.com/images/themes/theme19/bg.gif" TargetMode="External" /><Relationship Id="rId1312" Type="http://schemas.openxmlformats.org/officeDocument/2006/relationships/hyperlink" Target="http://abs.twimg.com/images/themes/theme14/bg.gif" TargetMode="External" /><Relationship Id="rId1313" Type="http://schemas.openxmlformats.org/officeDocument/2006/relationships/hyperlink" Target="http://abs.twimg.com/images/themes/theme1/bg.png" TargetMode="External" /><Relationship Id="rId1314" Type="http://schemas.openxmlformats.org/officeDocument/2006/relationships/hyperlink" Target="http://abs.twimg.com/images/themes/theme1/bg.png" TargetMode="External" /><Relationship Id="rId1315" Type="http://schemas.openxmlformats.org/officeDocument/2006/relationships/hyperlink" Target="http://abs.twimg.com/images/themes/theme1/bg.png" TargetMode="External" /><Relationship Id="rId1316" Type="http://schemas.openxmlformats.org/officeDocument/2006/relationships/hyperlink" Target="http://abs.twimg.com/images/themes/theme1/bg.png" TargetMode="External" /><Relationship Id="rId1317" Type="http://schemas.openxmlformats.org/officeDocument/2006/relationships/hyperlink" Target="http://abs.twimg.com/images/themes/theme1/bg.png" TargetMode="External" /><Relationship Id="rId1318" Type="http://schemas.openxmlformats.org/officeDocument/2006/relationships/hyperlink" Target="http://abs.twimg.com/images/themes/theme1/bg.png" TargetMode="External" /><Relationship Id="rId1319" Type="http://schemas.openxmlformats.org/officeDocument/2006/relationships/hyperlink" Target="http://abs.twimg.com/images/themes/theme1/bg.png" TargetMode="External" /><Relationship Id="rId1320" Type="http://schemas.openxmlformats.org/officeDocument/2006/relationships/hyperlink" Target="http://abs.twimg.com/images/themes/theme1/bg.png" TargetMode="External" /><Relationship Id="rId1321" Type="http://schemas.openxmlformats.org/officeDocument/2006/relationships/hyperlink" Target="http://abs.twimg.com/images/themes/theme1/bg.png" TargetMode="External" /><Relationship Id="rId1322" Type="http://schemas.openxmlformats.org/officeDocument/2006/relationships/hyperlink" Target="http://abs.twimg.com/images/themes/theme1/bg.png" TargetMode="External" /><Relationship Id="rId1323" Type="http://schemas.openxmlformats.org/officeDocument/2006/relationships/hyperlink" Target="http://abs.twimg.com/images/themes/theme1/bg.png" TargetMode="External" /><Relationship Id="rId1324" Type="http://schemas.openxmlformats.org/officeDocument/2006/relationships/hyperlink" Target="http://abs.twimg.com/images/themes/theme1/bg.png" TargetMode="External" /><Relationship Id="rId1325" Type="http://schemas.openxmlformats.org/officeDocument/2006/relationships/hyperlink" Target="http://abs.twimg.com/images/themes/theme1/bg.png" TargetMode="External" /><Relationship Id="rId1326" Type="http://schemas.openxmlformats.org/officeDocument/2006/relationships/hyperlink" Target="http://abs.twimg.com/images/themes/theme1/bg.png" TargetMode="External" /><Relationship Id="rId1327" Type="http://schemas.openxmlformats.org/officeDocument/2006/relationships/hyperlink" Target="http://abs.twimg.com/images/themes/theme9/bg.gif" TargetMode="External" /><Relationship Id="rId1328" Type="http://schemas.openxmlformats.org/officeDocument/2006/relationships/hyperlink" Target="http://abs.twimg.com/images/themes/theme6/bg.gif" TargetMode="External" /><Relationship Id="rId1329" Type="http://schemas.openxmlformats.org/officeDocument/2006/relationships/hyperlink" Target="http://abs.twimg.com/images/themes/theme4/bg.gif" TargetMode="External" /><Relationship Id="rId1330" Type="http://schemas.openxmlformats.org/officeDocument/2006/relationships/hyperlink" Target="http://abs.twimg.com/images/themes/theme1/bg.png" TargetMode="External" /><Relationship Id="rId1331" Type="http://schemas.openxmlformats.org/officeDocument/2006/relationships/hyperlink" Target="http://abs.twimg.com/images/themes/theme1/bg.png" TargetMode="External" /><Relationship Id="rId1332" Type="http://schemas.openxmlformats.org/officeDocument/2006/relationships/hyperlink" Target="http://abs.twimg.com/images/themes/theme1/bg.png" TargetMode="External" /><Relationship Id="rId1333" Type="http://schemas.openxmlformats.org/officeDocument/2006/relationships/hyperlink" Target="http://abs.twimg.com/images/themes/theme6/bg.gif" TargetMode="External" /><Relationship Id="rId1334" Type="http://schemas.openxmlformats.org/officeDocument/2006/relationships/hyperlink" Target="http://abs.twimg.com/images/themes/theme1/bg.png" TargetMode="External" /><Relationship Id="rId1335" Type="http://schemas.openxmlformats.org/officeDocument/2006/relationships/hyperlink" Target="http://abs.twimg.com/images/themes/theme1/bg.png" TargetMode="External" /><Relationship Id="rId1336" Type="http://schemas.openxmlformats.org/officeDocument/2006/relationships/hyperlink" Target="http://abs.twimg.com/images/themes/theme1/bg.png" TargetMode="External" /><Relationship Id="rId1337" Type="http://schemas.openxmlformats.org/officeDocument/2006/relationships/hyperlink" Target="http://abs.twimg.com/images/themes/theme1/bg.png" TargetMode="External" /><Relationship Id="rId1338" Type="http://schemas.openxmlformats.org/officeDocument/2006/relationships/hyperlink" Target="http://abs.twimg.com/images/themes/theme6/bg.gif" TargetMode="External" /><Relationship Id="rId1339" Type="http://schemas.openxmlformats.org/officeDocument/2006/relationships/hyperlink" Target="http://abs.twimg.com/images/themes/theme1/bg.png" TargetMode="External" /><Relationship Id="rId1340" Type="http://schemas.openxmlformats.org/officeDocument/2006/relationships/hyperlink" Target="http://abs.twimg.com/images/themes/theme1/bg.png" TargetMode="External" /><Relationship Id="rId1341" Type="http://schemas.openxmlformats.org/officeDocument/2006/relationships/hyperlink" Target="http://abs.twimg.com/images/themes/theme9/bg.gif" TargetMode="External" /><Relationship Id="rId1342" Type="http://schemas.openxmlformats.org/officeDocument/2006/relationships/hyperlink" Target="http://abs.twimg.com/images/themes/theme5/bg.gif" TargetMode="External" /><Relationship Id="rId1343" Type="http://schemas.openxmlformats.org/officeDocument/2006/relationships/hyperlink" Target="http://abs.twimg.com/images/themes/theme16/bg.gif" TargetMode="External" /><Relationship Id="rId1344" Type="http://schemas.openxmlformats.org/officeDocument/2006/relationships/hyperlink" Target="http://abs.twimg.com/images/themes/theme13/bg.gif" TargetMode="External" /><Relationship Id="rId1345" Type="http://schemas.openxmlformats.org/officeDocument/2006/relationships/hyperlink" Target="http://abs.twimg.com/images/themes/theme11/bg.gif" TargetMode="External" /><Relationship Id="rId1346" Type="http://schemas.openxmlformats.org/officeDocument/2006/relationships/hyperlink" Target="http://abs.twimg.com/images/themes/theme14/bg.gif" TargetMode="External" /><Relationship Id="rId1347" Type="http://schemas.openxmlformats.org/officeDocument/2006/relationships/hyperlink" Target="http://abs.twimg.com/images/themes/theme11/bg.gif" TargetMode="External" /><Relationship Id="rId1348" Type="http://schemas.openxmlformats.org/officeDocument/2006/relationships/hyperlink" Target="http://abs.twimg.com/images/themes/theme18/bg.gif" TargetMode="External" /><Relationship Id="rId1349" Type="http://schemas.openxmlformats.org/officeDocument/2006/relationships/hyperlink" Target="http://abs.twimg.com/images/themes/theme1/bg.png" TargetMode="External" /><Relationship Id="rId1350" Type="http://schemas.openxmlformats.org/officeDocument/2006/relationships/hyperlink" Target="http://abs.twimg.com/images/themes/theme1/bg.png" TargetMode="External" /><Relationship Id="rId1351" Type="http://schemas.openxmlformats.org/officeDocument/2006/relationships/hyperlink" Target="http://abs.twimg.com/images/themes/theme2/bg.gif" TargetMode="External" /><Relationship Id="rId1352" Type="http://schemas.openxmlformats.org/officeDocument/2006/relationships/hyperlink" Target="http://abs.twimg.com/images/themes/theme1/bg.png" TargetMode="External" /><Relationship Id="rId1353" Type="http://schemas.openxmlformats.org/officeDocument/2006/relationships/hyperlink" Target="http://abs.twimg.com/images/themes/theme1/bg.png" TargetMode="External" /><Relationship Id="rId1354" Type="http://schemas.openxmlformats.org/officeDocument/2006/relationships/hyperlink" Target="http://abs.twimg.com/images/themes/theme1/bg.png" TargetMode="External" /><Relationship Id="rId1355" Type="http://schemas.openxmlformats.org/officeDocument/2006/relationships/hyperlink" Target="http://abs.twimg.com/images/themes/theme1/bg.png" TargetMode="External" /><Relationship Id="rId1356" Type="http://schemas.openxmlformats.org/officeDocument/2006/relationships/hyperlink" Target="http://abs.twimg.com/images/themes/theme10/bg.gif" TargetMode="External" /><Relationship Id="rId1357" Type="http://schemas.openxmlformats.org/officeDocument/2006/relationships/hyperlink" Target="http://abs.twimg.com/images/themes/theme1/bg.png" TargetMode="External" /><Relationship Id="rId1358" Type="http://schemas.openxmlformats.org/officeDocument/2006/relationships/hyperlink" Target="http://abs.twimg.com/images/themes/theme1/bg.png" TargetMode="External" /><Relationship Id="rId1359" Type="http://schemas.openxmlformats.org/officeDocument/2006/relationships/hyperlink" Target="http://abs.twimg.com/images/themes/theme1/bg.png" TargetMode="External" /><Relationship Id="rId1360" Type="http://schemas.openxmlformats.org/officeDocument/2006/relationships/hyperlink" Target="http://abs.twimg.com/images/themes/theme1/bg.png" TargetMode="External" /><Relationship Id="rId1361" Type="http://schemas.openxmlformats.org/officeDocument/2006/relationships/hyperlink" Target="http://abs.twimg.com/images/themes/theme1/bg.png" TargetMode="External" /><Relationship Id="rId1362" Type="http://schemas.openxmlformats.org/officeDocument/2006/relationships/hyperlink" Target="http://abs.twimg.com/images/themes/theme1/bg.png" TargetMode="External" /><Relationship Id="rId1363" Type="http://schemas.openxmlformats.org/officeDocument/2006/relationships/hyperlink" Target="http://abs.twimg.com/images/themes/theme1/bg.png" TargetMode="External" /><Relationship Id="rId1364" Type="http://schemas.openxmlformats.org/officeDocument/2006/relationships/hyperlink" Target="http://abs.twimg.com/images/themes/theme1/bg.png" TargetMode="External" /><Relationship Id="rId1365" Type="http://schemas.openxmlformats.org/officeDocument/2006/relationships/hyperlink" Target="http://abs.twimg.com/images/themes/theme1/bg.png" TargetMode="External" /><Relationship Id="rId1366" Type="http://schemas.openxmlformats.org/officeDocument/2006/relationships/hyperlink" Target="http://abs.twimg.com/images/themes/theme10/bg.gif" TargetMode="External" /><Relationship Id="rId1367" Type="http://schemas.openxmlformats.org/officeDocument/2006/relationships/hyperlink" Target="http://abs.twimg.com/images/themes/theme11/bg.gif" TargetMode="External" /><Relationship Id="rId1368" Type="http://schemas.openxmlformats.org/officeDocument/2006/relationships/hyperlink" Target="http://abs.twimg.com/images/themes/theme1/bg.png" TargetMode="External" /><Relationship Id="rId1369" Type="http://schemas.openxmlformats.org/officeDocument/2006/relationships/hyperlink" Target="http://abs.twimg.com/images/themes/theme9/bg.gif" TargetMode="External" /><Relationship Id="rId1370" Type="http://schemas.openxmlformats.org/officeDocument/2006/relationships/hyperlink" Target="http://abs.twimg.com/images/themes/theme1/bg.png" TargetMode="External" /><Relationship Id="rId1371" Type="http://schemas.openxmlformats.org/officeDocument/2006/relationships/hyperlink" Target="http://abs.twimg.com/images/themes/theme1/bg.png" TargetMode="External" /><Relationship Id="rId1372" Type="http://schemas.openxmlformats.org/officeDocument/2006/relationships/hyperlink" Target="http://abs.twimg.com/images/themes/theme18/bg.gif" TargetMode="External" /><Relationship Id="rId1373" Type="http://schemas.openxmlformats.org/officeDocument/2006/relationships/hyperlink" Target="http://abs.twimg.com/images/themes/theme1/bg.png" TargetMode="External" /><Relationship Id="rId1374" Type="http://schemas.openxmlformats.org/officeDocument/2006/relationships/hyperlink" Target="http://abs.twimg.com/images/themes/theme1/bg.png" TargetMode="External" /><Relationship Id="rId1375" Type="http://schemas.openxmlformats.org/officeDocument/2006/relationships/hyperlink" Target="http://abs.twimg.com/images/themes/theme5/bg.gif" TargetMode="External" /><Relationship Id="rId1376" Type="http://schemas.openxmlformats.org/officeDocument/2006/relationships/hyperlink" Target="http://abs.twimg.com/images/themes/theme1/bg.png" TargetMode="External" /><Relationship Id="rId1377" Type="http://schemas.openxmlformats.org/officeDocument/2006/relationships/hyperlink" Target="http://abs.twimg.com/images/themes/theme1/bg.png" TargetMode="External" /><Relationship Id="rId1378" Type="http://schemas.openxmlformats.org/officeDocument/2006/relationships/hyperlink" Target="http://abs.twimg.com/images/themes/theme18/bg.gif" TargetMode="External" /><Relationship Id="rId1379" Type="http://schemas.openxmlformats.org/officeDocument/2006/relationships/hyperlink" Target="http://abs.twimg.com/images/themes/theme5/bg.gif" TargetMode="External" /><Relationship Id="rId1380" Type="http://schemas.openxmlformats.org/officeDocument/2006/relationships/hyperlink" Target="http://abs.twimg.com/images/themes/theme9/bg.gif" TargetMode="External" /><Relationship Id="rId1381" Type="http://schemas.openxmlformats.org/officeDocument/2006/relationships/hyperlink" Target="http://abs.twimg.com/images/themes/theme17/bg.gif" TargetMode="External" /><Relationship Id="rId1382" Type="http://schemas.openxmlformats.org/officeDocument/2006/relationships/hyperlink" Target="http://abs.twimg.com/images/themes/theme9/bg.gif" TargetMode="External" /><Relationship Id="rId1383" Type="http://schemas.openxmlformats.org/officeDocument/2006/relationships/hyperlink" Target="http://abs.twimg.com/images/themes/theme1/bg.png" TargetMode="External" /><Relationship Id="rId1384" Type="http://schemas.openxmlformats.org/officeDocument/2006/relationships/hyperlink" Target="http://abs.twimg.com/images/themes/theme9/bg.gif" TargetMode="External" /><Relationship Id="rId1385" Type="http://schemas.openxmlformats.org/officeDocument/2006/relationships/hyperlink" Target="http://abs.twimg.com/images/themes/theme5/bg.gif" TargetMode="External" /><Relationship Id="rId1386" Type="http://schemas.openxmlformats.org/officeDocument/2006/relationships/hyperlink" Target="http://abs.twimg.com/images/themes/theme1/bg.png" TargetMode="External" /><Relationship Id="rId1387" Type="http://schemas.openxmlformats.org/officeDocument/2006/relationships/hyperlink" Target="http://abs.twimg.com/images/themes/theme1/bg.png" TargetMode="External" /><Relationship Id="rId1388" Type="http://schemas.openxmlformats.org/officeDocument/2006/relationships/hyperlink" Target="http://abs.twimg.com/images/themes/theme1/bg.png" TargetMode="External" /><Relationship Id="rId1389" Type="http://schemas.openxmlformats.org/officeDocument/2006/relationships/hyperlink" Target="http://abs.twimg.com/images/themes/theme1/bg.png" TargetMode="External" /><Relationship Id="rId1390" Type="http://schemas.openxmlformats.org/officeDocument/2006/relationships/hyperlink" Target="http://abs.twimg.com/images/themes/theme1/bg.png" TargetMode="External" /><Relationship Id="rId1391" Type="http://schemas.openxmlformats.org/officeDocument/2006/relationships/hyperlink" Target="http://abs.twimg.com/images/themes/theme10/bg.gif" TargetMode="External" /><Relationship Id="rId1392" Type="http://schemas.openxmlformats.org/officeDocument/2006/relationships/hyperlink" Target="http://abs.twimg.com/images/themes/theme1/bg.png" TargetMode="External" /><Relationship Id="rId1393" Type="http://schemas.openxmlformats.org/officeDocument/2006/relationships/hyperlink" Target="http://abs.twimg.com/images/themes/theme9/bg.gif" TargetMode="External" /><Relationship Id="rId1394" Type="http://schemas.openxmlformats.org/officeDocument/2006/relationships/hyperlink" Target="http://abs.twimg.com/images/themes/theme1/bg.png" TargetMode="External" /><Relationship Id="rId1395" Type="http://schemas.openxmlformats.org/officeDocument/2006/relationships/hyperlink" Target="http://abs.twimg.com/images/themes/theme1/bg.png" TargetMode="External" /><Relationship Id="rId1396" Type="http://schemas.openxmlformats.org/officeDocument/2006/relationships/hyperlink" Target="http://abs.twimg.com/images/themes/theme9/bg.gif" TargetMode="External" /><Relationship Id="rId1397" Type="http://schemas.openxmlformats.org/officeDocument/2006/relationships/hyperlink" Target="http://abs.twimg.com/images/themes/theme1/bg.png" TargetMode="External" /><Relationship Id="rId1398" Type="http://schemas.openxmlformats.org/officeDocument/2006/relationships/hyperlink" Target="http://abs.twimg.com/images/themes/theme1/bg.png" TargetMode="External" /><Relationship Id="rId1399" Type="http://schemas.openxmlformats.org/officeDocument/2006/relationships/hyperlink" Target="http://abs.twimg.com/images/themes/theme14/bg.gif" TargetMode="External" /><Relationship Id="rId1400" Type="http://schemas.openxmlformats.org/officeDocument/2006/relationships/hyperlink" Target="http://abs.twimg.com/images/themes/theme5/bg.gif" TargetMode="External" /><Relationship Id="rId1401" Type="http://schemas.openxmlformats.org/officeDocument/2006/relationships/hyperlink" Target="http://abs.twimg.com/images/themes/theme1/bg.png" TargetMode="External" /><Relationship Id="rId1402" Type="http://schemas.openxmlformats.org/officeDocument/2006/relationships/hyperlink" Target="http://pbs.twimg.com/profile_images/1134632332923527169/y19SInaS_normal.jpg" TargetMode="External" /><Relationship Id="rId1403" Type="http://schemas.openxmlformats.org/officeDocument/2006/relationships/hyperlink" Target="http://pbs.twimg.com/profile_images/615696617165885440/JDbUuo9H_normal.jpg" TargetMode="External" /><Relationship Id="rId1404" Type="http://schemas.openxmlformats.org/officeDocument/2006/relationships/hyperlink" Target="http://pbs.twimg.com/profile_images/1142777115177132032/UDKjh5xl_normal.jpg" TargetMode="External" /><Relationship Id="rId1405" Type="http://schemas.openxmlformats.org/officeDocument/2006/relationships/hyperlink" Target="http://pbs.twimg.com/profile_images/1141434930070605824/4DQODh8z_normal.jpg" TargetMode="External" /><Relationship Id="rId1406" Type="http://schemas.openxmlformats.org/officeDocument/2006/relationships/hyperlink" Target="http://pbs.twimg.com/profile_images/1148799497184526337/cvpPn6UG_normal.jpg" TargetMode="External" /><Relationship Id="rId1407" Type="http://schemas.openxmlformats.org/officeDocument/2006/relationships/hyperlink" Target="http://pbs.twimg.com/profile_images/1147091998098071552/W1a-W_Nz_normal.jpg" TargetMode="External" /><Relationship Id="rId1408" Type="http://schemas.openxmlformats.org/officeDocument/2006/relationships/hyperlink" Target="http://pbs.twimg.com/profile_images/1147445388976283649/7JzQszLd_normal.jpg" TargetMode="External" /><Relationship Id="rId1409" Type="http://schemas.openxmlformats.org/officeDocument/2006/relationships/hyperlink" Target="http://pbs.twimg.com/profile_images/1138832807072096257/4YId40ap_normal.jpg" TargetMode="External" /><Relationship Id="rId1410" Type="http://schemas.openxmlformats.org/officeDocument/2006/relationships/hyperlink" Target="http://pbs.twimg.com/profile_images/1142723501394026496/O_406AWy_normal.jpg" TargetMode="External" /><Relationship Id="rId1411" Type="http://schemas.openxmlformats.org/officeDocument/2006/relationships/hyperlink" Target="http://pbs.twimg.com/profile_images/1147185465902002177/GqrAKHto_normal.jpg" TargetMode="External" /><Relationship Id="rId1412" Type="http://schemas.openxmlformats.org/officeDocument/2006/relationships/hyperlink" Target="http://pbs.twimg.com/profile_images/1059156190612086785/UPqmNurs_normal.jpg" TargetMode="External" /><Relationship Id="rId1413" Type="http://schemas.openxmlformats.org/officeDocument/2006/relationships/hyperlink" Target="http://pbs.twimg.com/profile_images/1141831018665709568/ObntQu8N_normal.jpg" TargetMode="External" /><Relationship Id="rId1414" Type="http://schemas.openxmlformats.org/officeDocument/2006/relationships/hyperlink" Target="http://pbs.twimg.com/profile_images/1147944005549875200/wxkrf75K_normal.jpg" TargetMode="External" /><Relationship Id="rId1415" Type="http://schemas.openxmlformats.org/officeDocument/2006/relationships/hyperlink" Target="http://pbs.twimg.com/profile_images/1128499226634223618/TYYnHIcn_normal.jpg" TargetMode="External" /><Relationship Id="rId1416" Type="http://schemas.openxmlformats.org/officeDocument/2006/relationships/hyperlink" Target="http://pbs.twimg.com/profile_images/586563847793709057/Naa-21D__normal.jpg" TargetMode="External" /><Relationship Id="rId1417" Type="http://schemas.openxmlformats.org/officeDocument/2006/relationships/hyperlink" Target="http://pbs.twimg.com/profile_images/1145416093755957250/nKtg3djT_normal.jpg" TargetMode="External" /><Relationship Id="rId1418" Type="http://schemas.openxmlformats.org/officeDocument/2006/relationships/hyperlink" Target="http://pbs.twimg.com/profile_images/1145701750243860481/3oSKonpJ_normal.jpg" TargetMode="External" /><Relationship Id="rId1419" Type="http://schemas.openxmlformats.org/officeDocument/2006/relationships/hyperlink" Target="http://pbs.twimg.com/profile_images/214890864/NECherryFestivalRun_9557_JoeyAllessie_JABabay_CrossingFinishLine_20080712_normal.JPG" TargetMode="External" /><Relationship Id="rId1420" Type="http://schemas.openxmlformats.org/officeDocument/2006/relationships/hyperlink" Target="http://pbs.twimg.com/profile_images/1134826798498439169/4I5WJiEQ_normal.jpg" TargetMode="External" /><Relationship Id="rId1421" Type="http://schemas.openxmlformats.org/officeDocument/2006/relationships/hyperlink" Target="http://pbs.twimg.com/profile_images/1138431795148410881/60ptsZvt_normal.jpg" TargetMode="External" /><Relationship Id="rId1422" Type="http://schemas.openxmlformats.org/officeDocument/2006/relationships/hyperlink" Target="http://pbs.twimg.com/profile_images/1147356629429444610/MqbqiBjC_normal.jpg" TargetMode="External" /><Relationship Id="rId1423" Type="http://schemas.openxmlformats.org/officeDocument/2006/relationships/hyperlink" Target="http://pbs.twimg.com/profile_images/1118273365347852288/S6QsNdwi_normal.jpg" TargetMode="External" /><Relationship Id="rId1424" Type="http://schemas.openxmlformats.org/officeDocument/2006/relationships/hyperlink" Target="http://pbs.twimg.com/profile_images/1142585154084331521/bMek6_rb_normal.jpg" TargetMode="External" /><Relationship Id="rId1425" Type="http://schemas.openxmlformats.org/officeDocument/2006/relationships/hyperlink" Target="http://pbs.twimg.com/profile_images/967091222094299136/qjqa9Ii9_normal.jpg" TargetMode="External" /><Relationship Id="rId1426" Type="http://schemas.openxmlformats.org/officeDocument/2006/relationships/hyperlink" Target="http://abs.twimg.com/sticky/default_profile_images/default_profile_normal.png" TargetMode="External" /><Relationship Id="rId1427" Type="http://schemas.openxmlformats.org/officeDocument/2006/relationships/hyperlink" Target="http://pbs.twimg.com/profile_images/883458952268177408/7u2ZecQP_normal.jpg" TargetMode="External" /><Relationship Id="rId1428" Type="http://schemas.openxmlformats.org/officeDocument/2006/relationships/hyperlink" Target="http://pbs.twimg.com/profile_images/1125927280969015297/q4FbusdY_normal.jpg" TargetMode="External" /><Relationship Id="rId1429" Type="http://schemas.openxmlformats.org/officeDocument/2006/relationships/hyperlink" Target="http://pbs.twimg.com/profile_images/745374668496973824/QbAetwND_normal.jpg" TargetMode="External" /><Relationship Id="rId1430" Type="http://schemas.openxmlformats.org/officeDocument/2006/relationships/hyperlink" Target="http://pbs.twimg.com/profile_images/1096703406633373697/vBLxn2B1_normal.jpg" TargetMode="External" /><Relationship Id="rId1431" Type="http://schemas.openxmlformats.org/officeDocument/2006/relationships/hyperlink" Target="http://pbs.twimg.com/profile_images/1145705963594215424/d09R21FB_normal.jpg" TargetMode="External" /><Relationship Id="rId1432" Type="http://schemas.openxmlformats.org/officeDocument/2006/relationships/hyperlink" Target="http://pbs.twimg.com/profile_images/1135363377625227265/DDZhVWj0_normal.jpg" TargetMode="External" /><Relationship Id="rId1433" Type="http://schemas.openxmlformats.org/officeDocument/2006/relationships/hyperlink" Target="http://pbs.twimg.com/profile_images/1145249219520782336/QQlQkzuS_normal.jpg" TargetMode="External" /><Relationship Id="rId1434" Type="http://schemas.openxmlformats.org/officeDocument/2006/relationships/hyperlink" Target="http://pbs.twimg.com/profile_images/1005243587649392640/Lfv26J1v_normal.jpg" TargetMode="External" /><Relationship Id="rId1435" Type="http://schemas.openxmlformats.org/officeDocument/2006/relationships/hyperlink" Target="http://pbs.twimg.com/profile_images/1143210659242549248/K_QbiI0K_normal.jpg" TargetMode="External" /><Relationship Id="rId1436" Type="http://schemas.openxmlformats.org/officeDocument/2006/relationships/hyperlink" Target="http://pbs.twimg.com/profile_images/1148032350405550080/6YDN6Sfv_normal.jpg" TargetMode="External" /><Relationship Id="rId1437" Type="http://schemas.openxmlformats.org/officeDocument/2006/relationships/hyperlink" Target="http://pbs.twimg.com/profile_images/1087480853092016128/UJsn8arI_normal.jpg" TargetMode="External" /><Relationship Id="rId1438" Type="http://schemas.openxmlformats.org/officeDocument/2006/relationships/hyperlink" Target="http://pbs.twimg.com/profile_images/891882114894966784/MK5hybPT_normal.jpg" TargetMode="External" /><Relationship Id="rId1439" Type="http://schemas.openxmlformats.org/officeDocument/2006/relationships/hyperlink" Target="http://pbs.twimg.com/profile_images/2369261765/sayocoroicom_normal.jpg" TargetMode="External" /><Relationship Id="rId1440" Type="http://schemas.openxmlformats.org/officeDocument/2006/relationships/hyperlink" Target="http://pbs.twimg.com/profile_images/1835513481/okoge20110406_normal.jpg" TargetMode="External" /><Relationship Id="rId1441" Type="http://schemas.openxmlformats.org/officeDocument/2006/relationships/hyperlink" Target="http://pbs.twimg.com/profile_images/1147634202348859397/o9ORlLGx_normal.jpg" TargetMode="External" /><Relationship Id="rId1442" Type="http://schemas.openxmlformats.org/officeDocument/2006/relationships/hyperlink" Target="http://pbs.twimg.com/profile_images/622086233498513408/mcAXlHhF_normal.jpg" TargetMode="External" /><Relationship Id="rId1443" Type="http://schemas.openxmlformats.org/officeDocument/2006/relationships/hyperlink" Target="http://pbs.twimg.com/profile_images/682012880582000641/5mC6fgWc_normal.jpg" TargetMode="External" /><Relationship Id="rId1444" Type="http://schemas.openxmlformats.org/officeDocument/2006/relationships/hyperlink" Target="http://pbs.twimg.com/profile_images/1144850048540299264/oJqe68V9_normal.jpg" TargetMode="External" /><Relationship Id="rId1445" Type="http://schemas.openxmlformats.org/officeDocument/2006/relationships/hyperlink" Target="http://pbs.twimg.com/profile_images/1081295133398700033/6ONSuaQo_normal.jpg" TargetMode="External" /><Relationship Id="rId1446" Type="http://schemas.openxmlformats.org/officeDocument/2006/relationships/hyperlink" Target="http://pbs.twimg.com/profile_images/990724590769917952/2ZmlSpwB_normal.jpg" TargetMode="External" /><Relationship Id="rId1447" Type="http://schemas.openxmlformats.org/officeDocument/2006/relationships/hyperlink" Target="http://pbs.twimg.com/profile_images/853091777980489728/Ok8Y8Bsh_normal.jpg" TargetMode="External" /><Relationship Id="rId1448" Type="http://schemas.openxmlformats.org/officeDocument/2006/relationships/hyperlink" Target="http://pbs.twimg.com/profile_images/1145371661291741189/2nW4PO92_normal.jpg" TargetMode="External" /><Relationship Id="rId1449" Type="http://schemas.openxmlformats.org/officeDocument/2006/relationships/hyperlink" Target="http://pbs.twimg.com/profile_images/783571044913209346/oS5II-yh_normal.jpg" TargetMode="External" /><Relationship Id="rId1450" Type="http://schemas.openxmlformats.org/officeDocument/2006/relationships/hyperlink" Target="http://pbs.twimg.com/profile_images/1135230580163923968/BlZr2O-l_normal.png" TargetMode="External" /><Relationship Id="rId1451" Type="http://schemas.openxmlformats.org/officeDocument/2006/relationships/hyperlink" Target="http://pbs.twimg.com/profile_images/1050449240642605056/_ZEJnoOq_normal.jpg" TargetMode="External" /><Relationship Id="rId1452" Type="http://schemas.openxmlformats.org/officeDocument/2006/relationships/hyperlink" Target="http://pbs.twimg.com/profile_images/1113101197299220480/g4LmwCtK_normal.png" TargetMode="External" /><Relationship Id="rId1453" Type="http://schemas.openxmlformats.org/officeDocument/2006/relationships/hyperlink" Target="http://pbs.twimg.com/profile_images/1135315009435652097/anF5WsBw_normal.jpg" TargetMode="External" /><Relationship Id="rId1454" Type="http://schemas.openxmlformats.org/officeDocument/2006/relationships/hyperlink" Target="http://pbs.twimg.com/profile_images/1141196241679765510/xoEYSyGI_normal.jpg" TargetMode="External" /><Relationship Id="rId1455" Type="http://schemas.openxmlformats.org/officeDocument/2006/relationships/hyperlink" Target="http://pbs.twimg.com/profile_images/530274226348249088/7i2zoS2f_normal.jpeg" TargetMode="External" /><Relationship Id="rId1456" Type="http://schemas.openxmlformats.org/officeDocument/2006/relationships/hyperlink" Target="http://pbs.twimg.com/profile_images/995804418778873856/Yze7s5N1_normal.jpg" TargetMode="External" /><Relationship Id="rId1457" Type="http://schemas.openxmlformats.org/officeDocument/2006/relationships/hyperlink" Target="http://pbs.twimg.com/profile_images/1147542127687000066/Csk3aT-I_normal.jpg" TargetMode="External" /><Relationship Id="rId1458" Type="http://schemas.openxmlformats.org/officeDocument/2006/relationships/hyperlink" Target="http://pbs.twimg.com/profile_images/1046954313312915456/GaxtWsR__normal.jpg" TargetMode="External" /><Relationship Id="rId1459" Type="http://schemas.openxmlformats.org/officeDocument/2006/relationships/hyperlink" Target="http://pbs.twimg.com/profile_images/1080249599258963969/_LClowSG_normal.jpg" TargetMode="External" /><Relationship Id="rId1460" Type="http://schemas.openxmlformats.org/officeDocument/2006/relationships/hyperlink" Target="http://pbs.twimg.com/profile_images/1122617035840741376/WFiaK1rj_normal.jpg" TargetMode="External" /><Relationship Id="rId1461" Type="http://schemas.openxmlformats.org/officeDocument/2006/relationships/hyperlink" Target="http://pbs.twimg.com/profile_images/556968119185334273/yQqDDEke_normal.jpeg" TargetMode="External" /><Relationship Id="rId1462" Type="http://schemas.openxmlformats.org/officeDocument/2006/relationships/hyperlink" Target="http://pbs.twimg.com/profile_images/1019295100357275648/mf3zsRD2_normal.jpg" TargetMode="External" /><Relationship Id="rId1463" Type="http://schemas.openxmlformats.org/officeDocument/2006/relationships/hyperlink" Target="http://pbs.twimg.com/profile_images/1148085371043008512/3v_dZmhB_normal.jpg" TargetMode="External" /><Relationship Id="rId1464" Type="http://schemas.openxmlformats.org/officeDocument/2006/relationships/hyperlink" Target="http://pbs.twimg.com/profile_images/1126625068564402176/VV114FWs_normal.png" TargetMode="External" /><Relationship Id="rId1465" Type="http://schemas.openxmlformats.org/officeDocument/2006/relationships/hyperlink" Target="http://pbs.twimg.com/profile_images/497532093253943296/ee5k4DKr_normal.jpeg" TargetMode="External" /><Relationship Id="rId1466" Type="http://schemas.openxmlformats.org/officeDocument/2006/relationships/hyperlink" Target="http://pbs.twimg.com/profile_images/1145938779015921670/cjASGmCL_normal.jpg" TargetMode="External" /><Relationship Id="rId1467" Type="http://schemas.openxmlformats.org/officeDocument/2006/relationships/hyperlink" Target="http://pbs.twimg.com/profile_images/1105002295081816064/UeXX6bF-_normal.jpg" TargetMode="External" /><Relationship Id="rId1468" Type="http://schemas.openxmlformats.org/officeDocument/2006/relationships/hyperlink" Target="http://pbs.twimg.com/profile_images/1148488447444836352/SOlQfm27_normal.jpg" TargetMode="External" /><Relationship Id="rId1469" Type="http://schemas.openxmlformats.org/officeDocument/2006/relationships/hyperlink" Target="http://pbs.twimg.com/profile_images/1139219065053093889/YxtUtNHV_normal.jpg" TargetMode="External" /><Relationship Id="rId1470" Type="http://schemas.openxmlformats.org/officeDocument/2006/relationships/hyperlink" Target="http://pbs.twimg.com/profile_images/1132226583274459136/XsFMVf-o_normal.jpg" TargetMode="External" /><Relationship Id="rId1471" Type="http://schemas.openxmlformats.org/officeDocument/2006/relationships/hyperlink" Target="http://pbs.twimg.com/profile_images/1148726381204758528/t5OxGwbO_normal.jpg" TargetMode="External" /><Relationship Id="rId1472" Type="http://schemas.openxmlformats.org/officeDocument/2006/relationships/hyperlink" Target="http://pbs.twimg.com/profile_images/1065131886979227650/7qJytnRj_normal.jpg" TargetMode="External" /><Relationship Id="rId1473" Type="http://schemas.openxmlformats.org/officeDocument/2006/relationships/hyperlink" Target="http://pbs.twimg.com/profile_images/1146403438584115200/ZFUMZOP2_normal.jpg" TargetMode="External" /><Relationship Id="rId1474" Type="http://schemas.openxmlformats.org/officeDocument/2006/relationships/hyperlink" Target="http://pbs.twimg.com/profile_images/1143046569073291264/gt0hplsF_normal.jpg" TargetMode="External" /><Relationship Id="rId1475" Type="http://schemas.openxmlformats.org/officeDocument/2006/relationships/hyperlink" Target="http://pbs.twimg.com/profile_images/1149242101856706560/oTpRVy5t_normal.jpg" TargetMode="External" /><Relationship Id="rId1476" Type="http://schemas.openxmlformats.org/officeDocument/2006/relationships/hyperlink" Target="http://pbs.twimg.com/profile_images/1141536123677634561/jSaxYHFy_normal.jpg" TargetMode="External" /><Relationship Id="rId1477" Type="http://schemas.openxmlformats.org/officeDocument/2006/relationships/hyperlink" Target="http://pbs.twimg.com/profile_images/1126612942890385409/1iQdagzp_normal.jpg" TargetMode="External" /><Relationship Id="rId1478" Type="http://schemas.openxmlformats.org/officeDocument/2006/relationships/hyperlink" Target="http://pbs.twimg.com/profile_images/1139964867446579200/4AK7z6oo_normal.jpg" TargetMode="External" /><Relationship Id="rId1479" Type="http://schemas.openxmlformats.org/officeDocument/2006/relationships/hyperlink" Target="http://pbs.twimg.com/profile_images/1031368859343679490/2Y1DhyDd_normal.jpg" TargetMode="External" /><Relationship Id="rId1480" Type="http://schemas.openxmlformats.org/officeDocument/2006/relationships/hyperlink" Target="http://pbs.twimg.com/profile_images/1146637057558585345/eWMoDd2V_normal.jpg" TargetMode="External" /><Relationship Id="rId1481" Type="http://schemas.openxmlformats.org/officeDocument/2006/relationships/hyperlink" Target="http://pbs.twimg.com/profile_images/1102214612965978112/EZk-QC8G_normal.jpg" TargetMode="External" /><Relationship Id="rId1482" Type="http://schemas.openxmlformats.org/officeDocument/2006/relationships/hyperlink" Target="http://pbs.twimg.com/profile_images/961313944794161153/5zyEVGK1_normal.jpg" TargetMode="External" /><Relationship Id="rId1483" Type="http://schemas.openxmlformats.org/officeDocument/2006/relationships/hyperlink" Target="http://pbs.twimg.com/profile_images/1119503206390702081/TGMYgkkp_normal.jpg" TargetMode="External" /><Relationship Id="rId1484" Type="http://schemas.openxmlformats.org/officeDocument/2006/relationships/hyperlink" Target="http://pbs.twimg.com/profile_images/1126084833581494272/_h-fYdDV_normal.jpg" TargetMode="External" /><Relationship Id="rId1485" Type="http://schemas.openxmlformats.org/officeDocument/2006/relationships/hyperlink" Target="http://pbs.twimg.com/profile_images/1136522747683778560/ybELhsms_normal.jpg" TargetMode="External" /><Relationship Id="rId1486" Type="http://schemas.openxmlformats.org/officeDocument/2006/relationships/hyperlink" Target="http://pbs.twimg.com/profile_images/1138548068700381186/n1XNCNpD_normal.jpg" TargetMode="External" /><Relationship Id="rId1487" Type="http://schemas.openxmlformats.org/officeDocument/2006/relationships/hyperlink" Target="http://pbs.twimg.com/profile_images/963921265022197760/yadFLbFN_normal.jpg" TargetMode="External" /><Relationship Id="rId1488" Type="http://schemas.openxmlformats.org/officeDocument/2006/relationships/hyperlink" Target="http://pbs.twimg.com/profile_images/1121073026055983105/-IIfYNgm_normal.png" TargetMode="External" /><Relationship Id="rId1489" Type="http://schemas.openxmlformats.org/officeDocument/2006/relationships/hyperlink" Target="http://pbs.twimg.com/profile_images/1145888968820613120/6YhSTaIM_normal.jpg" TargetMode="External" /><Relationship Id="rId1490" Type="http://schemas.openxmlformats.org/officeDocument/2006/relationships/hyperlink" Target="http://pbs.twimg.com/profile_images/1131641909422841856/4HMiJ0k0_normal.png" TargetMode="External" /><Relationship Id="rId1491" Type="http://schemas.openxmlformats.org/officeDocument/2006/relationships/hyperlink" Target="http://pbs.twimg.com/profile_images/1089557850794455040/gdsvOvIF_normal.jpg" TargetMode="External" /><Relationship Id="rId1492" Type="http://schemas.openxmlformats.org/officeDocument/2006/relationships/hyperlink" Target="http://pbs.twimg.com/profile_images/925460359682580480/umBFutr0_normal.jpg" TargetMode="External" /><Relationship Id="rId1493" Type="http://schemas.openxmlformats.org/officeDocument/2006/relationships/hyperlink" Target="http://pbs.twimg.com/profile_images/2958339264/ee7a8ac4c27da93266fca4b361220b37_normal.jpeg" TargetMode="External" /><Relationship Id="rId1494" Type="http://schemas.openxmlformats.org/officeDocument/2006/relationships/hyperlink" Target="http://pbs.twimg.com/profile_images/1147483460354940929/atiV0Swp_normal.jpg" TargetMode="External" /><Relationship Id="rId1495" Type="http://schemas.openxmlformats.org/officeDocument/2006/relationships/hyperlink" Target="http://pbs.twimg.com/profile_images/1141115178647523330/bbxaDhFP_normal.jpg" TargetMode="External" /><Relationship Id="rId1496" Type="http://schemas.openxmlformats.org/officeDocument/2006/relationships/hyperlink" Target="http://pbs.twimg.com/profile_images/510156413465657345/6Bnd55Dy_normal.png" TargetMode="External" /><Relationship Id="rId1497" Type="http://schemas.openxmlformats.org/officeDocument/2006/relationships/hyperlink" Target="http://pbs.twimg.com/profile_images/1111561095318257664/e46wkWsQ_normal.jpg" TargetMode="External" /><Relationship Id="rId1498" Type="http://schemas.openxmlformats.org/officeDocument/2006/relationships/hyperlink" Target="http://pbs.twimg.com/profile_images/1003608329841709056/M9GcD3aA_normal.jpg" TargetMode="External" /><Relationship Id="rId1499" Type="http://schemas.openxmlformats.org/officeDocument/2006/relationships/hyperlink" Target="http://pbs.twimg.com/profile_images/845343649273729024/0JUZkApr_normal.jpg" TargetMode="External" /><Relationship Id="rId1500" Type="http://schemas.openxmlformats.org/officeDocument/2006/relationships/hyperlink" Target="http://pbs.twimg.com/profile_images/1143523397650939906/-yDxsRQX_normal.jpg" TargetMode="External" /><Relationship Id="rId1501" Type="http://schemas.openxmlformats.org/officeDocument/2006/relationships/hyperlink" Target="http://pbs.twimg.com/profile_images/833549629614546944/LkoCEFz5_normal.jpg" TargetMode="External" /><Relationship Id="rId1502" Type="http://schemas.openxmlformats.org/officeDocument/2006/relationships/hyperlink" Target="http://abs.twimg.com/sticky/default_profile_images/default_profile_normal.png" TargetMode="External" /><Relationship Id="rId1503" Type="http://schemas.openxmlformats.org/officeDocument/2006/relationships/hyperlink" Target="http://pbs.twimg.com/profile_images/1075142549185155072/U4pIcBbM_normal.jpg" TargetMode="External" /><Relationship Id="rId1504" Type="http://schemas.openxmlformats.org/officeDocument/2006/relationships/hyperlink" Target="http://pbs.twimg.com/profile_images/971873851532632064/-y7WNkfd_normal.jpg" TargetMode="External" /><Relationship Id="rId1505" Type="http://schemas.openxmlformats.org/officeDocument/2006/relationships/hyperlink" Target="http://pbs.twimg.com/profile_images/1015341741807824897/iaTMBChP_normal.jpg" TargetMode="External" /><Relationship Id="rId1506" Type="http://schemas.openxmlformats.org/officeDocument/2006/relationships/hyperlink" Target="http://pbs.twimg.com/profile_images/1134966039668596736/WEYxIguL_normal.png" TargetMode="External" /><Relationship Id="rId1507" Type="http://schemas.openxmlformats.org/officeDocument/2006/relationships/hyperlink" Target="http://pbs.twimg.com/profile_images/1124531937262145536/8TkSuedx_normal.jpg" TargetMode="External" /><Relationship Id="rId1508" Type="http://schemas.openxmlformats.org/officeDocument/2006/relationships/hyperlink" Target="http://pbs.twimg.com/profile_images/1131227824029929472/_jabyWsp_normal.jpg" TargetMode="External" /><Relationship Id="rId1509" Type="http://schemas.openxmlformats.org/officeDocument/2006/relationships/hyperlink" Target="http://pbs.twimg.com/profile_images/497436502478311425/qXMTbs9W_normal.jpeg" TargetMode="External" /><Relationship Id="rId1510" Type="http://schemas.openxmlformats.org/officeDocument/2006/relationships/hyperlink" Target="http://pbs.twimg.com/profile_images/886330882482552832/iMjSSLvd_normal.jpg" TargetMode="External" /><Relationship Id="rId1511" Type="http://schemas.openxmlformats.org/officeDocument/2006/relationships/hyperlink" Target="http://pbs.twimg.com/profile_images/1142781847513915393/tFf_zT0y_normal.jpg" TargetMode="External" /><Relationship Id="rId1512" Type="http://schemas.openxmlformats.org/officeDocument/2006/relationships/hyperlink" Target="http://pbs.twimg.com/profile_images/1133381984670158854/MzBy3os__normal.jpg" TargetMode="External" /><Relationship Id="rId1513" Type="http://schemas.openxmlformats.org/officeDocument/2006/relationships/hyperlink" Target="http://pbs.twimg.com/profile_images/964805038685089792/02JjQ9Lk_normal.jpg" TargetMode="External" /><Relationship Id="rId1514" Type="http://schemas.openxmlformats.org/officeDocument/2006/relationships/hyperlink" Target="http://pbs.twimg.com/profile_images/749196418091331585/Flxqy3p6_normal.jpg" TargetMode="External" /><Relationship Id="rId1515" Type="http://schemas.openxmlformats.org/officeDocument/2006/relationships/hyperlink" Target="http://pbs.twimg.com/profile_images/1084618673569128449/wpO9F8OM_normal.jpg" TargetMode="External" /><Relationship Id="rId1516" Type="http://schemas.openxmlformats.org/officeDocument/2006/relationships/hyperlink" Target="http://pbs.twimg.com/profile_images/378800000070844446/56e3121788929ca344fb173916f16351_normal.png" TargetMode="External" /><Relationship Id="rId1517" Type="http://schemas.openxmlformats.org/officeDocument/2006/relationships/hyperlink" Target="http://pbs.twimg.com/profile_images/1145480796678942720/Xeayizxs_normal.jpg" TargetMode="External" /><Relationship Id="rId1518" Type="http://schemas.openxmlformats.org/officeDocument/2006/relationships/hyperlink" Target="http://pbs.twimg.com/profile_images/1148855746219560960/7zSwDeWa_normal.png" TargetMode="External" /><Relationship Id="rId1519" Type="http://schemas.openxmlformats.org/officeDocument/2006/relationships/hyperlink" Target="http://pbs.twimg.com/profile_images/1146265998481416193/tsA1hYZm_normal.jpg" TargetMode="External" /><Relationship Id="rId1520" Type="http://schemas.openxmlformats.org/officeDocument/2006/relationships/hyperlink" Target="http://pbs.twimg.com/profile_images/1108425359433830402/0rlw2-Yn_normal.jpg" TargetMode="External" /><Relationship Id="rId1521" Type="http://schemas.openxmlformats.org/officeDocument/2006/relationships/hyperlink" Target="http://pbs.twimg.com/profile_images/511846981468045312/zirWtWmm_normal.jpeg" TargetMode="External" /><Relationship Id="rId1522" Type="http://schemas.openxmlformats.org/officeDocument/2006/relationships/hyperlink" Target="http://pbs.twimg.com/profile_images/1126539080018296832/6aol-NUN_normal.jpg" TargetMode="External" /><Relationship Id="rId1523" Type="http://schemas.openxmlformats.org/officeDocument/2006/relationships/hyperlink" Target="http://pbs.twimg.com/profile_images/1139816168795992065/_yyi3yCo_normal.jpg" TargetMode="External" /><Relationship Id="rId1524" Type="http://schemas.openxmlformats.org/officeDocument/2006/relationships/hyperlink" Target="http://pbs.twimg.com/profile_images/1131260220775292928/vm_k-3Ez_normal.jpg" TargetMode="External" /><Relationship Id="rId1525" Type="http://schemas.openxmlformats.org/officeDocument/2006/relationships/hyperlink" Target="http://pbs.twimg.com/profile_images/1149174249757614080/LIFiVHcm_normal.jpg" TargetMode="External" /><Relationship Id="rId1526" Type="http://schemas.openxmlformats.org/officeDocument/2006/relationships/hyperlink" Target="http://pbs.twimg.com/profile_images/1069321132040310784/iTvcuvVn_normal.jpg" TargetMode="External" /><Relationship Id="rId1527" Type="http://schemas.openxmlformats.org/officeDocument/2006/relationships/hyperlink" Target="http://pbs.twimg.com/profile_images/1103056143322996736/yFwE2PJv_normal.png" TargetMode="External" /><Relationship Id="rId1528" Type="http://schemas.openxmlformats.org/officeDocument/2006/relationships/hyperlink" Target="http://pbs.twimg.com/profile_images/1082775200503091200/wJ47Qwsy_normal.jpg" TargetMode="External" /><Relationship Id="rId1529" Type="http://schemas.openxmlformats.org/officeDocument/2006/relationships/hyperlink" Target="http://pbs.twimg.com/profile_images/1127446949794336768/RBMZ0zEF_normal.png" TargetMode="External" /><Relationship Id="rId1530" Type="http://schemas.openxmlformats.org/officeDocument/2006/relationships/hyperlink" Target="http://pbs.twimg.com/profile_images/520215456125157378/ZQJs6v0s_normal.jpeg" TargetMode="External" /><Relationship Id="rId1531" Type="http://schemas.openxmlformats.org/officeDocument/2006/relationships/hyperlink" Target="http://pbs.twimg.com/profile_images/1148916357339029504/haOMh0P1_normal.jpg" TargetMode="External" /><Relationship Id="rId1532" Type="http://schemas.openxmlformats.org/officeDocument/2006/relationships/hyperlink" Target="http://pbs.twimg.com/profile_images/563309348231725056/bqgwnonP_normal.jpeg" TargetMode="External" /><Relationship Id="rId1533" Type="http://schemas.openxmlformats.org/officeDocument/2006/relationships/hyperlink" Target="http://pbs.twimg.com/profile_images/922510631667945472/h8n2YDu__normal.jpg" TargetMode="External" /><Relationship Id="rId1534" Type="http://schemas.openxmlformats.org/officeDocument/2006/relationships/hyperlink" Target="http://pbs.twimg.com/profile_images/895766918564646915/5soIbzlI_normal.jpg" TargetMode="External" /><Relationship Id="rId1535" Type="http://schemas.openxmlformats.org/officeDocument/2006/relationships/hyperlink" Target="http://pbs.twimg.com/profile_images/1142768763332227073/giqZbzuz_normal.jpg" TargetMode="External" /><Relationship Id="rId1536" Type="http://schemas.openxmlformats.org/officeDocument/2006/relationships/hyperlink" Target="http://pbs.twimg.com/profile_images/1148044676034891778/LikBAs1a_normal.jpg" TargetMode="External" /><Relationship Id="rId1537" Type="http://schemas.openxmlformats.org/officeDocument/2006/relationships/hyperlink" Target="http://pbs.twimg.com/profile_images/1136258994358575104/lcq6n5b3_normal.png" TargetMode="External" /><Relationship Id="rId1538" Type="http://schemas.openxmlformats.org/officeDocument/2006/relationships/hyperlink" Target="http://pbs.twimg.com/profile_images/978445229714911232/5UuUDp3H_normal.jpg" TargetMode="External" /><Relationship Id="rId1539" Type="http://schemas.openxmlformats.org/officeDocument/2006/relationships/hyperlink" Target="http://pbs.twimg.com/profile_images/1145370755074387968/7zOHn7-h_normal.jpg" TargetMode="External" /><Relationship Id="rId1540" Type="http://schemas.openxmlformats.org/officeDocument/2006/relationships/hyperlink" Target="http://pbs.twimg.com/profile_images/1146743968723587073/E6YmOwMP_normal.png" TargetMode="External" /><Relationship Id="rId1541" Type="http://schemas.openxmlformats.org/officeDocument/2006/relationships/hyperlink" Target="http://pbs.twimg.com/profile_images/838525018078244864/B66AH4el_normal.jpg" TargetMode="External" /><Relationship Id="rId1542" Type="http://schemas.openxmlformats.org/officeDocument/2006/relationships/hyperlink" Target="http://pbs.twimg.com/profile_images/1134903437814951936/lUlzKwEV_normal.png" TargetMode="External" /><Relationship Id="rId1543" Type="http://schemas.openxmlformats.org/officeDocument/2006/relationships/hyperlink" Target="http://pbs.twimg.com/profile_images/1006141698144178176/q4Sx45OV_normal.jpg" TargetMode="External" /><Relationship Id="rId1544" Type="http://schemas.openxmlformats.org/officeDocument/2006/relationships/hyperlink" Target="http://pbs.twimg.com/profile_images/1057501912172507136/83QpRHhg_normal.jpg" TargetMode="External" /><Relationship Id="rId1545" Type="http://schemas.openxmlformats.org/officeDocument/2006/relationships/hyperlink" Target="http://pbs.twimg.com/profile_images/1039688223264407552/f0tc9-2U_normal.jpg" TargetMode="External" /><Relationship Id="rId1546" Type="http://schemas.openxmlformats.org/officeDocument/2006/relationships/hyperlink" Target="http://pbs.twimg.com/profile_images/1128687757033742336/jEESiMZM_normal.jpg" TargetMode="External" /><Relationship Id="rId1547" Type="http://schemas.openxmlformats.org/officeDocument/2006/relationships/hyperlink" Target="http://pbs.twimg.com/profile_images/1137040109340102656/qZ5UolPg_normal.jpg" TargetMode="External" /><Relationship Id="rId1548" Type="http://schemas.openxmlformats.org/officeDocument/2006/relationships/hyperlink" Target="http://pbs.twimg.com/profile_images/378800000702441262/d11beedf309b1c69eac5843267d9ef34_normal.jpeg" TargetMode="External" /><Relationship Id="rId1549" Type="http://schemas.openxmlformats.org/officeDocument/2006/relationships/hyperlink" Target="http://pbs.twimg.com/profile_images/1143223133417156608/sIdAwMlu_normal.png" TargetMode="External" /><Relationship Id="rId1550" Type="http://schemas.openxmlformats.org/officeDocument/2006/relationships/hyperlink" Target="http://pbs.twimg.com/profile_images/1101824204029202432/cDcZIZ14_normal.jpg" TargetMode="External" /><Relationship Id="rId1551" Type="http://schemas.openxmlformats.org/officeDocument/2006/relationships/hyperlink" Target="http://pbs.twimg.com/profile_images/1145703865385246721/0X8Tvrg9_normal.jpg" TargetMode="External" /><Relationship Id="rId1552" Type="http://schemas.openxmlformats.org/officeDocument/2006/relationships/hyperlink" Target="http://pbs.twimg.com/profile_images/1145575432562999297/zgcM8hoX_normal.jpg" TargetMode="External" /><Relationship Id="rId1553" Type="http://schemas.openxmlformats.org/officeDocument/2006/relationships/hyperlink" Target="http://pbs.twimg.com/profile_images/988382060443250689/DijesdNB_normal.jpg" TargetMode="External" /><Relationship Id="rId1554" Type="http://schemas.openxmlformats.org/officeDocument/2006/relationships/hyperlink" Target="http://pbs.twimg.com/profile_images/1136252822482296832/WtISbrxJ_normal.jpg" TargetMode="External" /><Relationship Id="rId1555" Type="http://schemas.openxmlformats.org/officeDocument/2006/relationships/hyperlink" Target="http://pbs.twimg.com/profile_images/767424359682179072/TBEiKsgY_normal.jpg" TargetMode="External" /><Relationship Id="rId1556" Type="http://schemas.openxmlformats.org/officeDocument/2006/relationships/hyperlink" Target="http://pbs.twimg.com/profile_images/1147797971427180550/I0lH-qM5_normal.jpg" TargetMode="External" /><Relationship Id="rId1557" Type="http://schemas.openxmlformats.org/officeDocument/2006/relationships/hyperlink" Target="http://pbs.twimg.com/profile_images/1125166611160281100/Y9rkuH59_normal.jpg" TargetMode="External" /><Relationship Id="rId1558" Type="http://schemas.openxmlformats.org/officeDocument/2006/relationships/hyperlink" Target="http://pbs.twimg.com/profile_images/1081787451423641600/aIacpn0a_normal.jpg" TargetMode="External" /><Relationship Id="rId1559" Type="http://schemas.openxmlformats.org/officeDocument/2006/relationships/hyperlink" Target="http://pbs.twimg.com/profile_images/1113013571884015616/HXqeg9nE_normal.jpg" TargetMode="External" /><Relationship Id="rId1560" Type="http://schemas.openxmlformats.org/officeDocument/2006/relationships/hyperlink" Target="http://pbs.twimg.com/profile_images/639215405785964545/KSnEy0IL_normal.jpg" TargetMode="External" /><Relationship Id="rId1561" Type="http://schemas.openxmlformats.org/officeDocument/2006/relationships/hyperlink" Target="http://pbs.twimg.com/profile_images/1128770580684124160/2IRjkFJg_normal.jpg" TargetMode="External" /><Relationship Id="rId1562" Type="http://schemas.openxmlformats.org/officeDocument/2006/relationships/hyperlink" Target="http://pbs.twimg.com/profile_images/1025232086481825792/Bwivvd4B_normal.jpg" TargetMode="External" /><Relationship Id="rId1563" Type="http://schemas.openxmlformats.org/officeDocument/2006/relationships/hyperlink" Target="http://pbs.twimg.com/profile_images/1098855654574436352/TOb68R4b_normal.png" TargetMode="External" /><Relationship Id="rId1564" Type="http://schemas.openxmlformats.org/officeDocument/2006/relationships/hyperlink" Target="http://abs.twimg.com/sticky/default_profile_images/default_profile_normal.png" TargetMode="External" /><Relationship Id="rId1565" Type="http://schemas.openxmlformats.org/officeDocument/2006/relationships/hyperlink" Target="http://pbs.twimg.com/profile_images/525347422797824001/_1La_Jkk_normal.jpeg" TargetMode="External" /><Relationship Id="rId1566" Type="http://schemas.openxmlformats.org/officeDocument/2006/relationships/hyperlink" Target="http://pbs.twimg.com/profile_images/1092477173984681984/0ETkG5mY_normal.jpg" TargetMode="External" /><Relationship Id="rId1567" Type="http://schemas.openxmlformats.org/officeDocument/2006/relationships/hyperlink" Target="http://pbs.twimg.com/profile_images/1130797873325469696/Z5B3LL7V_normal.jpg" TargetMode="External" /><Relationship Id="rId1568" Type="http://schemas.openxmlformats.org/officeDocument/2006/relationships/hyperlink" Target="http://pbs.twimg.com/profile_images/593770777243209728/Mhu_XRbY_normal.jpg" TargetMode="External" /><Relationship Id="rId1569" Type="http://schemas.openxmlformats.org/officeDocument/2006/relationships/hyperlink" Target="http://pbs.twimg.com/profile_images/739502646759960576/SMQg4M5M_normal.jpg" TargetMode="External" /><Relationship Id="rId1570" Type="http://schemas.openxmlformats.org/officeDocument/2006/relationships/hyperlink" Target="http://pbs.twimg.com/profile_images/771081772/apdt_new_normal.jpg" TargetMode="External" /><Relationship Id="rId1571" Type="http://schemas.openxmlformats.org/officeDocument/2006/relationships/hyperlink" Target="http://pbs.twimg.com/profile_images/321677847/twitterProfilePhoto_normal.jpg" TargetMode="External" /><Relationship Id="rId1572" Type="http://schemas.openxmlformats.org/officeDocument/2006/relationships/hyperlink" Target="http://pbs.twimg.com/profile_images/860405600013963264/NmCYoAOg_normal.jpg" TargetMode="External" /><Relationship Id="rId1573" Type="http://schemas.openxmlformats.org/officeDocument/2006/relationships/hyperlink" Target="http://pbs.twimg.com/profile_images/642744174744313857/VaPUCm3l_normal.jpg" TargetMode="External" /><Relationship Id="rId1574" Type="http://schemas.openxmlformats.org/officeDocument/2006/relationships/hyperlink" Target="http://pbs.twimg.com/profile_images/1009561579539652609/CIeKNvrz_normal.jpg" TargetMode="External" /><Relationship Id="rId1575" Type="http://schemas.openxmlformats.org/officeDocument/2006/relationships/hyperlink" Target="http://pbs.twimg.com/profile_images/852972490871713796/YgKHTFdD_normal.jpg" TargetMode="External" /><Relationship Id="rId1576" Type="http://schemas.openxmlformats.org/officeDocument/2006/relationships/hyperlink" Target="http://pbs.twimg.com/profile_images/1146001856767897600/yPejfKKM_normal.jpg" TargetMode="External" /><Relationship Id="rId1577" Type="http://schemas.openxmlformats.org/officeDocument/2006/relationships/hyperlink" Target="http://pbs.twimg.com/profile_images/891243918851018752/f12c4qmx_normal.jpg" TargetMode="External" /><Relationship Id="rId1578" Type="http://schemas.openxmlformats.org/officeDocument/2006/relationships/hyperlink" Target="http://pbs.twimg.com/profile_images/709260325082820608/fKscOiDr_normal.jpg" TargetMode="External" /><Relationship Id="rId1579" Type="http://schemas.openxmlformats.org/officeDocument/2006/relationships/hyperlink" Target="http://pbs.twimg.com/profile_images/623483618166444033/s7CmVz5U_normal.jpg" TargetMode="External" /><Relationship Id="rId1580" Type="http://schemas.openxmlformats.org/officeDocument/2006/relationships/hyperlink" Target="http://pbs.twimg.com/profile_images/1046821071272308737/Lykkx8Bt_normal.jpg" TargetMode="External" /><Relationship Id="rId1581" Type="http://schemas.openxmlformats.org/officeDocument/2006/relationships/hyperlink" Target="http://pbs.twimg.com/profile_images/1148375648613937152/OkSzhUFy_normal.jpg" TargetMode="External" /><Relationship Id="rId1582" Type="http://schemas.openxmlformats.org/officeDocument/2006/relationships/hyperlink" Target="http://pbs.twimg.com/profile_images/1149043185743622144/LCoNcUsa_normal.jpg" TargetMode="External" /><Relationship Id="rId1583" Type="http://schemas.openxmlformats.org/officeDocument/2006/relationships/hyperlink" Target="http://pbs.twimg.com/profile_images/1037391493999210497/EVXmOtlV_normal.jpg" TargetMode="External" /><Relationship Id="rId1584" Type="http://schemas.openxmlformats.org/officeDocument/2006/relationships/hyperlink" Target="http://pbs.twimg.com/profile_images/1133845651949625344/bMiZLe2Y_normal.jpg" TargetMode="External" /><Relationship Id="rId1585" Type="http://schemas.openxmlformats.org/officeDocument/2006/relationships/hyperlink" Target="http://pbs.twimg.com/profile_images/845373617114361859/IegCk3R9_normal.jpg" TargetMode="External" /><Relationship Id="rId1586" Type="http://schemas.openxmlformats.org/officeDocument/2006/relationships/hyperlink" Target="http://pbs.twimg.com/profile_images/1830325120/IMG00013-20120113-1842_normal.jpg" TargetMode="External" /><Relationship Id="rId1587" Type="http://schemas.openxmlformats.org/officeDocument/2006/relationships/hyperlink" Target="http://pbs.twimg.com/profile_images/930224132591104000/OwWjKeFD_normal.jpg" TargetMode="External" /><Relationship Id="rId1588" Type="http://schemas.openxmlformats.org/officeDocument/2006/relationships/hyperlink" Target="http://pbs.twimg.com/profile_images/1081819129605021697/fcPwLA2i_normal.jpg" TargetMode="External" /><Relationship Id="rId1589" Type="http://schemas.openxmlformats.org/officeDocument/2006/relationships/hyperlink" Target="http://pbs.twimg.com/profile_images/753937093777321984/cf-fETfi_normal.jpg" TargetMode="External" /><Relationship Id="rId1590" Type="http://schemas.openxmlformats.org/officeDocument/2006/relationships/hyperlink" Target="http://pbs.twimg.com/profile_images/1130825425637249024/QDTpWyfW_normal.png" TargetMode="External" /><Relationship Id="rId1591" Type="http://schemas.openxmlformats.org/officeDocument/2006/relationships/hyperlink" Target="http://pbs.twimg.com/profile_images/1081801105955274752/jDp8q85t_normal.jpg" TargetMode="External" /><Relationship Id="rId1592" Type="http://schemas.openxmlformats.org/officeDocument/2006/relationships/hyperlink" Target="http://pbs.twimg.com/profile_images/1139269103917699077/sv-lpzhs_normal.jpg" TargetMode="External" /><Relationship Id="rId1593" Type="http://schemas.openxmlformats.org/officeDocument/2006/relationships/hyperlink" Target="http://pbs.twimg.com/profile_images/1029425160485388288/lXd7fuMY_normal.jpg" TargetMode="External" /><Relationship Id="rId1594" Type="http://schemas.openxmlformats.org/officeDocument/2006/relationships/hyperlink" Target="http://pbs.twimg.com/profile_images/1870077826/DSCN1723_normal.jpg" TargetMode="External" /><Relationship Id="rId1595" Type="http://schemas.openxmlformats.org/officeDocument/2006/relationships/hyperlink" Target="http://pbs.twimg.com/profile_images/732480661336903683/xZGEXQrx_normal.jpg" TargetMode="External" /><Relationship Id="rId1596" Type="http://schemas.openxmlformats.org/officeDocument/2006/relationships/hyperlink" Target="http://pbs.twimg.com/profile_images/1054938647127035904/Ju4YflxC_normal.jpg" TargetMode="External" /><Relationship Id="rId1597" Type="http://schemas.openxmlformats.org/officeDocument/2006/relationships/hyperlink" Target="http://pbs.twimg.com/profile_images/1146578832419409920/06DFRbwP_normal.jpg" TargetMode="External" /><Relationship Id="rId1598" Type="http://schemas.openxmlformats.org/officeDocument/2006/relationships/hyperlink" Target="http://pbs.twimg.com/profile_images/757686992851394561/ga4mdKgX_normal.jpg" TargetMode="External" /><Relationship Id="rId1599" Type="http://schemas.openxmlformats.org/officeDocument/2006/relationships/hyperlink" Target="http://pbs.twimg.com/profile_images/587204331138494464/pAdxF2jW_normal.jpg" TargetMode="External" /><Relationship Id="rId1600" Type="http://schemas.openxmlformats.org/officeDocument/2006/relationships/hyperlink" Target="http://pbs.twimg.com/profile_images/1146938625357156352/2ELBJtLS_normal.jpg" TargetMode="External" /><Relationship Id="rId1601" Type="http://schemas.openxmlformats.org/officeDocument/2006/relationships/hyperlink" Target="http://pbs.twimg.com/profile_images/1143390737536565248/Z56wfjKC_normal.png" TargetMode="External" /><Relationship Id="rId1602" Type="http://schemas.openxmlformats.org/officeDocument/2006/relationships/hyperlink" Target="http://pbs.twimg.com/profile_images/842241802207821826/vmN8zeuj_normal.jpg" TargetMode="External" /><Relationship Id="rId1603" Type="http://schemas.openxmlformats.org/officeDocument/2006/relationships/hyperlink" Target="http://pbs.twimg.com/profile_images/1149180735275728897/FShrFQka_normal.jpg" TargetMode="External" /><Relationship Id="rId1604" Type="http://schemas.openxmlformats.org/officeDocument/2006/relationships/hyperlink" Target="http://pbs.twimg.com/profile_images/1135450119388708864/P8j1z9Va_normal.jpg" TargetMode="External" /><Relationship Id="rId1605" Type="http://schemas.openxmlformats.org/officeDocument/2006/relationships/hyperlink" Target="http://pbs.twimg.com/profile_images/1109201476398792706/k067MQUc_normal.jpg" TargetMode="External" /><Relationship Id="rId1606" Type="http://schemas.openxmlformats.org/officeDocument/2006/relationships/hyperlink" Target="http://pbs.twimg.com/profile_images/504711864505208832/cq0vVoMF_normal.jpeg" TargetMode="External" /><Relationship Id="rId1607" Type="http://schemas.openxmlformats.org/officeDocument/2006/relationships/hyperlink" Target="http://pbs.twimg.com/profile_images/972661316128313344/Evh3Uym4_normal.jpg" TargetMode="External" /><Relationship Id="rId1608" Type="http://schemas.openxmlformats.org/officeDocument/2006/relationships/hyperlink" Target="http://pbs.twimg.com/profile_images/1064370219085369344/du8GRU5d_normal.jpg" TargetMode="External" /><Relationship Id="rId1609" Type="http://schemas.openxmlformats.org/officeDocument/2006/relationships/hyperlink" Target="http://pbs.twimg.com/profile_images/603031821970866176/uuf8MpNj_normal.jpg" TargetMode="External" /><Relationship Id="rId1610" Type="http://schemas.openxmlformats.org/officeDocument/2006/relationships/hyperlink" Target="http://pbs.twimg.com/profile_images/1134487921841643520/4ucMRuV1_normal.jpg" TargetMode="External" /><Relationship Id="rId1611" Type="http://schemas.openxmlformats.org/officeDocument/2006/relationships/hyperlink" Target="http://pbs.twimg.com/profile_images/1149135974204616709/Sc8LBcn0_normal.jpg" TargetMode="External" /><Relationship Id="rId1612" Type="http://schemas.openxmlformats.org/officeDocument/2006/relationships/hyperlink" Target="http://pbs.twimg.com/profile_images/1133772415572619264/pKbbIA14_normal.jpg" TargetMode="External" /><Relationship Id="rId1613" Type="http://schemas.openxmlformats.org/officeDocument/2006/relationships/hyperlink" Target="http://pbs.twimg.com/profile_images/1009258012723286016/-ji-Xcwz_normal.jpg" TargetMode="External" /><Relationship Id="rId1614" Type="http://schemas.openxmlformats.org/officeDocument/2006/relationships/hyperlink" Target="http://pbs.twimg.com/profile_images/1134598091993169922/MRIUMXJN_normal.jpg" TargetMode="External" /><Relationship Id="rId1615" Type="http://schemas.openxmlformats.org/officeDocument/2006/relationships/hyperlink" Target="http://pbs.twimg.com/profile_images/1015034909046530048/rD6CyE2K_normal.jpg" TargetMode="External" /><Relationship Id="rId1616" Type="http://schemas.openxmlformats.org/officeDocument/2006/relationships/hyperlink" Target="http://pbs.twimg.com/profile_images/1004383834488467456/jsBg6pXq_normal.jpg" TargetMode="External" /><Relationship Id="rId1617" Type="http://schemas.openxmlformats.org/officeDocument/2006/relationships/hyperlink" Target="http://pbs.twimg.com/profile_images/1055847922489876486/wOOzYlx9_normal.jpg" TargetMode="External" /><Relationship Id="rId1618" Type="http://schemas.openxmlformats.org/officeDocument/2006/relationships/hyperlink" Target="http://pbs.twimg.com/profile_images/1144340205450801152/Y7YEXCmK_normal.png" TargetMode="External" /><Relationship Id="rId1619" Type="http://schemas.openxmlformats.org/officeDocument/2006/relationships/hyperlink" Target="http://pbs.twimg.com/profile_images/1132270375583342593/t_lVENv8_normal.png" TargetMode="External" /><Relationship Id="rId1620" Type="http://schemas.openxmlformats.org/officeDocument/2006/relationships/hyperlink" Target="http://pbs.twimg.com/profile_images/1132957982663335936/0_0b9cwK_normal.png" TargetMode="External" /><Relationship Id="rId1621" Type="http://schemas.openxmlformats.org/officeDocument/2006/relationships/hyperlink" Target="http://pbs.twimg.com/profile_images/1146918771501780992/AOpubCm2_normal.png" TargetMode="External" /><Relationship Id="rId1622" Type="http://schemas.openxmlformats.org/officeDocument/2006/relationships/hyperlink" Target="http://pbs.twimg.com/profile_images/1136430480960569346/9E6_j_Mc_normal.png" TargetMode="External" /><Relationship Id="rId1623" Type="http://schemas.openxmlformats.org/officeDocument/2006/relationships/hyperlink" Target="http://pbs.twimg.com/profile_images/1060066875831345153/yrf0HohR_normal.jpg" TargetMode="External" /><Relationship Id="rId1624" Type="http://schemas.openxmlformats.org/officeDocument/2006/relationships/hyperlink" Target="http://pbs.twimg.com/profile_images/1114326977941364736/q0TOx8PT_normal.jpg" TargetMode="External" /><Relationship Id="rId1625" Type="http://schemas.openxmlformats.org/officeDocument/2006/relationships/hyperlink" Target="http://pbs.twimg.com/profile_images/1041530504908951552/iJ2q9_-J_normal.jpg" TargetMode="External" /><Relationship Id="rId1626" Type="http://schemas.openxmlformats.org/officeDocument/2006/relationships/hyperlink" Target="http://pbs.twimg.com/profile_images/1126265262200762376/E5QiuPN8_normal.jpg" TargetMode="External" /><Relationship Id="rId1627" Type="http://schemas.openxmlformats.org/officeDocument/2006/relationships/hyperlink" Target="http://pbs.twimg.com/profile_images/1131025484135903232/hWivkEXG_normal.jpg" TargetMode="External" /><Relationship Id="rId1628" Type="http://schemas.openxmlformats.org/officeDocument/2006/relationships/hyperlink" Target="http://pbs.twimg.com/profile_images/1128041466427789313/gcJtnBu2_normal.jpg" TargetMode="External" /><Relationship Id="rId1629" Type="http://schemas.openxmlformats.org/officeDocument/2006/relationships/hyperlink" Target="http://abs.twimg.com/sticky/default_profile_images/default_profile_normal.png" TargetMode="External" /><Relationship Id="rId1630" Type="http://schemas.openxmlformats.org/officeDocument/2006/relationships/hyperlink" Target="http://pbs.twimg.com/profile_images/1120617738798620672/Hkm6lf8z_normal.jpg" TargetMode="External" /><Relationship Id="rId1631" Type="http://schemas.openxmlformats.org/officeDocument/2006/relationships/hyperlink" Target="http://pbs.twimg.com/profile_images/1124047949841956866/qmRecLZ__normal.jpg" TargetMode="External" /><Relationship Id="rId1632" Type="http://schemas.openxmlformats.org/officeDocument/2006/relationships/hyperlink" Target="http://pbs.twimg.com/profile_images/1024009600008445952/rhaFSE5X_normal.jpg" TargetMode="External" /><Relationship Id="rId1633" Type="http://schemas.openxmlformats.org/officeDocument/2006/relationships/hyperlink" Target="http://pbs.twimg.com/profile_images/804746123638374402/WDYPZ2rU_normal.jpg" TargetMode="External" /><Relationship Id="rId1634" Type="http://schemas.openxmlformats.org/officeDocument/2006/relationships/hyperlink" Target="http://pbs.twimg.com/profile_images/1124606208961282048/0Gxi1bWy_normal.jpg" TargetMode="External" /><Relationship Id="rId1635" Type="http://schemas.openxmlformats.org/officeDocument/2006/relationships/hyperlink" Target="http://pbs.twimg.com/profile_images/888116829914144768/4OT75Nv6_normal.jpg" TargetMode="External" /><Relationship Id="rId1636" Type="http://schemas.openxmlformats.org/officeDocument/2006/relationships/hyperlink" Target="http://pbs.twimg.com/profile_images/949029338132951040/TxVM31V3_normal.jpg" TargetMode="External" /><Relationship Id="rId1637" Type="http://schemas.openxmlformats.org/officeDocument/2006/relationships/hyperlink" Target="http://abs.twimg.com/sticky/default_profile_images/default_profile_normal.png" TargetMode="External" /><Relationship Id="rId1638" Type="http://schemas.openxmlformats.org/officeDocument/2006/relationships/hyperlink" Target="http://pbs.twimg.com/profile_images/1148075810961723392/Oy9naDFy_normal.jpg" TargetMode="External" /><Relationship Id="rId1639" Type="http://schemas.openxmlformats.org/officeDocument/2006/relationships/hyperlink" Target="http://pbs.twimg.com/profile_images/1145014259799220230/CFCC-LpH_normal.jpg" TargetMode="External" /><Relationship Id="rId1640" Type="http://schemas.openxmlformats.org/officeDocument/2006/relationships/hyperlink" Target="http://pbs.twimg.com/profile_images/896800786570768384/tol8vax1_normal.jpg" TargetMode="External" /><Relationship Id="rId1641" Type="http://schemas.openxmlformats.org/officeDocument/2006/relationships/hyperlink" Target="http://pbs.twimg.com/profile_images/911843473862541313/KuMKjxZ5_normal.jpg" TargetMode="External" /><Relationship Id="rId1642" Type="http://schemas.openxmlformats.org/officeDocument/2006/relationships/hyperlink" Target="http://pbs.twimg.com/profile_images/1132657294079078402/XJiEoL9J_normal.jpg" TargetMode="External" /><Relationship Id="rId1643" Type="http://schemas.openxmlformats.org/officeDocument/2006/relationships/hyperlink" Target="http://pbs.twimg.com/profile_images/1126307738047451136/VuCfUoyy_normal.jpg" TargetMode="External" /><Relationship Id="rId1644" Type="http://schemas.openxmlformats.org/officeDocument/2006/relationships/hyperlink" Target="http://pbs.twimg.com/profile_images/1107251076380704768/VOnFw-oy_normal.jpg" TargetMode="External" /><Relationship Id="rId1645" Type="http://schemas.openxmlformats.org/officeDocument/2006/relationships/hyperlink" Target="http://pbs.twimg.com/profile_images/1144052006174318598/GsQf7rQv_normal.jpg" TargetMode="External" /><Relationship Id="rId1646" Type="http://schemas.openxmlformats.org/officeDocument/2006/relationships/hyperlink" Target="http://pbs.twimg.com/profile_images/1121068372198920197/S_J2t5L__normal.jpg" TargetMode="External" /><Relationship Id="rId1647" Type="http://schemas.openxmlformats.org/officeDocument/2006/relationships/hyperlink" Target="http://pbs.twimg.com/profile_images/941252171731034112/z7bTtOVk_normal.jpg" TargetMode="External" /><Relationship Id="rId1648" Type="http://schemas.openxmlformats.org/officeDocument/2006/relationships/hyperlink" Target="http://pbs.twimg.com/profile_images/1138510670146805763/ojTO0Hvn_normal.jpg" TargetMode="External" /><Relationship Id="rId1649" Type="http://schemas.openxmlformats.org/officeDocument/2006/relationships/hyperlink" Target="http://pbs.twimg.com/profile_images/797927579244199941/4iy8MmG9_normal.jpg" TargetMode="External" /><Relationship Id="rId1650" Type="http://schemas.openxmlformats.org/officeDocument/2006/relationships/hyperlink" Target="http://pbs.twimg.com/profile_images/1123370840320544768/g8EXRzo4_normal.jpg" TargetMode="External" /><Relationship Id="rId1651" Type="http://schemas.openxmlformats.org/officeDocument/2006/relationships/hyperlink" Target="http://pbs.twimg.com/profile_images/1139606769146179584/vHw4HXYV_normal.jpg" TargetMode="External" /><Relationship Id="rId1652" Type="http://schemas.openxmlformats.org/officeDocument/2006/relationships/hyperlink" Target="http://pbs.twimg.com/profile_images/652359999658852352/ODwUWZxs_normal.jpg" TargetMode="External" /><Relationship Id="rId1653" Type="http://schemas.openxmlformats.org/officeDocument/2006/relationships/hyperlink" Target="http://pbs.twimg.com/profile_images/1142394562226376704/Wo_-OGwT_normal.jpg" TargetMode="External" /><Relationship Id="rId1654" Type="http://schemas.openxmlformats.org/officeDocument/2006/relationships/hyperlink" Target="http://pbs.twimg.com/profile_images/1123297465111851012/lAcSwAEg_normal.jpg" TargetMode="External" /><Relationship Id="rId1655" Type="http://schemas.openxmlformats.org/officeDocument/2006/relationships/hyperlink" Target="http://pbs.twimg.com/profile_images/1084774995354628096/jmWseAYH_normal.jpg" TargetMode="External" /><Relationship Id="rId1656" Type="http://schemas.openxmlformats.org/officeDocument/2006/relationships/hyperlink" Target="http://pbs.twimg.com/profile_images/1062059446984151046/xdzjCyQc_normal.jpg" TargetMode="External" /><Relationship Id="rId1657" Type="http://schemas.openxmlformats.org/officeDocument/2006/relationships/hyperlink" Target="http://pbs.twimg.com/profile_images/1077738954084868096/9L74FsBS_normal.jpg" TargetMode="External" /><Relationship Id="rId1658" Type="http://schemas.openxmlformats.org/officeDocument/2006/relationships/hyperlink" Target="http://pbs.twimg.com/profile_images/1104770099427397640/vFbwtWZO_normal.jpg" TargetMode="External" /><Relationship Id="rId1659" Type="http://schemas.openxmlformats.org/officeDocument/2006/relationships/hyperlink" Target="http://pbs.twimg.com/profile_images/1148184064580640769/CfruZsjQ_normal.png" TargetMode="External" /><Relationship Id="rId1660" Type="http://schemas.openxmlformats.org/officeDocument/2006/relationships/hyperlink" Target="http://pbs.twimg.com/profile_images/1018065287709626368/EvaUD6Nd_normal.jpg" TargetMode="External" /><Relationship Id="rId1661" Type="http://schemas.openxmlformats.org/officeDocument/2006/relationships/hyperlink" Target="http://pbs.twimg.com/profile_images/1014054777368530944/g7AC2qGo_normal.jpg" TargetMode="External" /><Relationship Id="rId1662" Type="http://schemas.openxmlformats.org/officeDocument/2006/relationships/hyperlink" Target="http://pbs.twimg.com/profile_images/1147583028002209794/XLsShM3n_normal.png" TargetMode="External" /><Relationship Id="rId1663" Type="http://schemas.openxmlformats.org/officeDocument/2006/relationships/hyperlink" Target="http://pbs.twimg.com/profile_images/2459036828/image_normal.jpg" TargetMode="External" /><Relationship Id="rId1664" Type="http://schemas.openxmlformats.org/officeDocument/2006/relationships/hyperlink" Target="http://pbs.twimg.com/profile_images/1105285098881060864/0jPXlqHk_normal.jpg" TargetMode="External" /><Relationship Id="rId1665" Type="http://schemas.openxmlformats.org/officeDocument/2006/relationships/hyperlink" Target="http://pbs.twimg.com/profile_images/704094864095342593/tMq5fB6w_normal.jpg" TargetMode="External" /><Relationship Id="rId1666" Type="http://schemas.openxmlformats.org/officeDocument/2006/relationships/hyperlink" Target="http://pbs.twimg.com/profile_images/1140215646015254528/dhOqa-cO_normal.jpg" TargetMode="External" /><Relationship Id="rId1667" Type="http://schemas.openxmlformats.org/officeDocument/2006/relationships/hyperlink" Target="http://pbs.twimg.com/profile_images/1146539349141598210/2Y9ijKRe_normal.jpg" TargetMode="External" /><Relationship Id="rId1668" Type="http://schemas.openxmlformats.org/officeDocument/2006/relationships/hyperlink" Target="http://pbs.twimg.com/profile_images/1143326485366956032/K8lPmkJM_normal.jpg" TargetMode="External" /><Relationship Id="rId1669" Type="http://schemas.openxmlformats.org/officeDocument/2006/relationships/hyperlink" Target="http://pbs.twimg.com/profile_images/1094392551224889344/RocxFMHP_normal.jpg" TargetMode="External" /><Relationship Id="rId1670" Type="http://schemas.openxmlformats.org/officeDocument/2006/relationships/hyperlink" Target="http://pbs.twimg.com/profile_images/1106624461493673987/qGRbrGy2_normal.jpg" TargetMode="External" /><Relationship Id="rId1671" Type="http://schemas.openxmlformats.org/officeDocument/2006/relationships/hyperlink" Target="http://pbs.twimg.com/profile_images/987113765740015616/Xd_ZHELf_normal.jpg" TargetMode="External" /><Relationship Id="rId1672" Type="http://schemas.openxmlformats.org/officeDocument/2006/relationships/hyperlink" Target="http://pbs.twimg.com/profile_images/378800000836981162/b683f7509ec792c3e481ead332940cdc_normal.jpeg" TargetMode="External" /><Relationship Id="rId1673" Type="http://schemas.openxmlformats.org/officeDocument/2006/relationships/hyperlink" Target="http://pbs.twimg.com/profile_images/1133298217460862982/fiDeBGtO_normal.jpg" TargetMode="External" /><Relationship Id="rId1674" Type="http://schemas.openxmlformats.org/officeDocument/2006/relationships/hyperlink" Target="http://pbs.twimg.com/profile_images/1144434611084128256/tRV29Nir_normal.jpg" TargetMode="External" /><Relationship Id="rId1675" Type="http://schemas.openxmlformats.org/officeDocument/2006/relationships/hyperlink" Target="http://pbs.twimg.com/profile_images/1144859418317557762/P4YjOgme_normal.jpg" TargetMode="External" /><Relationship Id="rId1676" Type="http://schemas.openxmlformats.org/officeDocument/2006/relationships/hyperlink" Target="http://pbs.twimg.com/profile_images/1147223015345799171/Xt6ggsGz_normal.png" TargetMode="External" /><Relationship Id="rId1677" Type="http://schemas.openxmlformats.org/officeDocument/2006/relationships/hyperlink" Target="http://pbs.twimg.com/profile_images/1147202947153051648/Jk1omhd5_normal.jpg" TargetMode="External" /><Relationship Id="rId1678" Type="http://schemas.openxmlformats.org/officeDocument/2006/relationships/hyperlink" Target="http://pbs.twimg.com/profile_images/1140883644950564864/81Yb_o3q_normal.jpg" TargetMode="External" /><Relationship Id="rId1679" Type="http://schemas.openxmlformats.org/officeDocument/2006/relationships/hyperlink" Target="http://pbs.twimg.com/profile_images/980951111464087552/TCBl4BK-_normal.jpg" TargetMode="External" /><Relationship Id="rId1680" Type="http://schemas.openxmlformats.org/officeDocument/2006/relationships/hyperlink" Target="http://pbs.twimg.com/profile_images/685904579045801984/wcOJ_rM5_normal.jpg" TargetMode="External" /><Relationship Id="rId1681" Type="http://schemas.openxmlformats.org/officeDocument/2006/relationships/hyperlink" Target="http://pbs.twimg.com/profile_images/1084949046865719302/pBjZbmiO_normal.jpg" TargetMode="External" /><Relationship Id="rId1682" Type="http://schemas.openxmlformats.org/officeDocument/2006/relationships/hyperlink" Target="http://pbs.twimg.com/profile_images/834222841818120198/eniEXFxj_normal.jpg" TargetMode="External" /><Relationship Id="rId1683" Type="http://schemas.openxmlformats.org/officeDocument/2006/relationships/hyperlink" Target="http://pbs.twimg.com/profile_images/1149051638180720643/L1U5oXK__normal.jpg" TargetMode="External" /><Relationship Id="rId1684" Type="http://schemas.openxmlformats.org/officeDocument/2006/relationships/hyperlink" Target="http://pbs.twimg.com/profile_images/799369308090441728/g166dmRe_normal.jpg" TargetMode="External" /><Relationship Id="rId1685" Type="http://schemas.openxmlformats.org/officeDocument/2006/relationships/hyperlink" Target="http://pbs.twimg.com/profile_images/1080461454/tails_normal.gif" TargetMode="External" /><Relationship Id="rId1686" Type="http://schemas.openxmlformats.org/officeDocument/2006/relationships/hyperlink" Target="http://pbs.twimg.com/profile_images/1145914140013322241/qQJ5OFWo_normal.jpg" TargetMode="External" /><Relationship Id="rId1687" Type="http://schemas.openxmlformats.org/officeDocument/2006/relationships/hyperlink" Target="http://pbs.twimg.com/profile_images/853449993687937025/SOWP13qF_normal.jpg" TargetMode="External" /><Relationship Id="rId1688" Type="http://schemas.openxmlformats.org/officeDocument/2006/relationships/hyperlink" Target="http://pbs.twimg.com/profile_images/1148903072162336770/sJllnhaf_normal.jpg" TargetMode="External" /><Relationship Id="rId1689" Type="http://schemas.openxmlformats.org/officeDocument/2006/relationships/hyperlink" Target="http://pbs.twimg.com/profile_images/1107654682837770240/GrmgMnrR_normal.png" TargetMode="External" /><Relationship Id="rId1690" Type="http://schemas.openxmlformats.org/officeDocument/2006/relationships/hyperlink" Target="http://pbs.twimg.com/profile_images/1134219526768340992/9W7Bkd-K_normal.jpg" TargetMode="External" /><Relationship Id="rId1691" Type="http://schemas.openxmlformats.org/officeDocument/2006/relationships/hyperlink" Target="http://pbs.twimg.com/profile_images/959664328407269377/KxNhpXu7_normal.jpg" TargetMode="External" /><Relationship Id="rId1692" Type="http://schemas.openxmlformats.org/officeDocument/2006/relationships/hyperlink" Target="http://pbs.twimg.com/profile_images/1146564683249438722/__Krds0h_normal.jpg" TargetMode="External" /><Relationship Id="rId1693" Type="http://schemas.openxmlformats.org/officeDocument/2006/relationships/hyperlink" Target="http://pbs.twimg.com/profile_images/1145415504875675649/y4rAXX90_normal.jpg" TargetMode="External" /><Relationship Id="rId1694" Type="http://schemas.openxmlformats.org/officeDocument/2006/relationships/hyperlink" Target="http://pbs.twimg.com/profile_images/1142779044221505538/jh8E-mjB_normal.png" TargetMode="External" /><Relationship Id="rId1695" Type="http://schemas.openxmlformats.org/officeDocument/2006/relationships/hyperlink" Target="http://pbs.twimg.com/profile_images/615733597551652864/BoNK060Q_normal.jpg" TargetMode="External" /><Relationship Id="rId1696" Type="http://schemas.openxmlformats.org/officeDocument/2006/relationships/hyperlink" Target="http://pbs.twimg.com/profile_images/666138730504306688/ZPQnW3Go_normal.jpg" TargetMode="External" /><Relationship Id="rId1697" Type="http://schemas.openxmlformats.org/officeDocument/2006/relationships/hyperlink" Target="http://pbs.twimg.com/profile_images/1127777470202036225/uW1H-P65_normal.jpg" TargetMode="External" /><Relationship Id="rId1698" Type="http://schemas.openxmlformats.org/officeDocument/2006/relationships/hyperlink" Target="http://pbs.twimg.com/profile_images/1113914294536683520/WFTRzv8U_normal.jpg" TargetMode="External" /><Relationship Id="rId1699" Type="http://schemas.openxmlformats.org/officeDocument/2006/relationships/hyperlink" Target="http://pbs.twimg.com/profile_images/1060331799895855104/Ma7MhTcS_normal.jpg" TargetMode="External" /><Relationship Id="rId1700" Type="http://schemas.openxmlformats.org/officeDocument/2006/relationships/hyperlink" Target="http://pbs.twimg.com/profile_images/1135537660536053760/N7hDUB2w_normal.png" TargetMode="External" /><Relationship Id="rId1701" Type="http://schemas.openxmlformats.org/officeDocument/2006/relationships/hyperlink" Target="http://pbs.twimg.com/profile_images/1132409196681551874/_GpV1SBj_normal.jpg" TargetMode="External" /><Relationship Id="rId1702" Type="http://schemas.openxmlformats.org/officeDocument/2006/relationships/hyperlink" Target="http://pbs.twimg.com/profile_images/1147673398715305985/PwdeuxTa_normal.jpg" TargetMode="External" /><Relationship Id="rId1703" Type="http://schemas.openxmlformats.org/officeDocument/2006/relationships/hyperlink" Target="http://pbs.twimg.com/profile_images/2300846619/1mono_normal.jpg" TargetMode="External" /><Relationship Id="rId1704" Type="http://schemas.openxmlformats.org/officeDocument/2006/relationships/hyperlink" Target="http://pbs.twimg.com/profile_images/1148012419941380096/Qdt7dzcf_normal.jpg" TargetMode="External" /><Relationship Id="rId1705" Type="http://schemas.openxmlformats.org/officeDocument/2006/relationships/hyperlink" Target="http://pbs.twimg.com/profile_images/1115306374970449920/v-ff_38K_normal.jpg" TargetMode="External" /><Relationship Id="rId1706" Type="http://schemas.openxmlformats.org/officeDocument/2006/relationships/hyperlink" Target="http://pbs.twimg.com/profile_images/940563711550545921/V4YsjaaR_normal.jpg" TargetMode="External" /><Relationship Id="rId1707" Type="http://schemas.openxmlformats.org/officeDocument/2006/relationships/hyperlink" Target="http://pbs.twimg.com/profile_images/1058444729816440832/pQUvQtVl_normal.jpg" TargetMode="External" /><Relationship Id="rId1708" Type="http://schemas.openxmlformats.org/officeDocument/2006/relationships/hyperlink" Target="http://pbs.twimg.com/profile_images/1144044478388428800/HFEhJeTT_normal.jpg" TargetMode="External" /><Relationship Id="rId1709" Type="http://schemas.openxmlformats.org/officeDocument/2006/relationships/hyperlink" Target="http://pbs.twimg.com/profile_images/1149230427518824448/mtdN8m5S_normal.png" TargetMode="External" /><Relationship Id="rId1710" Type="http://schemas.openxmlformats.org/officeDocument/2006/relationships/hyperlink" Target="http://pbs.twimg.com/profile_images/1127731456892112898/IFhDV4cb_normal.jpg" TargetMode="External" /><Relationship Id="rId1711" Type="http://schemas.openxmlformats.org/officeDocument/2006/relationships/hyperlink" Target="http://pbs.twimg.com/profile_images/1142717895325245440/vw0ET2Ha_normal.jpg" TargetMode="External" /><Relationship Id="rId1712" Type="http://schemas.openxmlformats.org/officeDocument/2006/relationships/hyperlink" Target="http://pbs.twimg.com/profile_images/1028308184765800455/ptwZm8tM_normal.jpg" TargetMode="External" /><Relationship Id="rId1713" Type="http://schemas.openxmlformats.org/officeDocument/2006/relationships/hyperlink" Target="http://pbs.twimg.com/profile_images/1132785812574224384/BwLxWxxo_normal.jpg" TargetMode="External" /><Relationship Id="rId1714" Type="http://schemas.openxmlformats.org/officeDocument/2006/relationships/hyperlink" Target="http://pbs.twimg.com/profile_images/953385204621697030/rLFnMqtM_normal.jpg" TargetMode="External" /><Relationship Id="rId1715" Type="http://schemas.openxmlformats.org/officeDocument/2006/relationships/hyperlink" Target="http://pbs.twimg.com/profile_images/980272547001348096/2byRoctf_normal.jpg" TargetMode="External" /><Relationship Id="rId1716" Type="http://schemas.openxmlformats.org/officeDocument/2006/relationships/hyperlink" Target="http://pbs.twimg.com/profile_images/1142071908013412353/wbJMB9gG_normal.png" TargetMode="External" /><Relationship Id="rId1717" Type="http://schemas.openxmlformats.org/officeDocument/2006/relationships/hyperlink" Target="http://pbs.twimg.com/profile_images/1146031336773300224/beb4eS5L_normal.png" TargetMode="External" /><Relationship Id="rId1718" Type="http://schemas.openxmlformats.org/officeDocument/2006/relationships/hyperlink" Target="http://pbs.twimg.com/profile_images/1141786238711750661/SnvupnPG_normal.png" TargetMode="External" /><Relationship Id="rId1719" Type="http://schemas.openxmlformats.org/officeDocument/2006/relationships/hyperlink" Target="http://pbs.twimg.com/profile_images/1095103911390793730/Dzf-6JM6_normal.jpg" TargetMode="External" /><Relationship Id="rId1720" Type="http://schemas.openxmlformats.org/officeDocument/2006/relationships/hyperlink" Target="http://pbs.twimg.com/profile_images/727161508854116354/_VkIPAOi_normal.jpg" TargetMode="External" /><Relationship Id="rId1721" Type="http://schemas.openxmlformats.org/officeDocument/2006/relationships/hyperlink" Target="http://pbs.twimg.com/profile_images/1145469635808153606/lTIDyacH_normal.jpg" TargetMode="External" /><Relationship Id="rId1722" Type="http://schemas.openxmlformats.org/officeDocument/2006/relationships/hyperlink" Target="http://pbs.twimg.com/profile_images/1147638888795709441/vS2V8Vfu_normal.jpg" TargetMode="External" /><Relationship Id="rId1723" Type="http://schemas.openxmlformats.org/officeDocument/2006/relationships/hyperlink" Target="http://pbs.twimg.com/profile_images/1144815427530498050/kJ3R3Bxf_normal.jpg" TargetMode="External" /><Relationship Id="rId1724" Type="http://schemas.openxmlformats.org/officeDocument/2006/relationships/hyperlink" Target="http://pbs.twimg.com/profile_images/1148258988737409024/9F5ZjWQa_normal.jpg" TargetMode="External" /><Relationship Id="rId1725" Type="http://schemas.openxmlformats.org/officeDocument/2006/relationships/hyperlink" Target="http://pbs.twimg.com/profile_images/1145158782906982401/rima-_cD_normal.jpg" TargetMode="External" /><Relationship Id="rId1726" Type="http://schemas.openxmlformats.org/officeDocument/2006/relationships/hyperlink" Target="http://pbs.twimg.com/profile_images/1147506928966426624/5yRAocwG_normal.jpg" TargetMode="External" /><Relationship Id="rId1727" Type="http://schemas.openxmlformats.org/officeDocument/2006/relationships/hyperlink" Target="http://pbs.twimg.com/profile_images/1148437747012710400/iBQEOTH9_normal.jpg" TargetMode="External" /><Relationship Id="rId1728" Type="http://schemas.openxmlformats.org/officeDocument/2006/relationships/hyperlink" Target="http://pbs.twimg.com/profile_images/1015268211468664837/0B5-oKfr_normal.jpg" TargetMode="External" /><Relationship Id="rId1729" Type="http://schemas.openxmlformats.org/officeDocument/2006/relationships/hyperlink" Target="http://pbs.twimg.com/profile_images/1148760892336758784/tg-VOmcj_normal.jpg" TargetMode="External" /><Relationship Id="rId1730" Type="http://schemas.openxmlformats.org/officeDocument/2006/relationships/hyperlink" Target="http://pbs.twimg.com/profile_images/1129896432654270464/O4YIeu8o_normal.png" TargetMode="External" /><Relationship Id="rId1731" Type="http://schemas.openxmlformats.org/officeDocument/2006/relationships/hyperlink" Target="http://pbs.twimg.com/profile_images/1141109003734401024/EcaWWs2R_normal.jpg" TargetMode="External" /><Relationship Id="rId1732" Type="http://schemas.openxmlformats.org/officeDocument/2006/relationships/hyperlink" Target="http://pbs.twimg.com/profile_images/1144921798128984064/9Q-lDPom_normal.jpg" TargetMode="External" /><Relationship Id="rId1733" Type="http://schemas.openxmlformats.org/officeDocument/2006/relationships/hyperlink" Target="http://pbs.twimg.com/profile_images/780668986341990400/WoDM9QUR_normal.jpg" TargetMode="External" /><Relationship Id="rId1734" Type="http://schemas.openxmlformats.org/officeDocument/2006/relationships/hyperlink" Target="http://pbs.twimg.com/profile_images/662382460148125696/q0XrBm4J_normal.jpg" TargetMode="External" /><Relationship Id="rId1735" Type="http://schemas.openxmlformats.org/officeDocument/2006/relationships/hyperlink" Target="http://pbs.twimg.com/profile_images/1060048984008523776/9ZiznxeO_normal.jpg" TargetMode="External" /><Relationship Id="rId1736" Type="http://schemas.openxmlformats.org/officeDocument/2006/relationships/hyperlink" Target="http://pbs.twimg.com/profile_images/1130565224975732738/7qMVyTHP_normal.jpg" TargetMode="External" /><Relationship Id="rId1737" Type="http://schemas.openxmlformats.org/officeDocument/2006/relationships/hyperlink" Target="http://pbs.twimg.com/profile_images/1149080758109245440/PdksRs55_normal.jpg" TargetMode="External" /><Relationship Id="rId1738" Type="http://schemas.openxmlformats.org/officeDocument/2006/relationships/hyperlink" Target="http://pbs.twimg.com/profile_images/1148436828883693568/V5bBeE88_normal.jpg" TargetMode="External" /><Relationship Id="rId1739" Type="http://schemas.openxmlformats.org/officeDocument/2006/relationships/hyperlink" Target="http://pbs.twimg.com/profile_images/922516174772101120/XZ6QkJPZ_normal.jpg" TargetMode="External" /><Relationship Id="rId1740" Type="http://schemas.openxmlformats.org/officeDocument/2006/relationships/hyperlink" Target="http://pbs.twimg.com/profile_images/1030585838139146240/QgpQw-1e_normal.jpg" TargetMode="External" /><Relationship Id="rId1741" Type="http://schemas.openxmlformats.org/officeDocument/2006/relationships/hyperlink" Target="http://pbs.twimg.com/profile_images/931547611026268165/edywedCr_normal.jpg" TargetMode="External" /><Relationship Id="rId1742" Type="http://schemas.openxmlformats.org/officeDocument/2006/relationships/hyperlink" Target="http://pbs.twimg.com/profile_images/1098112665350799365/sP-iDPyw_normal.jpg" TargetMode="External" /><Relationship Id="rId1743" Type="http://schemas.openxmlformats.org/officeDocument/2006/relationships/hyperlink" Target="http://pbs.twimg.com/profile_images/1149078926850953216/RyxD0hbQ_normal.jpg" TargetMode="External" /><Relationship Id="rId1744" Type="http://schemas.openxmlformats.org/officeDocument/2006/relationships/hyperlink" Target="http://pbs.twimg.com/profile_images/1102696326486208513/_DO7_v1R_normal.jpg" TargetMode="External" /><Relationship Id="rId1745" Type="http://schemas.openxmlformats.org/officeDocument/2006/relationships/hyperlink" Target="http://pbs.twimg.com/profile_images/1140973527459385344/v1b4TehA_normal.jpg" TargetMode="External" /><Relationship Id="rId1746" Type="http://schemas.openxmlformats.org/officeDocument/2006/relationships/hyperlink" Target="http://pbs.twimg.com/profile_images/853807728552292352/404aEoC4_normal.jpg" TargetMode="External" /><Relationship Id="rId1747" Type="http://schemas.openxmlformats.org/officeDocument/2006/relationships/hyperlink" Target="http://pbs.twimg.com/profile_images/1133790576132804608/Op31ARm-_normal.jpg" TargetMode="External" /><Relationship Id="rId1748" Type="http://schemas.openxmlformats.org/officeDocument/2006/relationships/hyperlink" Target="http://pbs.twimg.com/profile_images/1141050921117339648/9fVh8c53_normal.jpg" TargetMode="External" /><Relationship Id="rId1749" Type="http://schemas.openxmlformats.org/officeDocument/2006/relationships/hyperlink" Target="http://pbs.twimg.com/profile_images/1148801964735492096/dgF21fEK_normal.jpg" TargetMode="External" /><Relationship Id="rId1750" Type="http://schemas.openxmlformats.org/officeDocument/2006/relationships/hyperlink" Target="http://pbs.twimg.com/profile_images/1109199952536834053/ZEG9EhO2_normal.jpg" TargetMode="External" /><Relationship Id="rId1751" Type="http://schemas.openxmlformats.org/officeDocument/2006/relationships/hyperlink" Target="http://pbs.twimg.com/profile_images/1146839408005414914/i-ZtXi7p_normal.jpg" TargetMode="External" /><Relationship Id="rId1752" Type="http://schemas.openxmlformats.org/officeDocument/2006/relationships/hyperlink" Target="http://pbs.twimg.com/profile_images/1114236847671140353/TbJkwJjx_normal.jpg" TargetMode="External" /><Relationship Id="rId1753" Type="http://schemas.openxmlformats.org/officeDocument/2006/relationships/hyperlink" Target="http://pbs.twimg.com/profile_images/1128875246042222592/8kE_iv3i_normal.png" TargetMode="External" /><Relationship Id="rId1754" Type="http://schemas.openxmlformats.org/officeDocument/2006/relationships/hyperlink" Target="http://pbs.twimg.com/profile_images/1148738233200717824/a4lfWQvH_normal.jpg" TargetMode="External" /><Relationship Id="rId1755" Type="http://schemas.openxmlformats.org/officeDocument/2006/relationships/hyperlink" Target="http://pbs.twimg.com/profile_images/1146562068969074689/8sOCqeIJ_normal.jpg" TargetMode="External" /><Relationship Id="rId1756" Type="http://schemas.openxmlformats.org/officeDocument/2006/relationships/hyperlink" Target="http://pbs.twimg.com/profile_images/1145445668997255178/XWdOiI0T_normal.jpg" TargetMode="External" /><Relationship Id="rId1757" Type="http://schemas.openxmlformats.org/officeDocument/2006/relationships/hyperlink" Target="http://pbs.twimg.com/profile_images/1135141699653591040/NyoCwlNK_normal.png" TargetMode="External" /><Relationship Id="rId1758" Type="http://schemas.openxmlformats.org/officeDocument/2006/relationships/hyperlink" Target="http://pbs.twimg.com/profile_images/1127588424263852033/id_ciKkV_normal.jpg" TargetMode="External" /><Relationship Id="rId1759" Type="http://schemas.openxmlformats.org/officeDocument/2006/relationships/hyperlink" Target="http://pbs.twimg.com/profile_images/575438579691712512/U76HXw9Z_normal.jpeg" TargetMode="External" /><Relationship Id="rId1760" Type="http://schemas.openxmlformats.org/officeDocument/2006/relationships/hyperlink" Target="http://pbs.twimg.com/profile_images/1139621411935289345/KrPe4KDZ_normal.jpg" TargetMode="External" /><Relationship Id="rId1761" Type="http://schemas.openxmlformats.org/officeDocument/2006/relationships/hyperlink" Target="http://pbs.twimg.com/profile_images/1145052416649437185/RgWZTKFF_normal.jpg" TargetMode="External" /><Relationship Id="rId1762" Type="http://schemas.openxmlformats.org/officeDocument/2006/relationships/hyperlink" Target="http://pbs.twimg.com/profile_images/1097512540785934336/DUrowfhD_normal.jpg" TargetMode="External" /><Relationship Id="rId1763" Type="http://schemas.openxmlformats.org/officeDocument/2006/relationships/hyperlink" Target="http://pbs.twimg.com/profile_images/2430294601/walking_normal.jpg" TargetMode="External" /><Relationship Id="rId1764" Type="http://schemas.openxmlformats.org/officeDocument/2006/relationships/hyperlink" Target="http://pbs.twimg.com/profile_images/1149045455763808256/ylgkj72U_normal.jpg" TargetMode="External" /><Relationship Id="rId1765" Type="http://schemas.openxmlformats.org/officeDocument/2006/relationships/hyperlink" Target="http://pbs.twimg.com/profile_images/1136758255185747975/QJunBDs9_normal.jpg" TargetMode="External" /><Relationship Id="rId1766" Type="http://schemas.openxmlformats.org/officeDocument/2006/relationships/hyperlink" Target="http://pbs.twimg.com/profile_images/997748169671753728/ttlvqrVM_normal.jpg" TargetMode="External" /><Relationship Id="rId1767" Type="http://schemas.openxmlformats.org/officeDocument/2006/relationships/hyperlink" Target="http://pbs.twimg.com/profile_images/1147723063141818368/4KdUUmCr_normal.png" TargetMode="External" /><Relationship Id="rId1768" Type="http://schemas.openxmlformats.org/officeDocument/2006/relationships/hyperlink" Target="http://abs.twimg.com/sticky/default_profile_images/default_profile_normal.png" TargetMode="External" /><Relationship Id="rId1769" Type="http://schemas.openxmlformats.org/officeDocument/2006/relationships/hyperlink" Target="http://pbs.twimg.com/profile_images/804932403575787520/QmbyYNKd_normal.jpg" TargetMode="External" /><Relationship Id="rId1770" Type="http://schemas.openxmlformats.org/officeDocument/2006/relationships/hyperlink" Target="http://pbs.twimg.com/profile_images/1459238581/shuttle_launch_5-2011_037_normal.JPG" TargetMode="External" /><Relationship Id="rId1771" Type="http://schemas.openxmlformats.org/officeDocument/2006/relationships/hyperlink" Target="http://pbs.twimg.com/profile_images/510744136261976064/jnhFeXlE_normal.jpeg" TargetMode="External" /><Relationship Id="rId1772" Type="http://schemas.openxmlformats.org/officeDocument/2006/relationships/hyperlink" Target="http://pbs.twimg.com/profile_images/1132097848869175297/LJJUa1nV_normal.jpg" TargetMode="External" /><Relationship Id="rId1773" Type="http://schemas.openxmlformats.org/officeDocument/2006/relationships/hyperlink" Target="http://pbs.twimg.com/profile_images/1146595598235295745/pNE1E-3r_normal.jpg" TargetMode="External" /><Relationship Id="rId1774" Type="http://schemas.openxmlformats.org/officeDocument/2006/relationships/hyperlink" Target="http://pbs.twimg.com/profile_images/1793769807/408895_10150603501738690_677313689_10879030_139870275_n_normal.jpg" TargetMode="External" /><Relationship Id="rId1775" Type="http://schemas.openxmlformats.org/officeDocument/2006/relationships/hyperlink" Target="http://pbs.twimg.com/profile_images/1118723121333272577/DN3CyFJw_normal.jpg" TargetMode="External" /><Relationship Id="rId1776" Type="http://schemas.openxmlformats.org/officeDocument/2006/relationships/hyperlink" Target="http://pbs.twimg.com/profile_images/1149124653341904896/fqE-dxy__normal.jpg" TargetMode="External" /><Relationship Id="rId1777" Type="http://schemas.openxmlformats.org/officeDocument/2006/relationships/hyperlink" Target="http://pbs.twimg.com/profile_images/1075298365439528960/4QZXqJX9_normal.jpg" TargetMode="External" /><Relationship Id="rId1778" Type="http://schemas.openxmlformats.org/officeDocument/2006/relationships/hyperlink" Target="http://pbs.twimg.com/profile_images/1112042383028314112/N6RGMtsU_normal.jpg" TargetMode="External" /><Relationship Id="rId1779" Type="http://schemas.openxmlformats.org/officeDocument/2006/relationships/hyperlink" Target="http://pbs.twimg.com/profile_images/1104916198293045248/b1Get-sk_normal.jpg" TargetMode="External" /><Relationship Id="rId1780" Type="http://schemas.openxmlformats.org/officeDocument/2006/relationships/hyperlink" Target="http://pbs.twimg.com/profile_images/1110853214163730433/LXmQ9-QL_normal.jpg" TargetMode="External" /><Relationship Id="rId1781" Type="http://schemas.openxmlformats.org/officeDocument/2006/relationships/hyperlink" Target="http://pbs.twimg.com/profile_images/1148979717837590529/zyNF9Tgg_normal.jpg" TargetMode="External" /><Relationship Id="rId1782" Type="http://schemas.openxmlformats.org/officeDocument/2006/relationships/hyperlink" Target="http://pbs.twimg.com/profile_images/1139308756297297921/LoA4RYee_normal.jpg" TargetMode="External" /><Relationship Id="rId1783" Type="http://schemas.openxmlformats.org/officeDocument/2006/relationships/hyperlink" Target="http://pbs.twimg.com/profile_images/1142970413808590853/oI6Qg8RA_normal.jpg" TargetMode="External" /><Relationship Id="rId1784" Type="http://schemas.openxmlformats.org/officeDocument/2006/relationships/hyperlink" Target="http://pbs.twimg.com/profile_images/924482048827576321/XqWsKggF_normal.jpg" TargetMode="External" /><Relationship Id="rId1785" Type="http://schemas.openxmlformats.org/officeDocument/2006/relationships/hyperlink" Target="http://pbs.twimg.com/profile_images/1144429674816299008/51RTqwHX_normal.png" TargetMode="External" /><Relationship Id="rId1786" Type="http://schemas.openxmlformats.org/officeDocument/2006/relationships/hyperlink" Target="http://pbs.twimg.com/profile_images/1133589143513108481/1XDsT7GY_normal.jpg" TargetMode="External" /><Relationship Id="rId1787" Type="http://schemas.openxmlformats.org/officeDocument/2006/relationships/hyperlink" Target="http://pbs.twimg.com/profile_images/1141859649907580930/k0TtGivh_normal.png" TargetMode="External" /><Relationship Id="rId1788" Type="http://schemas.openxmlformats.org/officeDocument/2006/relationships/hyperlink" Target="http://pbs.twimg.com/profile_images/1139062231864356864/LXg6VozU_normal.jpg" TargetMode="External" /><Relationship Id="rId1789" Type="http://schemas.openxmlformats.org/officeDocument/2006/relationships/hyperlink" Target="http://pbs.twimg.com/profile_images/1145695891032027136/qx6_7HIb_normal.png" TargetMode="External" /><Relationship Id="rId1790" Type="http://schemas.openxmlformats.org/officeDocument/2006/relationships/hyperlink" Target="http://pbs.twimg.com/profile_images/1143540549657530368/0BpL_IZ6_normal.jpg" TargetMode="External" /><Relationship Id="rId1791" Type="http://schemas.openxmlformats.org/officeDocument/2006/relationships/hyperlink" Target="http://pbs.twimg.com/profile_images/1139272346135482368/wNQq_Dhx_normal.png" TargetMode="External" /><Relationship Id="rId1792" Type="http://schemas.openxmlformats.org/officeDocument/2006/relationships/hyperlink" Target="http://pbs.twimg.com/profile_images/1147335267293913090/_WR17SJ7_normal.jpg" TargetMode="External" /><Relationship Id="rId1793" Type="http://schemas.openxmlformats.org/officeDocument/2006/relationships/hyperlink" Target="http://pbs.twimg.com/profile_images/1127226342406270976/dWnoez18_normal.jpg" TargetMode="External" /><Relationship Id="rId1794" Type="http://schemas.openxmlformats.org/officeDocument/2006/relationships/hyperlink" Target="http://pbs.twimg.com/profile_images/942213840904818688/nceDDgy6_normal.jpg" TargetMode="External" /><Relationship Id="rId1795" Type="http://schemas.openxmlformats.org/officeDocument/2006/relationships/hyperlink" Target="http://pbs.twimg.com/profile_images/898567881373495296/fb5ixGca_normal.jpg" TargetMode="External" /><Relationship Id="rId1796" Type="http://schemas.openxmlformats.org/officeDocument/2006/relationships/hyperlink" Target="http://pbs.twimg.com/profile_images/1147472109540691968/l9dkPRvk_normal.jpg" TargetMode="External" /><Relationship Id="rId1797" Type="http://schemas.openxmlformats.org/officeDocument/2006/relationships/hyperlink" Target="http://pbs.twimg.com/profile_images/682043941319913472/LYRQ6LvV_normal.jpg" TargetMode="External" /><Relationship Id="rId1798" Type="http://schemas.openxmlformats.org/officeDocument/2006/relationships/hyperlink" Target="http://pbs.twimg.com/profile_images/1074030056505253888/zqYOVc3X_normal.jpg" TargetMode="External" /><Relationship Id="rId1799" Type="http://schemas.openxmlformats.org/officeDocument/2006/relationships/hyperlink" Target="http://pbs.twimg.com/profile_images/995092875959386112/oUOgxXaZ_normal.jpg" TargetMode="External" /><Relationship Id="rId1800" Type="http://schemas.openxmlformats.org/officeDocument/2006/relationships/hyperlink" Target="http://pbs.twimg.com/profile_images/1117934799694389249/pth3GhAS_normal.png" TargetMode="External" /><Relationship Id="rId1801" Type="http://schemas.openxmlformats.org/officeDocument/2006/relationships/hyperlink" Target="http://pbs.twimg.com/profile_images/1111768326366097409/a5E2D0aM_normal.jpg" TargetMode="External" /><Relationship Id="rId1802" Type="http://schemas.openxmlformats.org/officeDocument/2006/relationships/hyperlink" Target="http://pbs.twimg.com/profile_images/1136769023545204737/Htb4C06j_normal.jpg" TargetMode="External" /><Relationship Id="rId1803" Type="http://schemas.openxmlformats.org/officeDocument/2006/relationships/hyperlink" Target="http://pbs.twimg.com/profile_images/1143264722537648128/h45RHTZK_normal.jpg" TargetMode="External" /><Relationship Id="rId1804" Type="http://schemas.openxmlformats.org/officeDocument/2006/relationships/hyperlink" Target="http://pbs.twimg.com/profile_images/1103218339952771072/8ka25VZ2_normal.jpg" TargetMode="External" /><Relationship Id="rId1805" Type="http://schemas.openxmlformats.org/officeDocument/2006/relationships/hyperlink" Target="http://pbs.twimg.com/profile_images/1124452363362816000/qfS_X8JU_normal.png" TargetMode="External" /><Relationship Id="rId1806" Type="http://schemas.openxmlformats.org/officeDocument/2006/relationships/hyperlink" Target="http://pbs.twimg.com/profile_images/755531759673049088/q_pzIESd_normal.jpg" TargetMode="External" /><Relationship Id="rId1807" Type="http://schemas.openxmlformats.org/officeDocument/2006/relationships/hyperlink" Target="http://pbs.twimg.com/profile_images/1147742387399213056/qViPSJ_Z_normal.png" TargetMode="External" /><Relationship Id="rId1808" Type="http://schemas.openxmlformats.org/officeDocument/2006/relationships/hyperlink" Target="http://pbs.twimg.com/profile_images/1138963244993982466/jEK1nlZK_normal.jpg" TargetMode="External" /><Relationship Id="rId1809" Type="http://schemas.openxmlformats.org/officeDocument/2006/relationships/hyperlink" Target="http://pbs.twimg.com/profile_images/1136737429493358592/4IcZFWqJ_normal.jpg" TargetMode="External" /><Relationship Id="rId1810" Type="http://schemas.openxmlformats.org/officeDocument/2006/relationships/hyperlink" Target="http://pbs.twimg.com/profile_images/548011704097837057/UAUCkuEj_normal.jpeg" TargetMode="External" /><Relationship Id="rId1811" Type="http://schemas.openxmlformats.org/officeDocument/2006/relationships/hyperlink" Target="http://pbs.twimg.com/profile_images/1134344923757465601/R7WcgOHp_normal.png" TargetMode="External" /><Relationship Id="rId1812" Type="http://schemas.openxmlformats.org/officeDocument/2006/relationships/hyperlink" Target="http://pbs.twimg.com/profile_images/1145499769495838720/_AjSsrxg_normal.jpg" TargetMode="External" /><Relationship Id="rId1813" Type="http://schemas.openxmlformats.org/officeDocument/2006/relationships/hyperlink" Target="http://pbs.twimg.com/profile_images/1140432046462046208/dWFFOSYM_normal.jpg" TargetMode="External" /><Relationship Id="rId1814" Type="http://schemas.openxmlformats.org/officeDocument/2006/relationships/hyperlink" Target="http://pbs.twimg.com/profile_images/1105595027676250113/sw4i6lio_normal.jpg" TargetMode="External" /><Relationship Id="rId1815" Type="http://schemas.openxmlformats.org/officeDocument/2006/relationships/hyperlink" Target="http://pbs.twimg.com/profile_images/875853260774658048/K5qzmtWh_normal.jpg" TargetMode="External" /><Relationship Id="rId1816" Type="http://schemas.openxmlformats.org/officeDocument/2006/relationships/hyperlink" Target="http://pbs.twimg.com/profile_images/378800000674268962/06ce58cab26c3a0daf80cf57e5acb29b_normal.jpeg" TargetMode="External" /><Relationship Id="rId1817" Type="http://schemas.openxmlformats.org/officeDocument/2006/relationships/hyperlink" Target="http://pbs.twimg.com/profile_images/1144953970101837825/-YWFswgM_normal.jpg" TargetMode="External" /><Relationship Id="rId1818" Type="http://schemas.openxmlformats.org/officeDocument/2006/relationships/hyperlink" Target="http://pbs.twimg.com/profile_images/647987067645878272/G8G3R0Q4_normal.png" TargetMode="External" /><Relationship Id="rId1819" Type="http://schemas.openxmlformats.org/officeDocument/2006/relationships/hyperlink" Target="http://pbs.twimg.com/profile_images/902936363615518722/FK-PrAux_normal.jpg" TargetMode="External" /><Relationship Id="rId1820" Type="http://schemas.openxmlformats.org/officeDocument/2006/relationships/hyperlink" Target="http://pbs.twimg.com/profile_images/501132402106695680/YFNmo66G_normal.jpeg" TargetMode="External" /><Relationship Id="rId1821" Type="http://schemas.openxmlformats.org/officeDocument/2006/relationships/hyperlink" Target="http://pbs.twimg.com/profile_images/788540722387443712/1l9yfzcj_normal.jpg" TargetMode="External" /><Relationship Id="rId1822" Type="http://schemas.openxmlformats.org/officeDocument/2006/relationships/hyperlink" Target="http://pbs.twimg.com/profile_images/491368671638347776/6fTU3kVp_normal.jpeg" TargetMode="External" /><Relationship Id="rId1823" Type="http://schemas.openxmlformats.org/officeDocument/2006/relationships/hyperlink" Target="http://pbs.twimg.com/profile_images/1101289860751474688/Greg-t33_normal.jpg" TargetMode="External" /><Relationship Id="rId1824" Type="http://schemas.openxmlformats.org/officeDocument/2006/relationships/hyperlink" Target="http://pbs.twimg.com/profile_images/1145702187630243847/B5jQF_jO_normal.jpg" TargetMode="External" /><Relationship Id="rId1825" Type="http://schemas.openxmlformats.org/officeDocument/2006/relationships/hyperlink" Target="http://pbs.twimg.com/profile_images/1144406800210546690/wKoMCekV_normal.jpg" TargetMode="External" /><Relationship Id="rId1826" Type="http://schemas.openxmlformats.org/officeDocument/2006/relationships/hyperlink" Target="http://pbs.twimg.com/profile_images/1145718239160225793/25f8iEtV_normal.jpg" TargetMode="External" /><Relationship Id="rId1827" Type="http://schemas.openxmlformats.org/officeDocument/2006/relationships/hyperlink" Target="http://pbs.twimg.com/profile_images/1054030218170527744/PpePGOwx_normal.jpg" TargetMode="External" /><Relationship Id="rId1828" Type="http://schemas.openxmlformats.org/officeDocument/2006/relationships/hyperlink" Target="http://pbs.twimg.com/profile_images/1145420133034147840/cys3Jdcz_normal.jpg" TargetMode="External" /><Relationship Id="rId1829" Type="http://schemas.openxmlformats.org/officeDocument/2006/relationships/hyperlink" Target="http://pbs.twimg.com/profile_images/1149154890796523520/HNPlKztP_normal.jpg" TargetMode="External" /><Relationship Id="rId1830" Type="http://schemas.openxmlformats.org/officeDocument/2006/relationships/hyperlink" Target="http://pbs.twimg.com/profile_images/1109665791857905664/7sKSdf_v_normal.jpg" TargetMode="External" /><Relationship Id="rId1831" Type="http://schemas.openxmlformats.org/officeDocument/2006/relationships/hyperlink" Target="http://pbs.twimg.com/profile_images/1146987310224949249/JwciGGfT_normal.jpg" TargetMode="External" /><Relationship Id="rId1832" Type="http://schemas.openxmlformats.org/officeDocument/2006/relationships/hyperlink" Target="http://abs.twimg.com/sticky/default_profile_images/default_profile_normal.png" TargetMode="External" /><Relationship Id="rId1833" Type="http://schemas.openxmlformats.org/officeDocument/2006/relationships/hyperlink" Target="http://pbs.twimg.com/profile_images/1028854020964638720/tFKOeKhD_normal.jpg" TargetMode="External" /><Relationship Id="rId1834" Type="http://schemas.openxmlformats.org/officeDocument/2006/relationships/hyperlink" Target="http://pbs.twimg.com/profile_images/951158929970491392/dPEt2fa9_normal.jpg" TargetMode="External" /><Relationship Id="rId1835" Type="http://schemas.openxmlformats.org/officeDocument/2006/relationships/hyperlink" Target="http://pbs.twimg.com/profile_images/1146819046207193093/drMz-Nrk_normal.jpg" TargetMode="External" /><Relationship Id="rId1836" Type="http://schemas.openxmlformats.org/officeDocument/2006/relationships/hyperlink" Target="http://pbs.twimg.com/profile_images/1012749457014706176/9F2UBxJA_normal.jpg" TargetMode="External" /><Relationship Id="rId1837" Type="http://schemas.openxmlformats.org/officeDocument/2006/relationships/hyperlink" Target="http://pbs.twimg.com/profile_images/1144044313791221760/grteIsWt_normal.jpg" TargetMode="External" /><Relationship Id="rId1838" Type="http://schemas.openxmlformats.org/officeDocument/2006/relationships/hyperlink" Target="http://pbs.twimg.com/profile_images/1135296074111827973/WY5NKRCs_normal.jpg" TargetMode="External" /><Relationship Id="rId1839" Type="http://schemas.openxmlformats.org/officeDocument/2006/relationships/hyperlink" Target="http://pbs.twimg.com/profile_images/1142974558607220739/3-PjOvDU_normal.jpg" TargetMode="External" /><Relationship Id="rId1840" Type="http://schemas.openxmlformats.org/officeDocument/2006/relationships/hyperlink" Target="http://pbs.twimg.com/profile_images/1082432649250115584/DDQ4qr9C_normal.jpg" TargetMode="External" /><Relationship Id="rId1841" Type="http://schemas.openxmlformats.org/officeDocument/2006/relationships/hyperlink" Target="http://pbs.twimg.com/profile_images/1146098833601941505/OEmPZoPa_normal.jpg" TargetMode="External" /><Relationship Id="rId1842" Type="http://schemas.openxmlformats.org/officeDocument/2006/relationships/hyperlink" Target="http://pbs.twimg.com/profile_images/854642645154635776/gNMQ0x4h_normal.jpg" TargetMode="External" /><Relationship Id="rId1843" Type="http://schemas.openxmlformats.org/officeDocument/2006/relationships/hyperlink" Target="http://pbs.twimg.com/profile_images/745413120844140550/pfCJnJUs_normal.jpg" TargetMode="External" /><Relationship Id="rId1844" Type="http://schemas.openxmlformats.org/officeDocument/2006/relationships/hyperlink" Target="http://pbs.twimg.com/profile_images/647466502417846272/R9c6-G90_normal.jpg" TargetMode="External" /><Relationship Id="rId1845" Type="http://schemas.openxmlformats.org/officeDocument/2006/relationships/hyperlink" Target="http://pbs.twimg.com/profile_images/1080377612973666304/kujgfE2M_normal.jpg" TargetMode="External" /><Relationship Id="rId1846" Type="http://schemas.openxmlformats.org/officeDocument/2006/relationships/hyperlink" Target="http://pbs.twimg.com/profile_images/1088482909235757058/AymhJuzC_normal.jpg" TargetMode="External" /><Relationship Id="rId1847" Type="http://schemas.openxmlformats.org/officeDocument/2006/relationships/hyperlink" Target="http://pbs.twimg.com/profile_images/1115721812527259648/tcl9MlWp_normal.jpg" TargetMode="External" /><Relationship Id="rId1848" Type="http://schemas.openxmlformats.org/officeDocument/2006/relationships/hyperlink" Target="http://pbs.twimg.com/profile_images/1145550402642857984/Y_dTqLLY_normal.jpg" TargetMode="External" /><Relationship Id="rId1849" Type="http://schemas.openxmlformats.org/officeDocument/2006/relationships/hyperlink" Target="http://pbs.twimg.com/profile_images/664659424573657089/dEfZLJAQ_normal.jpg" TargetMode="External" /><Relationship Id="rId1850" Type="http://schemas.openxmlformats.org/officeDocument/2006/relationships/hyperlink" Target="http://pbs.twimg.com/profile_images/1127730498971807746/NTis3xLE_normal.png" TargetMode="External" /><Relationship Id="rId1851" Type="http://schemas.openxmlformats.org/officeDocument/2006/relationships/hyperlink" Target="http://pbs.twimg.com/profile_images/1026649922731487232/oDXgljSq_normal.jpg" TargetMode="External" /><Relationship Id="rId1852" Type="http://schemas.openxmlformats.org/officeDocument/2006/relationships/hyperlink" Target="http://pbs.twimg.com/profile_images/740300497622466561/MXwP6z5F_normal.jpg" TargetMode="External" /><Relationship Id="rId1853" Type="http://schemas.openxmlformats.org/officeDocument/2006/relationships/hyperlink" Target="http://pbs.twimg.com/profile_images/3169318559/31c639095ee49a8ad22507e39d6fbc6c_normal.jpeg" TargetMode="External" /><Relationship Id="rId1854" Type="http://schemas.openxmlformats.org/officeDocument/2006/relationships/hyperlink" Target="http://pbs.twimg.com/profile_images/909133078051852289/J11z3CWc_normal.jpg" TargetMode="External" /><Relationship Id="rId1855" Type="http://schemas.openxmlformats.org/officeDocument/2006/relationships/hyperlink" Target="http://pbs.twimg.com/profile_images/667090772/katie_fforde_s_pic_normal.jpg" TargetMode="External" /><Relationship Id="rId1856" Type="http://schemas.openxmlformats.org/officeDocument/2006/relationships/hyperlink" Target="http://pbs.twimg.com/profile_images/480791844549185536/31I3EgDc_normal.jpeg" TargetMode="External" /><Relationship Id="rId1857" Type="http://schemas.openxmlformats.org/officeDocument/2006/relationships/hyperlink" Target="http://pbs.twimg.com/profile_images/949070360103698432/kXSiPeTk_normal.jpg" TargetMode="External" /><Relationship Id="rId1858" Type="http://schemas.openxmlformats.org/officeDocument/2006/relationships/hyperlink" Target="http://pbs.twimg.com/profile_images/1124179698144071680/njl3Wa-o_normal.jpg" TargetMode="External" /><Relationship Id="rId1859" Type="http://schemas.openxmlformats.org/officeDocument/2006/relationships/hyperlink" Target="http://pbs.twimg.com/profile_images/1148407698700025856/1zS26EGU_normal.jpg" TargetMode="External" /><Relationship Id="rId1860" Type="http://schemas.openxmlformats.org/officeDocument/2006/relationships/hyperlink" Target="http://abs.twimg.com/sticky/default_profile_images/default_profile_normal.png" TargetMode="External" /><Relationship Id="rId1861" Type="http://schemas.openxmlformats.org/officeDocument/2006/relationships/hyperlink" Target="http://pbs.twimg.com/profile_images/1058972798373236737/BaVyrtPC_normal.jpg" TargetMode="External" /><Relationship Id="rId1862" Type="http://schemas.openxmlformats.org/officeDocument/2006/relationships/hyperlink" Target="http://pbs.twimg.com/profile_images/1058176709558788096/EUWgLGER_normal.jpg" TargetMode="External" /><Relationship Id="rId1863" Type="http://schemas.openxmlformats.org/officeDocument/2006/relationships/hyperlink" Target="http://pbs.twimg.com/profile_images/1016428227126935553/wQwhWVdG_normal.jpg" TargetMode="External" /><Relationship Id="rId1864" Type="http://schemas.openxmlformats.org/officeDocument/2006/relationships/hyperlink" Target="http://pbs.twimg.com/profile_images/535208661409210368/gp_90v9w_normal.jpeg" TargetMode="External" /><Relationship Id="rId1865" Type="http://schemas.openxmlformats.org/officeDocument/2006/relationships/hyperlink" Target="http://pbs.twimg.com/profile_images/1115174297998364672/cyFIwZMA_normal.png" TargetMode="External" /><Relationship Id="rId1866" Type="http://schemas.openxmlformats.org/officeDocument/2006/relationships/hyperlink" Target="http://pbs.twimg.com/profile_images/826724242251251712/CjuE6vCe_normal.jpg" TargetMode="External" /><Relationship Id="rId1867" Type="http://schemas.openxmlformats.org/officeDocument/2006/relationships/hyperlink" Target="http://pbs.twimg.com/profile_images/1141939592351719425/QeEhydgE_normal.jpg" TargetMode="External" /><Relationship Id="rId1868" Type="http://schemas.openxmlformats.org/officeDocument/2006/relationships/hyperlink" Target="http://pbs.twimg.com/profile_images/2798844021/584146be4dce53d8d1a21651a7ac814b_normal.png" TargetMode="External" /><Relationship Id="rId1869" Type="http://schemas.openxmlformats.org/officeDocument/2006/relationships/hyperlink" Target="http://pbs.twimg.com/profile_images/1060314841187930113/vpbV2eY7_normal.jpg" TargetMode="External" /><Relationship Id="rId1870" Type="http://schemas.openxmlformats.org/officeDocument/2006/relationships/hyperlink" Target="http://pbs.twimg.com/profile_images/735881276406665217/UXmX7zW3_normal.jpg" TargetMode="External" /><Relationship Id="rId1871" Type="http://schemas.openxmlformats.org/officeDocument/2006/relationships/hyperlink" Target="http://pbs.twimg.com/profile_images/1135824935786385413/ZNhRPdCN_normal.png" TargetMode="External" /><Relationship Id="rId1872" Type="http://schemas.openxmlformats.org/officeDocument/2006/relationships/hyperlink" Target="http://pbs.twimg.com/profile_images/1148690800248872963/IBmzsu3K_normal.jpg" TargetMode="External" /><Relationship Id="rId1873" Type="http://schemas.openxmlformats.org/officeDocument/2006/relationships/hyperlink" Target="http://pbs.twimg.com/profile_images/1146047202927808512/lK1bIVNj_normal.jpg" TargetMode="External" /><Relationship Id="rId1874" Type="http://schemas.openxmlformats.org/officeDocument/2006/relationships/hyperlink" Target="http://pbs.twimg.com/profile_images/1476078057/Everyone_Seems_Normal_normal.jpg" TargetMode="External" /><Relationship Id="rId1875" Type="http://schemas.openxmlformats.org/officeDocument/2006/relationships/hyperlink" Target="http://pbs.twimg.com/profile_images/1079008505867239424/OeDiWQIm_normal.jpg" TargetMode="External" /><Relationship Id="rId1876" Type="http://schemas.openxmlformats.org/officeDocument/2006/relationships/hyperlink" Target="http://pbs.twimg.com/profile_images/1134340984173617152/Yc4GpF8M_normal.png" TargetMode="External" /><Relationship Id="rId1877" Type="http://schemas.openxmlformats.org/officeDocument/2006/relationships/hyperlink" Target="http://pbs.twimg.com/profile_images/1122267448026247169/iKHMxg_o_normal.jpg" TargetMode="External" /><Relationship Id="rId1878" Type="http://schemas.openxmlformats.org/officeDocument/2006/relationships/hyperlink" Target="http://pbs.twimg.com/profile_images/983670457344946178/ugfHTCVq_normal.jpg" TargetMode="External" /><Relationship Id="rId1879" Type="http://schemas.openxmlformats.org/officeDocument/2006/relationships/hyperlink" Target="http://pbs.twimg.com/profile_images/1139446243791384576/h2GihgxY_normal.jpg" TargetMode="External" /><Relationship Id="rId1880" Type="http://schemas.openxmlformats.org/officeDocument/2006/relationships/hyperlink" Target="http://pbs.twimg.com/profile_images/739945135308300288/HuawvM1A_normal.jpg" TargetMode="External" /><Relationship Id="rId1881" Type="http://schemas.openxmlformats.org/officeDocument/2006/relationships/hyperlink" Target="http://pbs.twimg.com/profile_images/1089294714019504129/X4I4T62T_normal.jpg" TargetMode="External" /><Relationship Id="rId1882" Type="http://schemas.openxmlformats.org/officeDocument/2006/relationships/hyperlink" Target="http://pbs.twimg.com/profile_images/793375853321326592/zHaxmFpf_normal.jpg" TargetMode="External" /><Relationship Id="rId1883" Type="http://schemas.openxmlformats.org/officeDocument/2006/relationships/hyperlink" Target="http://pbs.twimg.com/profile_images/894083087918710784/TpjFkvLB_normal.jpg" TargetMode="External" /><Relationship Id="rId1884" Type="http://schemas.openxmlformats.org/officeDocument/2006/relationships/hyperlink" Target="http://pbs.twimg.com/profile_images/1125829111530704896/-V36HmAn_normal.jpg" TargetMode="External" /><Relationship Id="rId1885" Type="http://schemas.openxmlformats.org/officeDocument/2006/relationships/hyperlink" Target="http://pbs.twimg.com/profile_images/1120661097038610432/NSj1W40c_normal.jpg" TargetMode="External" /><Relationship Id="rId1886" Type="http://schemas.openxmlformats.org/officeDocument/2006/relationships/hyperlink" Target="http://pbs.twimg.com/profile_images/998345929244663808/t99J7CV5_normal.jpg" TargetMode="External" /><Relationship Id="rId1887" Type="http://schemas.openxmlformats.org/officeDocument/2006/relationships/hyperlink" Target="http://pbs.twimg.com/profile_images/1146303813332025344/Z1QKjoLF_normal.jpg" TargetMode="External" /><Relationship Id="rId1888" Type="http://schemas.openxmlformats.org/officeDocument/2006/relationships/hyperlink" Target="http://pbs.twimg.com/profile_images/1122571023612809216/JQoW13Eq_normal.jpg" TargetMode="External" /><Relationship Id="rId1889" Type="http://schemas.openxmlformats.org/officeDocument/2006/relationships/hyperlink" Target="http://pbs.twimg.com/profile_images/1140821999318491137/-olq7-58_normal.jpg" TargetMode="External" /><Relationship Id="rId1890" Type="http://schemas.openxmlformats.org/officeDocument/2006/relationships/hyperlink" Target="http://pbs.twimg.com/profile_images/1072203107856207872/XKcKLnog_normal.jpg" TargetMode="External" /><Relationship Id="rId1891" Type="http://schemas.openxmlformats.org/officeDocument/2006/relationships/hyperlink" Target="http://pbs.twimg.com/profile_images/1149264747612651520/z7sBk7gy_normal.jpg" TargetMode="External" /><Relationship Id="rId1892" Type="http://schemas.openxmlformats.org/officeDocument/2006/relationships/hyperlink" Target="http://pbs.twimg.com/profile_images/832440185291812865/NAKdVTC5_normal.jpg" TargetMode="External" /><Relationship Id="rId1893" Type="http://schemas.openxmlformats.org/officeDocument/2006/relationships/hyperlink" Target="http://pbs.twimg.com/profile_images/1103142828639629312/sfpROz7L_normal.jpg" TargetMode="External" /><Relationship Id="rId1894" Type="http://schemas.openxmlformats.org/officeDocument/2006/relationships/hyperlink" Target="http://pbs.twimg.com/profile_images/1146130353876193280/BU-szC7Q_normal.png" TargetMode="External" /><Relationship Id="rId1895" Type="http://schemas.openxmlformats.org/officeDocument/2006/relationships/hyperlink" Target="http://pbs.twimg.com/profile_images/1149267542222893056/EkpFSouj_normal.jpg" TargetMode="External" /><Relationship Id="rId1896" Type="http://schemas.openxmlformats.org/officeDocument/2006/relationships/hyperlink" Target="http://pbs.twimg.com/profile_images/1080226220787277824/02N3Pvvu_normal.jpg" TargetMode="External" /><Relationship Id="rId1897" Type="http://schemas.openxmlformats.org/officeDocument/2006/relationships/hyperlink" Target="http://pbs.twimg.com/profile_images/650380385277243392/bAZiNBjn_normal.jpg" TargetMode="External" /><Relationship Id="rId1898" Type="http://schemas.openxmlformats.org/officeDocument/2006/relationships/hyperlink" Target="http://pbs.twimg.com/profile_images/1148308789411495936/ZfGqHxPp_normal.jpg" TargetMode="External" /><Relationship Id="rId1899" Type="http://schemas.openxmlformats.org/officeDocument/2006/relationships/hyperlink" Target="http://pbs.twimg.com/profile_images/1088956435839496197/5xW0G6RH_normal.jpg" TargetMode="External" /><Relationship Id="rId1900" Type="http://schemas.openxmlformats.org/officeDocument/2006/relationships/hyperlink" Target="http://pbs.twimg.com/profile_images/978404453870120960/o8NcHKq1_normal.jpg" TargetMode="External" /><Relationship Id="rId1901" Type="http://schemas.openxmlformats.org/officeDocument/2006/relationships/hyperlink" Target="http://pbs.twimg.com/profile_images/1112166853630136323/HBalgRef_normal.png" TargetMode="External" /><Relationship Id="rId1902" Type="http://schemas.openxmlformats.org/officeDocument/2006/relationships/hyperlink" Target="http://pbs.twimg.com/profile_images/1149247824426668032/hzjjkp5B_normal.jpg" TargetMode="External" /><Relationship Id="rId1903" Type="http://schemas.openxmlformats.org/officeDocument/2006/relationships/hyperlink" Target="http://pbs.twimg.com/profile_images/1120625594453176320/i87JIo1w_normal.jpg" TargetMode="External" /><Relationship Id="rId1904" Type="http://schemas.openxmlformats.org/officeDocument/2006/relationships/hyperlink" Target="http://pbs.twimg.com/profile_images/1148930884499836928/cPggpOs1_normal.jpg" TargetMode="External" /><Relationship Id="rId1905" Type="http://schemas.openxmlformats.org/officeDocument/2006/relationships/hyperlink" Target="http://pbs.twimg.com/profile_images/1143046791056613376/QPZpFl-R_normal.png" TargetMode="External" /><Relationship Id="rId1906" Type="http://schemas.openxmlformats.org/officeDocument/2006/relationships/hyperlink" Target="http://pbs.twimg.com/profile_images/1046925134274224129/zLErygwo_normal.jpg" TargetMode="External" /><Relationship Id="rId1907" Type="http://schemas.openxmlformats.org/officeDocument/2006/relationships/hyperlink" Target="http://pbs.twimg.com/profile_images/1148221697700618242/sg4-GSLi_normal.png" TargetMode="External" /><Relationship Id="rId1908" Type="http://schemas.openxmlformats.org/officeDocument/2006/relationships/hyperlink" Target="http://pbs.twimg.com/profile_images/738139405446062081/x0FQk9Yl_normal.jpg" TargetMode="External" /><Relationship Id="rId1909" Type="http://schemas.openxmlformats.org/officeDocument/2006/relationships/hyperlink" Target="http://pbs.twimg.com/profile_images/1148374126672977926/qnfNo3No_normal.jpg" TargetMode="External" /><Relationship Id="rId1910" Type="http://schemas.openxmlformats.org/officeDocument/2006/relationships/hyperlink" Target="http://abs.twimg.com/sticky/default_profile_images/default_profile_normal.png" TargetMode="External" /><Relationship Id="rId1911" Type="http://schemas.openxmlformats.org/officeDocument/2006/relationships/hyperlink" Target="http://pbs.twimg.com/profile_images/867700927708442624/odMJTDb6_normal.jpg" TargetMode="External" /><Relationship Id="rId1912" Type="http://schemas.openxmlformats.org/officeDocument/2006/relationships/hyperlink" Target="http://pbs.twimg.com/profile_images/1054475402578747392/8-Fa8peJ_normal.jpg" TargetMode="External" /><Relationship Id="rId1913" Type="http://schemas.openxmlformats.org/officeDocument/2006/relationships/hyperlink" Target="http://pbs.twimg.com/profile_images/616683389920350208/ZxeGL-DI_normal.jpg" TargetMode="External" /><Relationship Id="rId1914" Type="http://schemas.openxmlformats.org/officeDocument/2006/relationships/hyperlink" Target="http://pbs.twimg.com/profile_images/1031758032949178369/JQuHP5WS_normal.jpg" TargetMode="External" /><Relationship Id="rId1915" Type="http://schemas.openxmlformats.org/officeDocument/2006/relationships/hyperlink" Target="http://pbs.twimg.com/profile_images/1365217510/image_normal.jpg" TargetMode="External" /><Relationship Id="rId1916" Type="http://schemas.openxmlformats.org/officeDocument/2006/relationships/hyperlink" Target="http://pbs.twimg.com/profile_images/2372626508/Mum_002_normal.jpg" TargetMode="External" /><Relationship Id="rId1917" Type="http://schemas.openxmlformats.org/officeDocument/2006/relationships/hyperlink" Target="http://pbs.twimg.com/profile_images/1138420113319845888/WYwiFFNx_normal.jpg" TargetMode="External" /><Relationship Id="rId1918" Type="http://schemas.openxmlformats.org/officeDocument/2006/relationships/hyperlink" Target="http://pbs.twimg.com/profile_images/1054785605723406336/UXUxw54r_normal.jpg" TargetMode="External" /><Relationship Id="rId1919" Type="http://schemas.openxmlformats.org/officeDocument/2006/relationships/hyperlink" Target="http://pbs.twimg.com/profile_images/1115796631016890370/IAlPe695_normal.jpg" TargetMode="External" /><Relationship Id="rId1920" Type="http://schemas.openxmlformats.org/officeDocument/2006/relationships/hyperlink" Target="http://pbs.twimg.com/profile_images/1110943633128202241/6zbh9fin_normal.png" TargetMode="External" /><Relationship Id="rId1921" Type="http://schemas.openxmlformats.org/officeDocument/2006/relationships/hyperlink" Target="http://pbs.twimg.com/profile_images/884957620146061312/6trkZ1Pd_normal.jpg" TargetMode="External" /><Relationship Id="rId1922" Type="http://schemas.openxmlformats.org/officeDocument/2006/relationships/hyperlink" Target="http://pbs.twimg.com/profile_images/1055266394395283458/5yvbvxIK_normal.jpg" TargetMode="External" /><Relationship Id="rId1923" Type="http://schemas.openxmlformats.org/officeDocument/2006/relationships/hyperlink" Target="http://pbs.twimg.com/profile_images/1096052142085935104/qD0-S92B_normal.jpg" TargetMode="External" /><Relationship Id="rId1924" Type="http://schemas.openxmlformats.org/officeDocument/2006/relationships/hyperlink" Target="http://pbs.twimg.com/profile_images/939900799328702464/oEr8bcOA_normal.jpg" TargetMode="External" /><Relationship Id="rId1925" Type="http://schemas.openxmlformats.org/officeDocument/2006/relationships/hyperlink" Target="http://pbs.twimg.com/profile_images/542044009774850048/1vQugN4D_normal.jpeg" TargetMode="External" /><Relationship Id="rId1926" Type="http://schemas.openxmlformats.org/officeDocument/2006/relationships/hyperlink" Target="http://pbs.twimg.com/profile_images/900458020563537921/sBUPLHsJ_normal.jpg" TargetMode="External" /><Relationship Id="rId1927" Type="http://schemas.openxmlformats.org/officeDocument/2006/relationships/hyperlink" Target="http://pbs.twimg.com/profile_images/1143976576708763652/2i1YSSfz_normal.jpg" TargetMode="External" /><Relationship Id="rId1928" Type="http://schemas.openxmlformats.org/officeDocument/2006/relationships/hyperlink" Target="http://pbs.twimg.com/profile_images/1148715287727857664/PXHgrFBc_normal.jpg" TargetMode="External" /><Relationship Id="rId1929" Type="http://schemas.openxmlformats.org/officeDocument/2006/relationships/hyperlink" Target="http://pbs.twimg.com/profile_images/1148961347725488128/Ml4go2Vj_normal.jpg" TargetMode="External" /><Relationship Id="rId1930" Type="http://schemas.openxmlformats.org/officeDocument/2006/relationships/hyperlink" Target="http://pbs.twimg.com/profile_images/1134878933013450752/xAdOMyxi_normal.jpg" TargetMode="External" /><Relationship Id="rId1931" Type="http://schemas.openxmlformats.org/officeDocument/2006/relationships/hyperlink" Target="http://pbs.twimg.com/profile_images/1148255038843674625/aO1htT6N_normal.jpg" TargetMode="External" /><Relationship Id="rId1932" Type="http://schemas.openxmlformats.org/officeDocument/2006/relationships/hyperlink" Target="http://pbs.twimg.com/profile_images/941404148188061696/w25-myxT_normal.jpg" TargetMode="External" /><Relationship Id="rId1933" Type="http://schemas.openxmlformats.org/officeDocument/2006/relationships/hyperlink" Target="http://pbs.twimg.com/profile_images/1147130068944207873/-0A-CuL3_normal.png" TargetMode="External" /><Relationship Id="rId1934" Type="http://schemas.openxmlformats.org/officeDocument/2006/relationships/hyperlink" Target="http://pbs.twimg.com/profile_images/1146727462153252865/zTuNBR4y_normal.jpg" TargetMode="External" /><Relationship Id="rId1935" Type="http://schemas.openxmlformats.org/officeDocument/2006/relationships/hyperlink" Target="http://pbs.twimg.com/profile_images/1149344975253123073/La-2nsRq_normal.jpg" TargetMode="External" /><Relationship Id="rId1936" Type="http://schemas.openxmlformats.org/officeDocument/2006/relationships/hyperlink" Target="http://pbs.twimg.com/profile_images/1126154136754499586/-W_CASZZ_normal.jpg" TargetMode="External" /><Relationship Id="rId1937" Type="http://schemas.openxmlformats.org/officeDocument/2006/relationships/hyperlink" Target="http://pbs.twimg.com/profile_images/1113094540863262720/u2uJJEfM_normal.jpg" TargetMode="External" /><Relationship Id="rId1938" Type="http://schemas.openxmlformats.org/officeDocument/2006/relationships/hyperlink" Target="http://pbs.twimg.com/profile_images/1142471063143497728/NjE3vHa__normal.jpg" TargetMode="External" /><Relationship Id="rId1939" Type="http://schemas.openxmlformats.org/officeDocument/2006/relationships/hyperlink" Target="http://pbs.twimg.com/profile_images/1148402210625282048/vyMxxBe3_normal.jpg" TargetMode="External" /><Relationship Id="rId1940" Type="http://schemas.openxmlformats.org/officeDocument/2006/relationships/hyperlink" Target="http://pbs.twimg.com/profile_images/1146422274737594369/UasCZ7AV_normal.jpg" TargetMode="External" /><Relationship Id="rId1941" Type="http://schemas.openxmlformats.org/officeDocument/2006/relationships/hyperlink" Target="http://pbs.twimg.com/profile_images/1149114441172246528/VRtKo9VB_normal.png" TargetMode="External" /><Relationship Id="rId1942" Type="http://schemas.openxmlformats.org/officeDocument/2006/relationships/hyperlink" Target="http://pbs.twimg.com/profile_images/1148726785024000000/P0o7g6p__normal.jpg" TargetMode="External" /><Relationship Id="rId1943" Type="http://schemas.openxmlformats.org/officeDocument/2006/relationships/hyperlink" Target="http://pbs.twimg.com/profile_images/1147860988055756801/zAscCtxm_normal.jpg" TargetMode="External" /><Relationship Id="rId1944" Type="http://schemas.openxmlformats.org/officeDocument/2006/relationships/hyperlink" Target="http://pbs.twimg.com/profile_images/1147565179770560517/oUD0ekqg_normal.jpg" TargetMode="External" /><Relationship Id="rId1945" Type="http://schemas.openxmlformats.org/officeDocument/2006/relationships/hyperlink" Target="http://pbs.twimg.com/profile_images/1149357768693780480/vGc_RibS_normal.jpg" TargetMode="External" /><Relationship Id="rId1946" Type="http://schemas.openxmlformats.org/officeDocument/2006/relationships/hyperlink" Target="http://pbs.twimg.com/profile_images/1149332614181990405/-QV-Qgr5_normal.jpg" TargetMode="External" /><Relationship Id="rId1947" Type="http://schemas.openxmlformats.org/officeDocument/2006/relationships/hyperlink" Target="http://pbs.twimg.com/profile_images/1149309374231392256/2oyPAKa7_normal.jpg" TargetMode="External" /><Relationship Id="rId1948" Type="http://schemas.openxmlformats.org/officeDocument/2006/relationships/hyperlink" Target="http://pbs.twimg.com/profile_images/1146789932746383363/vqR9DH4__normal.jpg" TargetMode="External" /><Relationship Id="rId1949" Type="http://schemas.openxmlformats.org/officeDocument/2006/relationships/hyperlink" Target="http://pbs.twimg.com/profile_images/1148336290166763521/6nvke9Vp_normal.jpg" TargetMode="External" /><Relationship Id="rId1950" Type="http://schemas.openxmlformats.org/officeDocument/2006/relationships/hyperlink" Target="http://pbs.twimg.com/profile_images/1148540649970343936/2m2hxOFp_normal.jpg" TargetMode="External" /><Relationship Id="rId1951" Type="http://schemas.openxmlformats.org/officeDocument/2006/relationships/hyperlink" Target="http://pbs.twimg.com/profile_images/1149164432611860480/jsRkcEQb_normal.jpg" TargetMode="External" /><Relationship Id="rId1952" Type="http://schemas.openxmlformats.org/officeDocument/2006/relationships/hyperlink" Target="http://pbs.twimg.com/profile_images/1149341722721378304/Uo_cnSQN_normal.jpg" TargetMode="External" /><Relationship Id="rId1953" Type="http://schemas.openxmlformats.org/officeDocument/2006/relationships/hyperlink" Target="http://pbs.twimg.com/profile_images/1148607204561494018/idp22H-1_normal.jpg" TargetMode="External" /><Relationship Id="rId1954" Type="http://schemas.openxmlformats.org/officeDocument/2006/relationships/hyperlink" Target="http://pbs.twimg.com/profile_images/1148708126847393793/gyh_sB1V_normal.jpg" TargetMode="External" /><Relationship Id="rId1955" Type="http://schemas.openxmlformats.org/officeDocument/2006/relationships/hyperlink" Target="http://pbs.twimg.com/profile_images/1148827507409526784/hDEP2-z-_normal.jpg" TargetMode="External" /><Relationship Id="rId1956" Type="http://schemas.openxmlformats.org/officeDocument/2006/relationships/hyperlink" Target="http://pbs.twimg.com/profile_images/1140138646357495808/eckqc2Sr_normal.jpg" TargetMode="External" /><Relationship Id="rId1957" Type="http://schemas.openxmlformats.org/officeDocument/2006/relationships/hyperlink" Target="http://pbs.twimg.com/profile_images/1133956871960899584/hczMbkbQ_normal.jpg" TargetMode="External" /><Relationship Id="rId1958" Type="http://schemas.openxmlformats.org/officeDocument/2006/relationships/hyperlink" Target="http://pbs.twimg.com/profile_images/1146015434463801346/pecl6tOT_normal.jpg" TargetMode="External" /><Relationship Id="rId1959" Type="http://schemas.openxmlformats.org/officeDocument/2006/relationships/hyperlink" Target="http://pbs.twimg.com/profile_images/1147402458668380166/A9mqagzF_normal.jpg" TargetMode="External" /><Relationship Id="rId1960" Type="http://schemas.openxmlformats.org/officeDocument/2006/relationships/hyperlink" Target="http://pbs.twimg.com/profile_images/1148936687952654337/EC3Lr2s7_normal.jpg" TargetMode="External" /><Relationship Id="rId1961" Type="http://schemas.openxmlformats.org/officeDocument/2006/relationships/hyperlink" Target="http://pbs.twimg.com/profile_images/1141733837719953408/sBqLrQJ1_normal.png" TargetMode="External" /><Relationship Id="rId1962" Type="http://schemas.openxmlformats.org/officeDocument/2006/relationships/hyperlink" Target="http://pbs.twimg.com/profile_images/919531576043610113/6gHfDR22_normal.jpg" TargetMode="External" /><Relationship Id="rId1963" Type="http://schemas.openxmlformats.org/officeDocument/2006/relationships/hyperlink" Target="http://pbs.twimg.com/profile_images/511402579721715713/N90KULei_normal.jpeg" TargetMode="External" /><Relationship Id="rId1964" Type="http://schemas.openxmlformats.org/officeDocument/2006/relationships/hyperlink" Target="http://pbs.twimg.com/profile_images/484584019741245442/MnlIjYTF_normal.jpeg" TargetMode="External" /><Relationship Id="rId1965" Type="http://schemas.openxmlformats.org/officeDocument/2006/relationships/hyperlink" Target="http://pbs.twimg.com/profile_images/1016478579641602048/e3S2CJwX_normal.jpg" TargetMode="External" /><Relationship Id="rId1966" Type="http://schemas.openxmlformats.org/officeDocument/2006/relationships/hyperlink" Target="http://pbs.twimg.com/profile_images/1112594177961844736/qQK8NJT-_normal.jpg" TargetMode="External" /><Relationship Id="rId1967" Type="http://schemas.openxmlformats.org/officeDocument/2006/relationships/hyperlink" Target="http://pbs.twimg.com/profile_images/1115041590551224321/HaEuGCVD_normal.png" TargetMode="External" /><Relationship Id="rId1968" Type="http://schemas.openxmlformats.org/officeDocument/2006/relationships/hyperlink" Target="http://pbs.twimg.com/profile_images/1070541225948676096/OuSDviuV_normal.jpg" TargetMode="External" /><Relationship Id="rId1969" Type="http://schemas.openxmlformats.org/officeDocument/2006/relationships/hyperlink" Target="http://pbs.twimg.com/profile_images/1115755108174843904/QeY6uVWQ_normal.png" TargetMode="External" /><Relationship Id="rId1970" Type="http://schemas.openxmlformats.org/officeDocument/2006/relationships/hyperlink" Target="http://pbs.twimg.com/profile_images/1148977866626854913/VAT5bVEd_normal.jpg" TargetMode="External" /><Relationship Id="rId1971" Type="http://schemas.openxmlformats.org/officeDocument/2006/relationships/hyperlink" Target="http://pbs.twimg.com/profile_images/1146619899789238274/FQT9dUMg_normal.jpg" TargetMode="External" /><Relationship Id="rId1972" Type="http://schemas.openxmlformats.org/officeDocument/2006/relationships/hyperlink" Target="http://pbs.twimg.com/profile_images/1048759582468837377/YBoYN58I_normal.jpg" TargetMode="External" /><Relationship Id="rId1973" Type="http://schemas.openxmlformats.org/officeDocument/2006/relationships/hyperlink" Target="http://pbs.twimg.com/profile_images/1142114558871519232/AxHWtu-F_normal.jpg" TargetMode="External" /><Relationship Id="rId1974" Type="http://schemas.openxmlformats.org/officeDocument/2006/relationships/hyperlink" Target="http://pbs.twimg.com/profile_images/1124459258723164160/nQ1VK92p_normal.jpg" TargetMode="External" /><Relationship Id="rId1975" Type="http://schemas.openxmlformats.org/officeDocument/2006/relationships/hyperlink" Target="http://pbs.twimg.com/profile_images/1043676577295466496/sUSu9evy_normal.jpg" TargetMode="External" /><Relationship Id="rId1976" Type="http://schemas.openxmlformats.org/officeDocument/2006/relationships/hyperlink" Target="http://pbs.twimg.com/profile_images/1148604765791772673/FJOOXGyZ_normal.jpg" TargetMode="External" /><Relationship Id="rId1977" Type="http://schemas.openxmlformats.org/officeDocument/2006/relationships/hyperlink" Target="http://pbs.twimg.com/profile_images/1054550676573810688/XHVuhlZ-_normal.jpg" TargetMode="External" /><Relationship Id="rId1978" Type="http://schemas.openxmlformats.org/officeDocument/2006/relationships/hyperlink" Target="http://pbs.twimg.com/profile_images/1136058904285274112/bjGZq2k9_normal.jpg" TargetMode="External" /><Relationship Id="rId1979" Type="http://schemas.openxmlformats.org/officeDocument/2006/relationships/hyperlink" Target="http://pbs.twimg.com/profile_images/1123470541141282817/1q2rjxup_normal.jpg" TargetMode="External" /><Relationship Id="rId1980" Type="http://schemas.openxmlformats.org/officeDocument/2006/relationships/hyperlink" Target="http://pbs.twimg.com/profile_images/1135856803680571392/Dwjnodx6_normal.jpg" TargetMode="External" /><Relationship Id="rId1981" Type="http://schemas.openxmlformats.org/officeDocument/2006/relationships/hyperlink" Target="http://pbs.twimg.com/profile_images/1127979852504735744/g-2a06AM_normal.jpg" TargetMode="External" /><Relationship Id="rId1982" Type="http://schemas.openxmlformats.org/officeDocument/2006/relationships/hyperlink" Target="http://pbs.twimg.com/profile_images/1135055874471354370/xC8l95Dc_normal.jpg" TargetMode="External" /><Relationship Id="rId1983" Type="http://schemas.openxmlformats.org/officeDocument/2006/relationships/hyperlink" Target="http://pbs.twimg.com/profile_images/861752865483771904/cOAVeQ3w_normal.jpg" TargetMode="External" /><Relationship Id="rId1984" Type="http://schemas.openxmlformats.org/officeDocument/2006/relationships/hyperlink" Target="http://pbs.twimg.com/profile_images/459080253164359680/43FhYC94_normal.jpeg" TargetMode="External" /><Relationship Id="rId1985" Type="http://schemas.openxmlformats.org/officeDocument/2006/relationships/hyperlink" Target="http://pbs.twimg.com/profile_images/1077152786066812928/EPuZUCzg_normal.jpg" TargetMode="External" /><Relationship Id="rId1986" Type="http://schemas.openxmlformats.org/officeDocument/2006/relationships/hyperlink" Target="http://pbs.twimg.com/profile_images/1072193469387546626/3Y5yWL1k_normal.jpg" TargetMode="External" /><Relationship Id="rId1987" Type="http://schemas.openxmlformats.org/officeDocument/2006/relationships/hyperlink" Target="http://pbs.twimg.com/profile_images/1137392687437504512/HKRRu9dO_normal.jpg" TargetMode="External" /><Relationship Id="rId1988" Type="http://schemas.openxmlformats.org/officeDocument/2006/relationships/hyperlink" Target="http://pbs.twimg.com/profile_images/945368821388496897/VWr9a2Ai_normal.jpg" TargetMode="External" /><Relationship Id="rId1989" Type="http://schemas.openxmlformats.org/officeDocument/2006/relationships/hyperlink" Target="http://pbs.twimg.com/profile_images/1146436618183741441/eIgDfYCD_normal.jpg" TargetMode="External" /><Relationship Id="rId1990" Type="http://schemas.openxmlformats.org/officeDocument/2006/relationships/hyperlink" Target="http://pbs.twimg.com/profile_images/902837421473071104/JoD0yX8A_normal.jpg" TargetMode="External" /><Relationship Id="rId1991" Type="http://schemas.openxmlformats.org/officeDocument/2006/relationships/hyperlink" Target="http://pbs.twimg.com/profile_images/1149243565995900929/0QtM4EcF_normal.jpg" TargetMode="External" /><Relationship Id="rId1992" Type="http://schemas.openxmlformats.org/officeDocument/2006/relationships/hyperlink" Target="http://pbs.twimg.com/profile_images/1123342338514796544/Aacp4FvD_normal.jpg" TargetMode="External" /><Relationship Id="rId1993" Type="http://schemas.openxmlformats.org/officeDocument/2006/relationships/hyperlink" Target="http://pbs.twimg.com/profile_images/1145502199830798337/IwAjSKol_normal.jpg" TargetMode="External" /><Relationship Id="rId1994" Type="http://schemas.openxmlformats.org/officeDocument/2006/relationships/hyperlink" Target="http://pbs.twimg.com/profile_images/905628855393632256/h7F1HRz8_normal.jpg" TargetMode="External" /><Relationship Id="rId1995" Type="http://schemas.openxmlformats.org/officeDocument/2006/relationships/hyperlink" Target="http://pbs.twimg.com/profile_images/1059182367091261440/-XqPDczL_normal.jpg" TargetMode="External" /><Relationship Id="rId1996" Type="http://schemas.openxmlformats.org/officeDocument/2006/relationships/hyperlink" Target="http://pbs.twimg.com/profile_images/416381470576365568/sRGFmiO__normal.jpeg" TargetMode="External" /><Relationship Id="rId1997" Type="http://schemas.openxmlformats.org/officeDocument/2006/relationships/hyperlink" Target="http://pbs.twimg.com/profile_images/1063611542967508992/AKb_1MAH_normal.jpg" TargetMode="External" /><Relationship Id="rId1998" Type="http://schemas.openxmlformats.org/officeDocument/2006/relationships/hyperlink" Target="http://pbs.twimg.com/profile_images/708724620048736256/TEh5zSHd_normal.jpg" TargetMode="External" /><Relationship Id="rId1999" Type="http://schemas.openxmlformats.org/officeDocument/2006/relationships/hyperlink" Target="http://pbs.twimg.com/profile_images/1143455969395052547/KKeBiX0S_normal.jpg" TargetMode="External" /><Relationship Id="rId2000" Type="http://schemas.openxmlformats.org/officeDocument/2006/relationships/hyperlink" Target="http://pbs.twimg.com/profile_images/1148937441614712832/5bzehp7t_normal.png" TargetMode="External" /><Relationship Id="rId2001" Type="http://schemas.openxmlformats.org/officeDocument/2006/relationships/hyperlink" Target="http://pbs.twimg.com/profile_images/1147211586752471048/iEoidGXU_normal.jpg" TargetMode="External" /><Relationship Id="rId2002" Type="http://schemas.openxmlformats.org/officeDocument/2006/relationships/hyperlink" Target="http://pbs.twimg.com/profile_images/1134088299910434816/h5SxV9si_normal.jpg" TargetMode="External" /><Relationship Id="rId2003" Type="http://schemas.openxmlformats.org/officeDocument/2006/relationships/hyperlink" Target="http://pbs.twimg.com/profile_images/1145761039897808896/DynvhA5S_normal.jpg" TargetMode="External" /><Relationship Id="rId2004" Type="http://schemas.openxmlformats.org/officeDocument/2006/relationships/hyperlink" Target="http://pbs.twimg.com/profile_images/378800000162030623/40aa90fc8ab61e1f59bb782629a5c882_normal.jpeg" TargetMode="External" /><Relationship Id="rId2005" Type="http://schemas.openxmlformats.org/officeDocument/2006/relationships/hyperlink" Target="http://pbs.twimg.com/profile_images/845445028591812609/erG6q2C0_normal.jpg" TargetMode="External" /><Relationship Id="rId2006" Type="http://schemas.openxmlformats.org/officeDocument/2006/relationships/hyperlink" Target="http://pbs.twimg.com/profile_images/1143309830020575233/ZuDqt3Bq_normal.jpg" TargetMode="External" /><Relationship Id="rId2007" Type="http://schemas.openxmlformats.org/officeDocument/2006/relationships/hyperlink" Target="http://pbs.twimg.com/profile_images/1147665291226296322/BHeI0PT0_normal.jpg" TargetMode="External" /><Relationship Id="rId2008" Type="http://schemas.openxmlformats.org/officeDocument/2006/relationships/hyperlink" Target="http://pbs.twimg.com/profile_images/1108544451973185536/ETtVthzV_normal.jpg" TargetMode="External" /><Relationship Id="rId2009" Type="http://schemas.openxmlformats.org/officeDocument/2006/relationships/hyperlink" Target="http://pbs.twimg.com/profile_images/1142592660068323328/IdLX61c7_normal.jpg" TargetMode="External" /><Relationship Id="rId2010" Type="http://schemas.openxmlformats.org/officeDocument/2006/relationships/hyperlink" Target="http://pbs.twimg.com/profile_images/1142494007727153152/APmRTz_M_normal.jpg" TargetMode="External" /><Relationship Id="rId2011" Type="http://schemas.openxmlformats.org/officeDocument/2006/relationships/hyperlink" Target="http://pbs.twimg.com/profile_images/1128716678978838530/QCcYrcsz_normal.jpg" TargetMode="External" /><Relationship Id="rId2012" Type="http://schemas.openxmlformats.org/officeDocument/2006/relationships/hyperlink" Target="http://pbs.twimg.com/profile_images/1106241705496457216/F5zuR7Li_normal.jpg" TargetMode="External" /><Relationship Id="rId2013" Type="http://schemas.openxmlformats.org/officeDocument/2006/relationships/hyperlink" Target="http://pbs.twimg.com/profile_images/925574711378984960/7JJzcT24_normal.jpg" TargetMode="External" /><Relationship Id="rId2014" Type="http://schemas.openxmlformats.org/officeDocument/2006/relationships/hyperlink" Target="http://pbs.twimg.com/profile_images/378800000559087095/02c6cf917f510fc6af595ef527dc3027_normal.jpeg" TargetMode="External" /><Relationship Id="rId2015" Type="http://schemas.openxmlformats.org/officeDocument/2006/relationships/hyperlink" Target="http://pbs.twimg.com/profile_images/1040403657768853505/Xzx7p2Gj_normal.jpg" TargetMode="External" /><Relationship Id="rId2016" Type="http://schemas.openxmlformats.org/officeDocument/2006/relationships/hyperlink" Target="http://pbs.twimg.com/profile_images/1044030756216033280/HjgkU03S_normal.jpg" TargetMode="External" /><Relationship Id="rId2017" Type="http://schemas.openxmlformats.org/officeDocument/2006/relationships/hyperlink" Target="http://pbs.twimg.com/profile_images/1113236032093290496/2OmUPi8p_normal.jpg" TargetMode="External" /><Relationship Id="rId2018" Type="http://schemas.openxmlformats.org/officeDocument/2006/relationships/hyperlink" Target="http://pbs.twimg.com/profile_images/1072715307784028165/ZpRAjPnz_normal.jpg" TargetMode="External" /><Relationship Id="rId2019" Type="http://schemas.openxmlformats.org/officeDocument/2006/relationships/hyperlink" Target="http://pbs.twimg.com/profile_images/1147691947219275776/TIm2pJw3_normal.jpg" TargetMode="External" /><Relationship Id="rId2020" Type="http://schemas.openxmlformats.org/officeDocument/2006/relationships/hyperlink" Target="http://pbs.twimg.com/profile_images/1093172830705864704/mY2qXprF_normal.jpg" TargetMode="External" /><Relationship Id="rId2021" Type="http://schemas.openxmlformats.org/officeDocument/2006/relationships/hyperlink" Target="http://pbs.twimg.com/profile_images/837317705229185024/5frsmObY_normal.jpg" TargetMode="External" /><Relationship Id="rId2022" Type="http://schemas.openxmlformats.org/officeDocument/2006/relationships/hyperlink" Target="http://pbs.twimg.com/profile_images/1015445859230715904/hxmLX9b5_normal.jpg" TargetMode="External" /><Relationship Id="rId2023" Type="http://schemas.openxmlformats.org/officeDocument/2006/relationships/hyperlink" Target="http://pbs.twimg.com/profile_images/1005169996979322880/UjwTIQEn_normal.jpg" TargetMode="External" /><Relationship Id="rId2024" Type="http://schemas.openxmlformats.org/officeDocument/2006/relationships/hyperlink" Target="http://pbs.twimg.com/profile_images/1110512410606125056/OZxItlYj_normal.jpg" TargetMode="External" /><Relationship Id="rId2025" Type="http://schemas.openxmlformats.org/officeDocument/2006/relationships/hyperlink" Target="http://pbs.twimg.com/profile_images/1108505653499166720/V6iHpYqw_normal.jpg" TargetMode="External" /><Relationship Id="rId2026" Type="http://schemas.openxmlformats.org/officeDocument/2006/relationships/hyperlink" Target="http://pbs.twimg.com/profile_images/1062395136284549120/fbdP6wX4_normal.jpg" TargetMode="External" /><Relationship Id="rId2027" Type="http://schemas.openxmlformats.org/officeDocument/2006/relationships/hyperlink" Target="http://pbs.twimg.com/profile_images/1141544174543605766/TZ8W9kci_normal.jpg" TargetMode="External" /><Relationship Id="rId2028" Type="http://schemas.openxmlformats.org/officeDocument/2006/relationships/hyperlink" Target="http://pbs.twimg.com/profile_images/1110614162424647680/sI5YzeMa_normal.jpg" TargetMode="External" /><Relationship Id="rId2029" Type="http://schemas.openxmlformats.org/officeDocument/2006/relationships/hyperlink" Target="http://pbs.twimg.com/profile_images/1140088824434810885/3X1CLpU0_normal.jpg" TargetMode="External" /><Relationship Id="rId2030" Type="http://schemas.openxmlformats.org/officeDocument/2006/relationships/hyperlink" Target="http://pbs.twimg.com/profile_images/1034310905863888896/hjqSjMzl_normal.jpg" TargetMode="External" /><Relationship Id="rId2031" Type="http://schemas.openxmlformats.org/officeDocument/2006/relationships/hyperlink" Target="http://pbs.twimg.com/profile_images/968558564670361602/Z8Z3QNms_normal.jpg" TargetMode="External" /><Relationship Id="rId2032" Type="http://schemas.openxmlformats.org/officeDocument/2006/relationships/hyperlink" Target="http://pbs.twimg.com/profile_images/1101164004217708544/iVBvrNvW_normal.jpg" TargetMode="External" /><Relationship Id="rId2033" Type="http://schemas.openxmlformats.org/officeDocument/2006/relationships/hyperlink" Target="http://pbs.twimg.com/profile_images/1112479034468982785/_0X6LaA5_normal.jpg" TargetMode="External" /><Relationship Id="rId2034" Type="http://schemas.openxmlformats.org/officeDocument/2006/relationships/hyperlink" Target="http://pbs.twimg.com/profile_images/1140833998769446913/YvFgwoY8_normal.jpg" TargetMode="External" /><Relationship Id="rId2035" Type="http://schemas.openxmlformats.org/officeDocument/2006/relationships/hyperlink" Target="http://pbs.twimg.com/profile_images/1149352039383617536/mESimFjd_normal.jpg" TargetMode="External" /><Relationship Id="rId2036" Type="http://schemas.openxmlformats.org/officeDocument/2006/relationships/hyperlink" Target="http://pbs.twimg.com/profile_images/1137454770673848320/3GaMd0kB_normal.jpg" TargetMode="External" /><Relationship Id="rId2037" Type="http://schemas.openxmlformats.org/officeDocument/2006/relationships/hyperlink" Target="http://pbs.twimg.com/profile_images/894683655687110656/lkxhoil0_normal.jpg" TargetMode="External" /><Relationship Id="rId2038" Type="http://schemas.openxmlformats.org/officeDocument/2006/relationships/hyperlink" Target="http://pbs.twimg.com/profile_images/1142919313982144522/pUGCZQb1_normal.jpg" TargetMode="External" /><Relationship Id="rId2039" Type="http://schemas.openxmlformats.org/officeDocument/2006/relationships/hyperlink" Target="http://pbs.twimg.com/profile_images/1147199055279247360/ma-XxbsY_normal.jpg" TargetMode="External" /><Relationship Id="rId2040" Type="http://schemas.openxmlformats.org/officeDocument/2006/relationships/hyperlink" Target="http://pbs.twimg.com/profile_images/1052672598704775168/G4ma5Z8C_normal.jpg" TargetMode="External" /><Relationship Id="rId2041" Type="http://schemas.openxmlformats.org/officeDocument/2006/relationships/hyperlink" Target="http://pbs.twimg.com/profile_images/872972045792952321/To1QVCZj_normal.jpg" TargetMode="External" /><Relationship Id="rId2042" Type="http://schemas.openxmlformats.org/officeDocument/2006/relationships/hyperlink" Target="http://pbs.twimg.com/profile_images/1144692754473086976/7wuNrVk7_normal.jpg" TargetMode="External" /><Relationship Id="rId2043" Type="http://schemas.openxmlformats.org/officeDocument/2006/relationships/hyperlink" Target="http://pbs.twimg.com/profile_images/1140654978035408896/A_dFoxVa_normal.jpg" TargetMode="External" /><Relationship Id="rId2044" Type="http://schemas.openxmlformats.org/officeDocument/2006/relationships/hyperlink" Target="http://pbs.twimg.com/profile_images/1148944749417639937/ABHsgKzJ_normal.jpg" TargetMode="External" /><Relationship Id="rId2045" Type="http://schemas.openxmlformats.org/officeDocument/2006/relationships/hyperlink" Target="http://pbs.twimg.com/profile_images/1144974606681432066/_mGAMf-n_normal.jpg" TargetMode="External" /><Relationship Id="rId2046" Type="http://schemas.openxmlformats.org/officeDocument/2006/relationships/hyperlink" Target="http://pbs.twimg.com/profile_images/1148699147123482624/RdP46_Cs_normal.jpg" TargetMode="External" /><Relationship Id="rId2047" Type="http://schemas.openxmlformats.org/officeDocument/2006/relationships/hyperlink" Target="http://pbs.twimg.com/profile_images/1142477600020992000/TMyl2HMc_normal.jpg" TargetMode="External" /><Relationship Id="rId2048" Type="http://schemas.openxmlformats.org/officeDocument/2006/relationships/hyperlink" Target="http://pbs.twimg.com/profile_images/1148666711022825472/c3ZInRUF_normal.jpg" TargetMode="External" /><Relationship Id="rId2049" Type="http://schemas.openxmlformats.org/officeDocument/2006/relationships/hyperlink" Target="http://pbs.twimg.com/profile_images/1123733437184188422/AUSHWf0-_normal.jpg" TargetMode="External" /><Relationship Id="rId2050" Type="http://schemas.openxmlformats.org/officeDocument/2006/relationships/hyperlink" Target="http://pbs.twimg.com/profile_images/1117712641013760000/0V3QlVQA_normal.jpg" TargetMode="External" /><Relationship Id="rId2051" Type="http://schemas.openxmlformats.org/officeDocument/2006/relationships/hyperlink" Target="http://pbs.twimg.com/profile_images/1146580887091367936/zsYqXJmn_normal.png" TargetMode="External" /><Relationship Id="rId2052" Type="http://schemas.openxmlformats.org/officeDocument/2006/relationships/hyperlink" Target="http://pbs.twimg.com/profile_images/1081848333046550528/sNlYPkcJ_normal.jpg" TargetMode="External" /><Relationship Id="rId2053" Type="http://schemas.openxmlformats.org/officeDocument/2006/relationships/hyperlink" Target="http://pbs.twimg.com/profile_images/1115196662933225472/6Gx4e26F_normal.png" TargetMode="External" /><Relationship Id="rId2054" Type="http://schemas.openxmlformats.org/officeDocument/2006/relationships/hyperlink" Target="http://pbs.twimg.com/profile_images/923960165887393793/uUixxDZR_normal.jpg" TargetMode="External" /><Relationship Id="rId2055" Type="http://schemas.openxmlformats.org/officeDocument/2006/relationships/hyperlink" Target="http://pbs.twimg.com/profile_images/492011733569921025/2XtexjZf_normal.jpeg" TargetMode="External" /><Relationship Id="rId2056" Type="http://schemas.openxmlformats.org/officeDocument/2006/relationships/hyperlink" Target="http://pbs.twimg.com/profile_images/1131686624776118272/p6pMkQ9R_normal.jpg" TargetMode="External" /><Relationship Id="rId2057" Type="http://schemas.openxmlformats.org/officeDocument/2006/relationships/hyperlink" Target="http://pbs.twimg.com/profile_images/1149326931332149248/s1LvXCB6_normal.jpg" TargetMode="External" /><Relationship Id="rId2058" Type="http://schemas.openxmlformats.org/officeDocument/2006/relationships/hyperlink" Target="http://pbs.twimg.com/profile_images/952369616818442240/H16mEoPJ_normal.jpg" TargetMode="External" /><Relationship Id="rId2059" Type="http://schemas.openxmlformats.org/officeDocument/2006/relationships/hyperlink" Target="http://pbs.twimg.com/profile_images/1009251009716260864/CJMBPwCZ_normal.jpg" TargetMode="External" /><Relationship Id="rId2060" Type="http://schemas.openxmlformats.org/officeDocument/2006/relationships/hyperlink" Target="https://twitter.com/petermaldonad19" TargetMode="External" /><Relationship Id="rId2061" Type="http://schemas.openxmlformats.org/officeDocument/2006/relationships/hyperlink" Target="https://twitter.com/uberfacts" TargetMode="External" /><Relationship Id="rId2062" Type="http://schemas.openxmlformats.org/officeDocument/2006/relationships/hyperlink" Target="https://twitter.com/bgallagher_98" TargetMode="External" /><Relationship Id="rId2063" Type="http://schemas.openxmlformats.org/officeDocument/2006/relationships/hyperlink" Target="https://twitter.com/dopealexxx" TargetMode="External" /><Relationship Id="rId2064" Type="http://schemas.openxmlformats.org/officeDocument/2006/relationships/hyperlink" Target="https://twitter.com/captainnerdism" TargetMode="External" /><Relationship Id="rId2065" Type="http://schemas.openxmlformats.org/officeDocument/2006/relationships/hyperlink" Target="https://twitter.com/cultvope" TargetMode="External" /><Relationship Id="rId2066" Type="http://schemas.openxmlformats.org/officeDocument/2006/relationships/hyperlink" Target="https://twitter.com/jjkseclipse" TargetMode="External" /><Relationship Id="rId2067" Type="http://schemas.openxmlformats.org/officeDocument/2006/relationships/hyperlink" Target="https://twitter.com/iamcharlington" TargetMode="External" /><Relationship Id="rId2068" Type="http://schemas.openxmlformats.org/officeDocument/2006/relationships/hyperlink" Target="https://twitter.com/nigseu" TargetMode="External" /><Relationship Id="rId2069" Type="http://schemas.openxmlformats.org/officeDocument/2006/relationships/hyperlink" Target="https://twitter.com/therealsmcity" TargetMode="External" /><Relationship Id="rId2070" Type="http://schemas.openxmlformats.org/officeDocument/2006/relationships/hyperlink" Target="https://twitter.com/cjsuarezjr" TargetMode="External" /><Relationship Id="rId2071" Type="http://schemas.openxmlformats.org/officeDocument/2006/relationships/hyperlink" Target="https://twitter.com/lilliananai" TargetMode="External" /><Relationship Id="rId2072" Type="http://schemas.openxmlformats.org/officeDocument/2006/relationships/hyperlink" Target="https://twitter.com/jacko_boll" TargetMode="External" /><Relationship Id="rId2073" Type="http://schemas.openxmlformats.org/officeDocument/2006/relationships/hyperlink" Target="https://twitter.com/coltonsmock" TargetMode="External" /><Relationship Id="rId2074" Type="http://schemas.openxmlformats.org/officeDocument/2006/relationships/hyperlink" Target="https://twitter.com/andrewzip" TargetMode="External" /><Relationship Id="rId2075" Type="http://schemas.openxmlformats.org/officeDocument/2006/relationships/hyperlink" Target="https://twitter.com/daniasp" TargetMode="External" /><Relationship Id="rId2076" Type="http://schemas.openxmlformats.org/officeDocument/2006/relationships/hyperlink" Target="https://twitter.com/njsachi" TargetMode="External" /><Relationship Id="rId2077" Type="http://schemas.openxmlformats.org/officeDocument/2006/relationships/hyperlink" Target="https://twitter.com/jayayzle" TargetMode="External" /><Relationship Id="rId2078" Type="http://schemas.openxmlformats.org/officeDocument/2006/relationships/hyperlink" Target="https://twitter.com/silvertigerbb" TargetMode="External" /><Relationship Id="rId2079" Type="http://schemas.openxmlformats.org/officeDocument/2006/relationships/hyperlink" Target="https://twitter.com/emptyorchestra6" TargetMode="External" /><Relationship Id="rId2080" Type="http://schemas.openxmlformats.org/officeDocument/2006/relationships/hyperlink" Target="https://twitter.com/_andreareza" TargetMode="External" /><Relationship Id="rId2081" Type="http://schemas.openxmlformats.org/officeDocument/2006/relationships/hyperlink" Target="https://twitter.com/junnttao" TargetMode="External" /><Relationship Id="rId2082" Type="http://schemas.openxmlformats.org/officeDocument/2006/relationships/hyperlink" Target="https://twitter.com/1800catpuke" TargetMode="External" /><Relationship Id="rId2083" Type="http://schemas.openxmlformats.org/officeDocument/2006/relationships/hyperlink" Target="https://twitter.com/shashi_hazard" TargetMode="External" /><Relationship Id="rId2084" Type="http://schemas.openxmlformats.org/officeDocument/2006/relationships/hyperlink" Target="https://twitter.com/casanovacattree" TargetMode="External" /><Relationship Id="rId2085" Type="http://schemas.openxmlformats.org/officeDocument/2006/relationships/hyperlink" Target="https://twitter.com/court_618" TargetMode="External" /><Relationship Id="rId2086" Type="http://schemas.openxmlformats.org/officeDocument/2006/relationships/hyperlink" Target="https://twitter.com/caelaamarks" TargetMode="External" /><Relationship Id="rId2087" Type="http://schemas.openxmlformats.org/officeDocument/2006/relationships/hyperlink" Target="https://twitter.com/alefandino" TargetMode="External" /><Relationship Id="rId2088" Type="http://schemas.openxmlformats.org/officeDocument/2006/relationships/hyperlink" Target="https://twitter.com/realmarvellomj" TargetMode="External" /><Relationship Id="rId2089" Type="http://schemas.openxmlformats.org/officeDocument/2006/relationships/hyperlink" Target="https://twitter.com/iheartricaaa" TargetMode="External" /><Relationship Id="rId2090" Type="http://schemas.openxmlformats.org/officeDocument/2006/relationships/hyperlink" Target="https://twitter.com/royboy2124" TargetMode="External" /><Relationship Id="rId2091" Type="http://schemas.openxmlformats.org/officeDocument/2006/relationships/hyperlink" Target="https://twitter.com/nickf_ca" TargetMode="External" /><Relationship Id="rId2092" Type="http://schemas.openxmlformats.org/officeDocument/2006/relationships/hyperlink" Target="https://twitter.com/ign" TargetMode="External" /><Relationship Id="rId2093" Type="http://schemas.openxmlformats.org/officeDocument/2006/relationships/hyperlink" Target="https://twitter.com/_devvwaddle" TargetMode="External" /><Relationship Id="rId2094" Type="http://schemas.openxmlformats.org/officeDocument/2006/relationships/hyperlink" Target="https://twitter.com/bellarke001" TargetMode="External" /><Relationship Id="rId2095" Type="http://schemas.openxmlformats.org/officeDocument/2006/relationships/hyperlink" Target="https://twitter.com/emma_obie4" TargetMode="External" /><Relationship Id="rId2096" Type="http://schemas.openxmlformats.org/officeDocument/2006/relationships/hyperlink" Target="https://twitter.com/keekeekitkat" TargetMode="External" /><Relationship Id="rId2097" Type="http://schemas.openxmlformats.org/officeDocument/2006/relationships/hyperlink" Target="https://twitter.com/sayo_coro" TargetMode="External" /><Relationship Id="rId2098" Type="http://schemas.openxmlformats.org/officeDocument/2006/relationships/hyperlink" Target="https://twitter.com/riesakamoto" TargetMode="External" /><Relationship Id="rId2099" Type="http://schemas.openxmlformats.org/officeDocument/2006/relationships/hyperlink" Target="https://twitter.com/_amandrew_" TargetMode="External" /><Relationship Id="rId2100" Type="http://schemas.openxmlformats.org/officeDocument/2006/relationships/hyperlink" Target="https://twitter.com/thefreemodel" TargetMode="External" /><Relationship Id="rId2101" Type="http://schemas.openxmlformats.org/officeDocument/2006/relationships/hyperlink" Target="https://twitter.com/takedownmras" TargetMode="External" /><Relationship Id="rId2102" Type="http://schemas.openxmlformats.org/officeDocument/2006/relationships/hyperlink" Target="https://twitter.com/freak0nline" TargetMode="External" /><Relationship Id="rId2103" Type="http://schemas.openxmlformats.org/officeDocument/2006/relationships/hyperlink" Target="https://twitter.com/colincorgi" TargetMode="External" /><Relationship Id="rId2104" Type="http://schemas.openxmlformats.org/officeDocument/2006/relationships/hyperlink" Target="https://twitter.com/notrealwaffles" TargetMode="External" /><Relationship Id="rId2105" Type="http://schemas.openxmlformats.org/officeDocument/2006/relationships/hyperlink" Target="https://twitter.com/miniorchid" TargetMode="External" /><Relationship Id="rId2106" Type="http://schemas.openxmlformats.org/officeDocument/2006/relationships/hyperlink" Target="https://twitter.com/new2koreand2021" TargetMode="External" /><Relationship Id="rId2107" Type="http://schemas.openxmlformats.org/officeDocument/2006/relationships/hyperlink" Target="https://twitter.com/f1princess" TargetMode="External" /><Relationship Id="rId2108" Type="http://schemas.openxmlformats.org/officeDocument/2006/relationships/hyperlink" Target="https://twitter.com/ladydonna100" TargetMode="External" /><Relationship Id="rId2109" Type="http://schemas.openxmlformats.org/officeDocument/2006/relationships/hyperlink" Target="https://twitter.com/loungefly" TargetMode="External" /><Relationship Id="rId2110" Type="http://schemas.openxmlformats.org/officeDocument/2006/relationships/hyperlink" Target="https://twitter.com/boxlunchgifts" TargetMode="External" /><Relationship Id="rId2111" Type="http://schemas.openxmlformats.org/officeDocument/2006/relationships/hyperlink" Target="https://twitter.com/cappnkenway" TargetMode="External" /><Relationship Id="rId2112" Type="http://schemas.openxmlformats.org/officeDocument/2006/relationships/hyperlink" Target="https://twitter.com/isjxhnny" TargetMode="External" /><Relationship Id="rId2113" Type="http://schemas.openxmlformats.org/officeDocument/2006/relationships/hyperlink" Target="https://twitter.com/burningtaco" TargetMode="External" /><Relationship Id="rId2114" Type="http://schemas.openxmlformats.org/officeDocument/2006/relationships/hyperlink" Target="https://twitter.com/dodger_jess83" TargetMode="External" /><Relationship Id="rId2115" Type="http://schemas.openxmlformats.org/officeDocument/2006/relationships/hyperlink" Target="https://twitter.com/dodgersvida22" TargetMode="External" /><Relationship Id="rId2116" Type="http://schemas.openxmlformats.org/officeDocument/2006/relationships/hyperlink" Target="https://twitter.com/thezorocario" TargetMode="External" /><Relationship Id="rId2117" Type="http://schemas.openxmlformats.org/officeDocument/2006/relationships/hyperlink" Target="https://twitter.com/koisnake" TargetMode="External" /><Relationship Id="rId2118" Type="http://schemas.openxmlformats.org/officeDocument/2006/relationships/hyperlink" Target="https://twitter.com/efren_pedroza" TargetMode="External" /><Relationship Id="rId2119" Type="http://schemas.openxmlformats.org/officeDocument/2006/relationships/hyperlink" Target="https://twitter.com/jorgezunigam" TargetMode="External" /><Relationship Id="rId2120" Type="http://schemas.openxmlformats.org/officeDocument/2006/relationships/hyperlink" Target="https://twitter.com/oworock" TargetMode="External" /><Relationship Id="rId2121" Type="http://schemas.openxmlformats.org/officeDocument/2006/relationships/hyperlink" Target="https://twitter.com/goran_says" TargetMode="External" /><Relationship Id="rId2122" Type="http://schemas.openxmlformats.org/officeDocument/2006/relationships/hyperlink" Target="https://twitter.com/instagram" TargetMode="External" /><Relationship Id="rId2123" Type="http://schemas.openxmlformats.org/officeDocument/2006/relationships/hyperlink" Target="https://twitter.com/janetstangel" TargetMode="External" /><Relationship Id="rId2124" Type="http://schemas.openxmlformats.org/officeDocument/2006/relationships/hyperlink" Target="https://twitter.com/veggiedogmom" TargetMode="External" /><Relationship Id="rId2125" Type="http://schemas.openxmlformats.org/officeDocument/2006/relationships/hyperlink" Target="https://twitter.com/jclsucks" TargetMode="External" /><Relationship Id="rId2126" Type="http://schemas.openxmlformats.org/officeDocument/2006/relationships/hyperlink" Target="https://twitter.com/anamariaayme1" TargetMode="External" /><Relationship Id="rId2127" Type="http://schemas.openxmlformats.org/officeDocument/2006/relationships/hyperlink" Target="https://twitter.com/andresmadr1gal" TargetMode="External" /><Relationship Id="rId2128" Type="http://schemas.openxmlformats.org/officeDocument/2006/relationships/hyperlink" Target="https://twitter.com/wankhairulikhw1" TargetMode="External" /><Relationship Id="rId2129" Type="http://schemas.openxmlformats.org/officeDocument/2006/relationships/hyperlink" Target="https://twitter.com/goddess69ganja" TargetMode="External" /><Relationship Id="rId2130" Type="http://schemas.openxmlformats.org/officeDocument/2006/relationships/hyperlink" Target="https://twitter.com/eg_glitter24" TargetMode="External" /><Relationship Id="rId2131" Type="http://schemas.openxmlformats.org/officeDocument/2006/relationships/hyperlink" Target="https://twitter.com/mounette0208" TargetMode="External" /><Relationship Id="rId2132" Type="http://schemas.openxmlformats.org/officeDocument/2006/relationships/hyperlink" Target="https://twitter.com/boku_no_jr" TargetMode="External" /><Relationship Id="rId2133" Type="http://schemas.openxmlformats.org/officeDocument/2006/relationships/hyperlink" Target="https://twitter.com/pauloveno_" TargetMode="External" /><Relationship Id="rId2134" Type="http://schemas.openxmlformats.org/officeDocument/2006/relationships/hyperlink" Target="https://twitter.com/interactivelads" TargetMode="External" /><Relationship Id="rId2135" Type="http://schemas.openxmlformats.org/officeDocument/2006/relationships/hyperlink" Target="https://twitter.com/ayewans" TargetMode="External" /><Relationship Id="rId2136" Type="http://schemas.openxmlformats.org/officeDocument/2006/relationships/hyperlink" Target="https://twitter.com/arindammr" TargetMode="External" /><Relationship Id="rId2137" Type="http://schemas.openxmlformats.org/officeDocument/2006/relationships/hyperlink" Target="https://twitter.com/theshyguy8" TargetMode="External" /><Relationship Id="rId2138" Type="http://schemas.openxmlformats.org/officeDocument/2006/relationships/hyperlink" Target="https://twitter.com/xtraordnarly" TargetMode="External" /><Relationship Id="rId2139" Type="http://schemas.openxmlformats.org/officeDocument/2006/relationships/hyperlink" Target="https://twitter.com/ninarome0" TargetMode="External" /><Relationship Id="rId2140" Type="http://schemas.openxmlformats.org/officeDocument/2006/relationships/hyperlink" Target="https://twitter.com/castroe07" TargetMode="External" /><Relationship Id="rId2141" Type="http://schemas.openxmlformats.org/officeDocument/2006/relationships/hyperlink" Target="https://twitter.com/cassgizmo" TargetMode="External" /><Relationship Id="rId2142" Type="http://schemas.openxmlformats.org/officeDocument/2006/relationships/hyperlink" Target="https://twitter.com/dmelbm" TargetMode="External" /><Relationship Id="rId2143" Type="http://schemas.openxmlformats.org/officeDocument/2006/relationships/hyperlink" Target="https://twitter.com/myworld2121" TargetMode="External" /><Relationship Id="rId2144" Type="http://schemas.openxmlformats.org/officeDocument/2006/relationships/hyperlink" Target="https://twitter.com/yamperproganda" TargetMode="External" /><Relationship Id="rId2145" Type="http://schemas.openxmlformats.org/officeDocument/2006/relationships/hyperlink" Target="https://twitter.com/ritchan_en" TargetMode="External" /><Relationship Id="rId2146" Type="http://schemas.openxmlformats.org/officeDocument/2006/relationships/hyperlink" Target="https://twitter.com/chaedoc" TargetMode="External" /><Relationship Id="rId2147" Type="http://schemas.openxmlformats.org/officeDocument/2006/relationships/hyperlink" Target="https://twitter.com/skenigsberg" TargetMode="External" /><Relationship Id="rId2148" Type="http://schemas.openxmlformats.org/officeDocument/2006/relationships/hyperlink" Target="https://twitter.com/th3doormatt" TargetMode="External" /><Relationship Id="rId2149" Type="http://schemas.openxmlformats.org/officeDocument/2006/relationships/hyperlink" Target="https://twitter.com/jennasykes13" TargetMode="External" /><Relationship Id="rId2150" Type="http://schemas.openxmlformats.org/officeDocument/2006/relationships/hyperlink" Target="https://twitter.com/rachelwithcats" TargetMode="External" /><Relationship Id="rId2151" Type="http://schemas.openxmlformats.org/officeDocument/2006/relationships/hyperlink" Target="https://twitter.com/strawbecky_81" TargetMode="External" /><Relationship Id="rId2152" Type="http://schemas.openxmlformats.org/officeDocument/2006/relationships/hyperlink" Target="https://twitter.com/synchronicbot" TargetMode="External" /><Relationship Id="rId2153" Type="http://schemas.openxmlformats.org/officeDocument/2006/relationships/hyperlink" Target="https://twitter.com/bluecrash_queen" TargetMode="External" /><Relationship Id="rId2154" Type="http://schemas.openxmlformats.org/officeDocument/2006/relationships/hyperlink" Target="https://twitter.com/totalvideogame" TargetMode="External" /><Relationship Id="rId2155" Type="http://schemas.openxmlformats.org/officeDocument/2006/relationships/hyperlink" Target="https://twitter.com/vwc153gcg42jquu" TargetMode="External" /><Relationship Id="rId2156" Type="http://schemas.openxmlformats.org/officeDocument/2006/relationships/hyperlink" Target="https://twitter.com/fartour1" TargetMode="External" /><Relationship Id="rId2157" Type="http://schemas.openxmlformats.org/officeDocument/2006/relationships/hyperlink" Target="https://twitter.com/nahuelnicrosini" TargetMode="External" /><Relationship Id="rId2158" Type="http://schemas.openxmlformats.org/officeDocument/2006/relationships/hyperlink" Target="https://twitter.com/lynxreviewer" TargetMode="External" /><Relationship Id="rId2159" Type="http://schemas.openxmlformats.org/officeDocument/2006/relationships/hyperlink" Target="https://twitter.com/genphys" TargetMode="External" /><Relationship Id="rId2160" Type="http://schemas.openxmlformats.org/officeDocument/2006/relationships/hyperlink" Target="https://twitter.com/jilsmom" TargetMode="External" /><Relationship Id="rId2161" Type="http://schemas.openxmlformats.org/officeDocument/2006/relationships/hyperlink" Target="https://twitter.com/moraysuth" TargetMode="External" /><Relationship Id="rId2162" Type="http://schemas.openxmlformats.org/officeDocument/2006/relationships/hyperlink" Target="https://twitter.com/hbaf1976" TargetMode="External" /><Relationship Id="rId2163" Type="http://schemas.openxmlformats.org/officeDocument/2006/relationships/hyperlink" Target="https://twitter.com/adogtweets_" TargetMode="External" /><Relationship Id="rId2164" Type="http://schemas.openxmlformats.org/officeDocument/2006/relationships/hyperlink" Target="https://twitter.com/elliemrrt" TargetMode="External" /><Relationship Id="rId2165" Type="http://schemas.openxmlformats.org/officeDocument/2006/relationships/hyperlink" Target="https://twitter.com/skyedrixvg" TargetMode="External" /><Relationship Id="rId2166" Type="http://schemas.openxmlformats.org/officeDocument/2006/relationships/hyperlink" Target="https://twitter.com/dragonflight126" TargetMode="External" /><Relationship Id="rId2167" Type="http://schemas.openxmlformats.org/officeDocument/2006/relationships/hyperlink" Target="https://twitter.com/otakon" TargetMode="External" /><Relationship Id="rId2168" Type="http://schemas.openxmlformats.org/officeDocument/2006/relationships/hyperlink" Target="https://twitter.com/cosplaycorgi" TargetMode="External" /><Relationship Id="rId2169" Type="http://schemas.openxmlformats.org/officeDocument/2006/relationships/hyperlink" Target="https://twitter.com/nclgnsrth" TargetMode="External" /><Relationship Id="rId2170" Type="http://schemas.openxmlformats.org/officeDocument/2006/relationships/hyperlink" Target="https://twitter.com/jadineleto" TargetMode="External" /><Relationship Id="rId2171" Type="http://schemas.openxmlformats.org/officeDocument/2006/relationships/hyperlink" Target="https://twitter.com/botensori" TargetMode="External" /><Relationship Id="rId2172" Type="http://schemas.openxmlformats.org/officeDocument/2006/relationships/hyperlink" Target="https://twitter.com/odaguru" TargetMode="External" /><Relationship Id="rId2173" Type="http://schemas.openxmlformats.org/officeDocument/2006/relationships/hyperlink" Target="https://twitter.com/qbeast9922" TargetMode="External" /><Relationship Id="rId2174" Type="http://schemas.openxmlformats.org/officeDocument/2006/relationships/hyperlink" Target="https://twitter.com/networkjanitor" TargetMode="External" /><Relationship Id="rId2175" Type="http://schemas.openxmlformats.org/officeDocument/2006/relationships/hyperlink" Target="https://twitter.com/arrdem" TargetMode="External" /><Relationship Id="rId2176" Type="http://schemas.openxmlformats.org/officeDocument/2006/relationships/hyperlink" Target="https://twitter.com/eboldy" TargetMode="External" /><Relationship Id="rId2177" Type="http://schemas.openxmlformats.org/officeDocument/2006/relationships/hyperlink" Target="https://twitter.com/_itselladel" TargetMode="External" /><Relationship Id="rId2178" Type="http://schemas.openxmlformats.org/officeDocument/2006/relationships/hyperlink" Target="https://twitter.com/cclikesbands" TargetMode="External" /><Relationship Id="rId2179" Type="http://schemas.openxmlformats.org/officeDocument/2006/relationships/hyperlink" Target="https://twitter.com/lankyhelen" TargetMode="External" /><Relationship Id="rId2180" Type="http://schemas.openxmlformats.org/officeDocument/2006/relationships/hyperlink" Target="https://twitter.com/therealmrg" TargetMode="External" /><Relationship Id="rId2181" Type="http://schemas.openxmlformats.org/officeDocument/2006/relationships/hyperlink" Target="https://twitter.com/feckoffflouncer" TargetMode="External" /><Relationship Id="rId2182" Type="http://schemas.openxmlformats.org/officeDocument/2006/relationships/hyperlink" Target="https://twitter.com/vnlahabbo" TargetMode="External" /><Relationship Id="rId2183" Type="http://schemas.openxmlformats.org/officeDocument/2006/relationships/hyperlink" Target="https://twitter.com/_mirenn_" TargetMode="External" /><Relationship Id="rId2184" Type="http://schemas.openxmlformats.org/officeDocument/2006/relationships/hyperlink" Target="https://twitter.com/rykael3" TargetMode="External" /><Relationship Id="rId2185" Type="http://schemas.openxmlformats.org/officeDocument/2006/relationships/hyperlink" Target="https://twitter.com/pokemon" TargetMode="External" /><Relationship Id="rId2186" Type="http://schemas.openxmlformats.org/officeDocument/2006/relationships/hyperlink" Target="https://twitter.com/gracecheron" TargetMode="External" /><Relationship Id="rId2187" Type="http://schemas.openxmlformats.org/officeDocument/2006/relationships/hyperlink" Target="https://twitter.com/andrew1albertt" TargetMode="External" /><Relationship Id="rId2188" Type="http://schemas.openxmlformats.org/officeDocument/2006/relationships/hyperlink" Target="https://twitter.com/rx8welsh" TargetMode="External" /><Relationship Id="rId2189" Type="http://schemas.openxmlformats.org/officeDocument/2006/relationships/hyperlink" Target="https://twitter.com/slutfornatsu" TargetMode="External" /><Relationship Id="rId2190" Type="http://schemas.openxmlformats.org/officeDocument/2006/relationships/hyperlink" Target="https://twitter.com/moolicent" TargetMode="External" /><Relationship Id="rId2191" Type="http://schemas.openxmlformats.org/officeDocument/2006/relationships/hyperlink" Target="https://twitter.com/fonz_" TargetMode="External" /><Relationship Id="rId2192" Type="http://schemas.openxmlformats.org/officeDocument/2006/relationships/hyperlink" Target="https://twitter.com/tjack30" TargetMode="External" /><Relationship Id="rId2193" Type="http://schemas.openxmlformats.org/officeDocument/2006/relationships/hyperlink" Target="https://twitter.com/_ynigo" TargetMode="External" /><Relationship Id="rId2194" Type="http://schemas.openxmlformats.org/officeDocument/2006/relationships/hyperlink" Target="https://twitter.com/kennylynny" TargetMode="External" /><Relationship Id="rId2195" Type="http://schemas.openxmlformats.org/officeDocument/2006/relationships/hyperlink" Target="https://twitter.com/sleepybiflinge" TargetMode="External" /><Relationship Id="rId2196" Type="http://schemas.openxmlformats.org/officeDocument/2006/relationships/hyperlink" Target="https://twitter.com/fooknews" TargetMode="External" /><Relationship Id="rId2197" Type="http://schemas.openxmlformats.org/officeDocument/2006/relationships/hyperlink" Target="https://twitter.com/garbage_waifu" TargetMode="External" /><Relationship Id="rId2198" Type="http://schemas.openxmlformats.org/officeDocument/2006/relationships/hyperlink" Target="https://twitter.com/s_selcouth" TargetMode="External" /><Relationship Id="rId2199" Type="http://schemas.openxmlformats.org/officeDocument/2006/relationships/hyperlink" Target="https://twitter.com/esserzed" TargetMode="External" /><Relationship Id="rId2200" Type="http://schemas.openxmlformats.org/officeDocument/2006/relationships/hyperlink" Target="https://twitter.com/lasrina" TargetMode="External" /><Relationship Id="rId2201" Type="http://schemas.openxmlformats.org/officeDocument/2006/relationships/hyperlink" Target="https://twitter.com/liliamartinez6" TargetMode="External" /><Relationship Id="rId2202" Type="http://schemas.openxmlformats.org/officeDocument/2006/relationships/hyperlink" Target="https://twitter.com/riosculptures" TargetMode="External" /><Relationship Id="rId2203" Type="http://schemas.openxmlformats.org/officeDocument/2006/relationships/hyperlink" Target="https://twitter.com/thousand_skies" TargetMode="External" /><Relationship Id="rId2204" Type="http://schemas.openxmlformats.org/officeDocument/2006/relationships/hyperlink" Target="https://twitter.com/mrscruz1999" TargetMode="External" /><Relationship Id="rId2205" Type="http://schemas.openxmlformats.org/officeDocument/2006/relationships/hyperlink" Target="https://twitter.com/darth" TargetMode="External" /><Relationship Id="rId2206" Type="http://schemas.openxmlformats.org/officeDocument/2006/relationships/hyperlink" Target="https://twitter.com/carole_bouchard" TargetMode="External" /><Relationship Id="rId2207" Type="http://schemas.openxmlformats.org/officeDocument/2006/relationships/hyperlink" Target="https://twitter.com/haylightz" TargetMode="External" /><Relationship Id="rId2208" Type="http://schemas.openxmlformats.org/officeDocument/2006/relationships/hyperlink" Target="https://twitter.com/friednoodlespls" TargetMode="External" /><Relationship Id="rId2209" Type="http://schemas.openxmlformats.org/officeDocument/2006/relationships/hyperlink" Target="https://twitter.com/jesinefxn" TargetMode="External" /><Relationship Id="rId2210" Type="http://schemas.openxmlformats.org/officeDocument/2006/relationships/hyperlink" Target="https://twitter.com/countercheq" TargetMode="External" /><Relationship Id="rId2211" Type="http://schemas.openxmlformats.org/officeDocument/2006/relationships/hyperlink" Target="https://twitter.com/msnbc" TargetMode="External" /><Relationship Id="rId2212" Type="http://schemas.openxmlformats.org/officeDocument/2006/relationships/hyperlink" Target="https://twitter.com/mikebwonder" TargetMode="External" /><Relationship Id="rId2213" Type="http://schemas.openxmlformats.org/officeDocument/2006/relationships/hyperlink" Target="https://twitter.com/birdlady19492" TargetMode="External" /><Relationship Id="rId2214" Type="http://schemas.openxmlformats.org/officeDocument/2006/relationships/hyperlink" Target="https://twitter.com/atzmiroh" TargetMode="External" /><Relationship Id="rId2215" Type="http://schemas.openxmlformats.org/officeDocument/2006/relationships/hyperlink" Target="https://twitter.com/aras_sivad" TargetMode="External" /><Relationship Id="rId2216" Type="http://schemas.openxmlformats.org/officeDocument/2006/relationships/hyperlink" Target="https://twitter.com/cozygamershop" TargetMode="External" /><Relationship Id="rId2217" Type="http://schemas.openxmlformats.org/officeDocument/2006/relationships/hyperlink" Target="https://twitter.com/nsbulatao70" TargetMode="External" /><Relationship Id="rId2218" Type="http://schemas.openxmlformats.org/officeDocument/2006/relationships/hyperlink" Target="https://twitter.com/joeylanez18" TargetMode="External" /><Relationship Id="rId2219" Type="http://schemas.openxmlformats.org/officeDocument/2006/relationships/hyperlink" Target="https://twitter.com/rulecorgis" TargetMode="External" /><Relationship Id="rId2220" Type="http://schemas.openxmlformats.org/officeDocument/2006/relationships/hyperlink" Target="https://twitter.com/rabbijill" TargetMode="External" /><Relationship Id="rId2221" Type="http://schemas.openxmlformats.org/officeDocument/2006/relationships/hyperlink" Target="https://twitter.com/positivereigen" TargetMode="External" /><Relationship Id="rId2222" Type="http://schemas.openxmlformats.org/officeDocument/2006/relationships/hyperlink" Target="https://twitter.com/althausdan" TargetMode="External" /><Relationship Id="rId2223" Type="http://schemas.openxmlformats.org/officeDocument/2006/relationships/hyperlink" Target="https://twitter.com/jorgeluis_gm" TargetMode="External" /><Relationship Id="rId2224" Type="http://schemas.openxmlformats.org/officeDocument/2006/relationships/hyperlink" Target="https://twitter.com/allfactmix" TargetMode="External" /><Relationship Id="rId2225" Type="http://schemas.openxmlformats.org/officeDocument/2006/relationships/hyperlink" Target="https://twitter.com/monika_1gf" TargetMode="External" /><Relationship Id="rId2226" Type="http://schemas.openxmlformats.org/officeDocument/2006/relationships/hyperlink" Target="https://twitter.com/muttamorphosis" TargetMode="External" /><Relationship Id="rId2227" Type="http://schemas.openxmlformats.org/officeDocument/2006/relationships/hyperlink" Target="https://twitter.com/petguild" TargetMode="External" /><Relationship Id="rId2228" Type="http://schemas.openxmlformats.org/officeDocument/2006/relationships/hyperlink" Target="https://twitter.com/apdt_uk" TargetMode="External" /><Relationship Id="rId2229" Type="http://schemas.openxmlformats.org/officeDocument/2006/relationships/hyperlink" Target="https://twitter.com/dogstardaily" TargetMode="External" /><Relationship Id="rId2230" Type="http://schemas.openxmlformats.org/officeDocument/2006/relationships/hyperlink" Target="https://twitter.com/thepawpostuk" TargetMode="External" /><Relationship Id="rId2231" Type="http://schemas.openxmlformats.org/officeDocument/2006/relationships/hyperlink" Target="https://twitter.com/rickygervais" TargetMode="External" /><Relationship Id="rId2232" Type="http://schemas.openxmlformats.org/officeDocument/2006/relationships/hyperlink" Target="https://twitter.com/kiapegg" TargetMode="External" /><Relationship Id="rId2233" Type="http://schemas.openxmlformats.org/officeDocument/2006/relationships/hyperlink" Target="https://twitter.com/stacyliu83" TargetMode="External" /><Relationship Id="rId2234" Type="http://schemas.openxmlformats.org/officeDocument/2006/relationships/hyperlink" Target="https://twitter.com/connorjbyrne" TargetMode="External" /><Relationship Id="rId2235" Type="http://schemas.openxmlformats.org/officeDocument/2006/relationships/hyperlink" Target="https://twitter.com/cbbc_tdg" TargetMode="External" /><Relationship Id="rId2236" Type="http://schemas.openxmlformats.org/officeDocument/2006/relationships/hyperlink" Target="https://twitter.com/cbbc" TargetMode="External" /><Relationship Id="rId2237" Type="http://schemas.openxmlformats.org/officeDocument/2006/relationships/hyperlink" Target="https://twitter.com/droidsarehere" TargetMode="External" /><Relationship Id="rId2238" Type="http://schemas.openxmlformats.org/officeDocument/2006/relationships/hyperlink" Target="https://twitter.com/wildearthpets" TargetMode="External" /><Relationship Id="rId2239" Type="http://schemas.openxmlformats.org/officeDocument/2006/relationships/hyperlink" Target="https://twitter.com/padoju_yt" TargetMode="External" /><Relationship Id="rId2240" Type="http://schemas.openxmlformats.org/officeDocument/2006/relationships/hyperlink" Target="https://twitter.com/twolipbouquets" TargetMode="External" /><Relationship Id="rId2241" Type="http://schemas.openxmlformats.org/officeDocument/2006/relationships/hyperlink" Target="https://twitter.com/overwatchleague" TargetMode="External" /><Relationship Id="rId2242" Type="http://schemas.openxmlformats.org/officeDocument/2006/relationships/hyperlink" Target="https://twitter.com/gzcharge" TargetMode="External" /><Relationship Id="rId2243" Type="http://schemas.openxmlformats.org/officeDocument/2006/relationships/hyperlink" Target="https://twitter.com/maxxxhamm" TargetMode="External" /><Relationship Id="rId2244" Type="http://schemas.openxmlformats.org/officeDocument/2006/relationships/hyperlink" Target="https://twitter.com/karasmakun" TargetMode="External" /><Relationship Id="rId2245" Type="http://schemas.openxmlformats.org/officeDocument/2006/relationships/hyperlink" Target="https://twitter.com/cwillis_1" TargetMode="External" /><Relationship Id="rId2246" Type="http://schemas.openxmlformats.org/officeDocument/2006/relationships/hyperlink" Target="https://twitter.com/brownchick3296" TargetMode="External" /><Relationship Id="rId2247" Type="http://schemas.openxmlformats.org/officeDocument/2006/relationships/hyperlink" Target="https://twitter.com/therealdavegee" TargetMode="External" /><Relationship Id="rId2248" Type="http://schemas.openxmlformats.org/officeDocument/2006/relationships/hyperlink" Target="https://twitter.com/leftiestats" TargetMode="External" /><Relationship Id="rId2249" Type="http://schemas.openxmlformats.org/officeDocument/2006/relationships/hyperlink" Target="https://twitter.com/aja_renise" TargetMode="External" /><Relationship Id="rId2250" Type="http://schemas.openxmlformats.org/officeDocument/2006/relationships/hyperlink" Target="https://twitter.com/chloejoellee" TargetMode="External" /><Relationship Id="rId2251" Type="http://schemas.openxmlformats.org/officeDocument/2006/relationships/hyperlink" Target="https://twitter.com/ninjapuppy99" TargetMode="External" /><Relationship Id="rId2252" Type="http://schemas.openxmlformats.org/officeDocument/2006/relationships/hyperlink" Target="https://twitter.com/momixou" TargetMode="External" /><Relationship Id="rId2253" Type="http://schemas.openxmlformats.org/officeDocument/2006/relationships/hyperlink" Target="https://twitter.com/greg2395" TargetMode="External" /><Relationship Id="rId2254" Type="http://schemas.openxmlformats.org/officeDocument/2006/relationships/hyperlink" Target="https://twitter.com/be_macedoo" TargetMode="External" /><Relationship Id="rId2255" Type="http://schemas.openxmlformats.org/officeDocument/2006/relationships/hyperlink" Target="https://twitter.com/panelaindie" TargetMode="External" /><Relationship Id="rId2256" Type="http://schemas.openxmlformats.org/officeDocument/2006/relationships/hyperlink" Target="https://twitter.com/leander_mc" TargetMode="External" /><Relationship Id="rId2257" Type="http://schemas.openxmlformats.org/officeDocument/2006/relationships/hyperlink" Target="https://twitter.com/jillhanner" TargetMode="External" /><Relationship Id="rId2258" Type="http://schemas.openxmlformats.org/officeDocument/2006/relationships/hyperlink" Target="https://twitter.com/scotttherock5" TargetMode="External" /><Relationship Id="rId2259" Type="http://schemas.openxmlformats.org/officeDocument/2006/relationships/hyperlink" Target="https://twitter.com/mymuseyip1995my" TargetMode="External" /><Relationship Id="rId2260" Type="http://schemas.openxmlformats.org/officeDocument/2006/relationships/hyperlink" Target="https://twitter.com/nealpabon" TargetMode="External" /><Relationship Id="rId2261" Type="http://schemas.openxmlformats.org/officeDocument/2006/relationships/hyperlink" Target="https://twitter.com/daegudorkss" TargetMode="External" /><Relationship Id="rId2262" Type="http://schemas.openxmlformats.org/officeDocument/2006/relationships/hyperlink" Target="https://twitter.com/raptordavinci" TargetMode="External" /><Relationship Id="rId2263" Type="http://schemas.openxmlformats.org/officeDocument/2006/relationships/hyperlink" Target="https://twitter.com/supbruss" TargetMode="External" /><Relationship Id="rId2264" Type="http://schemas.openxmlformats.org/officeDocument/2006/relationships/hyperlink" Target="https://twitter.com/valcarmom" TargetMode="External" /><Relationship Id="rId2265" Type="http://schemas.openxmlformats.org/officeDocument/2006/relationships/hyperlink" Target="https://twitter.com/pentbot_" TargetMode="External" /><Relationship Id="rId2266" Type="http://schemas.openxmlformats.org/officeDocument/2006/relationships/hyperlink" Target="https://twitter.com/hatfieldanne" TargetMode="External" /><Relationship Id="rId2267" Type="http://schemas.openxmlformats.org/officeDocument/2006/relationships/hyperlink" Target="https://twitter.com/housewifeofhell" TargetMode="External" /><Relationship Id="rId2268" Type="http://schemas.openxmlformats.org/officeDocument/2006/relationships/hyperlink" Target="https://twitter.com/rebeca_maggie8" TargetMode="External" /><Relationship Id="rId2269" Type="http://schemas.openxmlformats.org/officeDocument/2006/relationships/hyperlink" Target="https://twitter.com/smugcorgi" TargetMode="External" /><Relationship Id="rId2270" Type="http://schemas.openxmlformats.org/officeDocument/2006/relationships/hyperlink" Target="https://twitter.com/the_evangilist" TargetMode="External" /><Relationship Id="rId2271" Type="http://schemas.openxmlformats.org/officeDocument/2006/relationships/hyperlink" Target="https://twitter.com/djinnkitty" TargetMode="External" /><Relationship Id="rId2272" Type="http://schemas.openxmlformats.org/officeDocument/2006/relationships/hyperlink" Target="https://twitter.com/topcorgi91" TargetMode="External" /><Relationship Id="rId2273" Type="http://schemas.openxmlformats.org/officeDocument/2006/relationships/hyperlink" Target="https://twitter.com/benny275" TargetMode="External" /><Relationship Id="rId2274" Type="http://schemas.openxmlformats.org/officeDocument/2006/relationships/hyperlink" Target="https://twitter.com/steveretka" TargetMode="External" /><Relationship Id="rId2275" Type="http://schemas.openxmlformats.org/officeDocument/2006/relationships/hyperlink" Target="https://twitter.com/animalastronau1" TargetMode="External" /><Relationship Id="rId2276" Type="http://schemas.openxmlformats.org/officeDocument/2006/relationships/hyperlink" Target="https://twitter.com/lisette_neely" TargetMode="External" /><Relationship Id="rId2277" Type="http://schemas.openxmlformats.org/officeDocument/2006/relationships/hyperlink" Target="https://twitter.com/ninafcoach" TargetMode="External" /><Relationship Id="rId2278" Type="http://schemas.openxmlformats.org/officeDocument/2006/relationships/hyperlink" Target="https://twitter.com/faithdlee" TargetMode="External" /><Relationship Id="rId2279" Type="http://schemas.openxmlformats.org/officeDocument/2006/relationships/hyperlink" Target="https://twitter.com/crimsondemon15" TargetMode="External" /><Relationship Id="rId2280" Type="http://schemas.openxmlformats.org/officeDocument/2006/relationships/hyperlink" Target="https://twitter.com/starshinerart" TargetMode="External" /><Relationship Id="rId2281" Type="http://schemas.openxmlformats.org/officeDocument/2006/relationships/hyperlink" Target="https://twitter.com/ous2012" TargetMode="External" /><Relationship Id="rId2282" Type="http://schemas.openxmlformats.org/officeDocument/2006/relationships/hyperlink" Target="https://twitter.com/faxonb" TargetMode="External" /><Relationship Id="rId2283" Type="http://schemas.openxmlformats.org/officeDocument/2006/relationships/hyperlink" Target="https://twitter.com/courtjeweller" TargetMode="External" /><Relationship Id="rId2284" Type="http://schemas.openxmlformats.org/officeDocument/2006/relationships/hyperlink" Target="https://twitter.com/chrisshipitv" TargetMode="External" /><Relationship Id="rId2285" Type="http://schemas.openxmlformats.org/officeDocument/2006/relationships/hyperlink" Target="https://twitter.com/zakkhollander" TargetMode="External" /><Relationship Id="rId2286" Type="http://schemas.openxmlformats.org/officeDocument/2006/relationships/hyperlink" Target="https://twitter.com/trillliggins" TargetMode="External" /><Relationship Id="rId2287" Type="http://schemas.openxmlformats.org/officeDocument/2006/relationships/hyperlink" Target="https://twitter.com/geekhungry" TargetMode="External" /><Relationship Id="rId2288" Type="http://schemas.openxmlformats.org/officeDocument/2006/relationships/hyperlink" Target="https://twitter.com/mariuslindberg" TargetMode="External" /><Relationship Id="rId2289" Type="http://schemas.openxmlformats.org/officeDocument/2006/relationships/hyperlink" Target="https://twitter.com/alexbcann" TargetMode="External" /><Relationship Id="rId2290" Type="http://schemas.openxmlformats.org/officeDocument/2006/relationships/hyperlink" Target="https://twitter.com/strayfmtom" TargetMode="External" /><Relationship Id="rId2291" Type="http://schemas.openxmlformats.org/officeDocument/2006/relationships/hyperlink" Target="https://twitter.com/darthmarkovbot" TargetMode="External" /><Relationship Id="rId2292" Type="http://schemas.openxmlformats.org/officeDocument/2006/relationships/hyperlink" Target="https://twitter.com/psychodwarf" TargetMode="External" /><Relationship Id="rId2293" Type="http://schemas.openxmlformats.org/officeDocument/2006/relationships/hyperlink" Target="https://twitter.com/alicekhollis" TargetMode="External" /><Relationship Id="rId2294" Type="http://schemas.openxmlformats.org/officeDocument/2006/relationships/hyperlink" Target="https://twitter.com/fhchat" TargetMode="External" /><Relationship Id="rId2295" Type="http://schemas.openxmlformats.org/officeDocument/2006/relationships/hyperlink" Target="https://twitter.com/bonezors" TargetMode="External" /><Relationship Id="rId2296" Type="http://schemas.openxmlformats.org/officeDocument/2006/relationships/hyperlink" Target="https://twitter.com/favzlouis" TargetMode="External" /><Relationship Id="rId2297" Type="http://schemas.openxmlformats.org/officeDocument/2006/relationships/hyperlink" Target="https://twitter.com/claaaaare" TargetMode="External" /><Relationship Id="rId2298" Type="http://schemas.openxmlformats.org/officeDocument/2006/relationships/hyperlink" Target="https://twitter.com/jhuitz" TargetMode="External" /><Relationship Id="rId2299" Type="http://schemas.openxmlformats.org/officeDocument/2006/relationships/hyperlink" Target="https://twitter.com/bigdawgd58" TargetMode="External" /><Relationship Id="rId2300" Type="http://schemas.openxmlformats.org/officeDocument/2006/relationships/hyperlink" Target="https://twitter.com/lalouve350" TargetMode="External" /><Relationship Id="rId2301" Type="http://schemas.openxmlformats.org/officeDocument/2006/relationships/hyperlink" Target="https://twitter.com/jaw_geous" TargetMode="External" /><Relationship Id="rId2302" Type="http://schemas.openxmlformats.org/officeDocument/2006/relationships/hyperlink" Target="https://twitter.com/steven_sfp" TargetMode="External" /><Relationship Id="rId2303" Type="http://schemas.openxmlformats.org/officeDocument/2006/relationships/hyperlink" Target="https://twitter.com/leofrancisco96" TargetMode="External" /><Relationship Id="rId2304" Type="http://schemas.openxmlformats.org/officeDocument/2006/relationships/hyperlink" Target="https://twitter.com/nadiner_weiner" TargetMode="External" /><Relationship Id="rId2305" Type="http://schemas.openxmlformats.org/officeDocument/2006/relationships/hyperlink" Target="https://twitter.com/tmaclfc" TargetMode="External" /><Relationship Id="rId2306" Type="http://schemas.openxmlformats.org/officeDocument/2006/relationships/hyperlink" Target="https://twitter.com/midgetgembina" TargetMode="External" /><Relationship Id="rId2307" Type="http://schemas.openxmlformats.org/officeDocument/2006/relationships/hyperlink" Target="https://twitter.com/vinnycooney1" TargetMode="External" /><Relationship Id="rId2308" Type="http://schemas.openxmlformats.org/officeDocument/2006/relationships/hyperlink" Target="https://twitter.com/sshibon" TargetMode="External" /><Relationship Id="rId2309" Type="http://schemas.openxmlformats.org/officeDocument/2006/relationships/hyperlink" Target="https://twitter.com/caz_foster" TargetMode="External" /><Relationship Id="rId2310" Type="http://schemas.openxmlformats.org/officeDocument/2006/relationships/hyperlink" Target="https://twitter.com/somersetlevel" TargetMode="External" /><Relationship Id="rId2311" Type="http://schemas.openxmlformats.org/officeDocument/2006/relationships/hyperlink" Target="https://twitter.com/cupidstunt17" TargetMode="External" /><Relationship Id="rId2312" Type="http://schemas.openxmlformats.org/officeDocument/2006/relationships/hyperlink" Target="https://twitter.com/nick_f3d" TargetMode="External" /><Relationship Id="rId2313" Type="http://schemas.openxmlformats.org/officeDocument/2006/relationships/hyperlink" Target="https://twitter.com/karinbgraham" TargetMode="External" /><Relationship Id="rId2314" Type="http://schemas.openxmlformats.org/officeDocument/2006/relationships/hyperlink" Target="https://twitter.com/redagitator" TargetMode="External" /><Relationship Id="rId2315" Type="http://schemas.openxmlformats.org/officeDocument/2006/relationships/hyperlink" Target="https://twitter.com/flavellg" TargetMode="External" /><Relationship Id="rId2316" Type="http://schemas.openxmlformats.org/officeDocument/2006/relationships/hyperlink" Target="https://twitter.com/steve_shorty" TargetMode="External" /><Relationship Id="rId2317" Type="http://schemas.openxmlformats.org/officeDocument/2006/relationships/hyperlink" Target="https://twitter.com/pennyone" TargetMode="External" /><Relationship Id="rId2318" Type="http://schemas.openxmlformats.org/officeDocument/2006/relationships/hyperlink" Target="https://twitter.com/mrdavidgp" TargetMode="External" /><Relationship Id="rId2319" Type="http://schemas.openxmlformats.org/officeDocument/2006/relationships/hyperlink" Target="https://twitter.com/paulreadgb" TargetMode="External" /><Relationship Id="rId2320" Type="http://schemas.openxmlformats.org/officeDocument/2006/relationships/hyperlink" Target="https://twitter.com/juliesu74284807" TargetMode="External" /><Relationship Id="rId2321" Type="http://schemas.openxmlformats.org/officeDocument/2006/relationships/hyperlink" Target="https://twitter.com/foootsoldier" TargetMode="External" /><Relationship Id="rId2322" Type="http://schemas.openxmlformats.org/officeDocument/2006/relationships/hyperlink" Target="https://twitter.com/moameddow" TargetMode="External" /><Relationship Id="rId2323" Type="http://schemas.openxmlformats.org/officeDocument/2006/relationships/hyperlink" Target="https://twitter.com/sjpsnickers" TargetMode="External" /><Relationship Id="rId2324" Type="http://schemas.openxmlformats.org/officeDocument/2006/relationships/hyperlink" Target="https://twitter.com/lady_link_" TargetMode="External" /><Relationship Id="rId2325" Type="http://schemas.openxmlformats.org/officeDocument/2006/relationships/hyperlink" Target="https://twitter.com/demonneet" TargetMode="External" /><Relationship Id="rId2326" Type="http://schemas.openxmlformats.org/officeDocument/2006/relationships/hyperlink" Target="https://twitter.com/sirenpins" TargetMode="External" /><Relationship Id="rId2327" Type="http://schemas.openxmlformats.org/officeDocument/2006/relationships/hyperlink" Target="https://twitter.com/annaegtzz" TargetMode="External" /><Relationship Id="rId2328" Type="http://schemas.openxmlformats.org/officeDocument/2006/relationships/hyperlink" Target="https://twitter.com/laurawhitt32" TargetMode="External" /><Relationship Id="rId2329" Type="http://schemas.openxmlformats.org/officeDocument/2006/relationships/hyperlink" Target="https://twitter.com/omgdalton" TargetMode="External" /><Relationship Id="rId2330" Type="http://schemas.openxmlformats.org/officeDocument/2006/relationships/hyperlink" Target="https://twitter.com/stephenking" TargetMode="External" /><Relationship Id="rId2331" Type="http://schemas.openxmlformats.org/officeDocument/2006/relationships/hyperlink" Target="https://twitter.com/ashibeans" TargetMode="External" /><Relationship Id="rId2332" Type="http://schemas.openxmlformats.org/officeDocument/2006/relationships/hyperlink" Target="https://twitter.com/nickwolford" TargetMode="External" /><Relationship Id="rId2333" Type="http://schemas.openxmlformats.org/officeDocument/2006/relationships/hyperlink" Target="https://twitter.com/jessscribbles" TargetMode="External" /><Relationship Id="rId2334" Type="http://schemas.openxmlformats.org/officeDocument/2006/relationships/hyperlink" Target="https://twitter.com/amazingphil" TargetMode="External" /><Relationship Id="rId2335" Type="http://schemas.openxmlformats.org/officeDocument/2006/relationships/hyperlink" Target="https://twitter.com/megan_orton28" TargetMode="External" /><Relationship Id="rId2336" Type="http://schemas.openxmlformats.org/officeDocument/2006/relationships/hyperlink" Target="https://twitter.com/ouiouifrenchie" TargetMode="External" /><Relationship Id="rId2337" Type="http://schemas.openxmlformats.org/officeDocument/2006/relationships/hyperlink" Target="https://twitter.com/graysidelife916" TargetMode="External" /><Relationship Id="rId2338" Type="http://schemas.openxmlformats.org/officeDocument/2006/relationships/hyperlink" Target="https://twitter.com/truefactsbot" TargetMode="External" /><Relationship Id="rId2339" Type="http://schemas.openxmlformats.org/officeDocument/2006/relationships/hyperlink" Target="https://twitter.com/rice_a_rina" TargetMode="External" /><Relationship Id="rId2340" Type="http://schemas.openxmlformats.org/officeDocument/2006/relationships/hyperlink" Target="https://twitter.com/isreyes62" TargetMode="External" /><Relationship Id="rId2341" Type="http://schemas.openxmlformats.org/officeDocument/2006/relationships/hyperlink" Target="https://twitter.com/foxetv" TargetMode="External" /><Relationship Id="rId2342" Type="http://schemas.openxmlformats.org/officeDocument/2006/relationships/hyperlink" Target="https://twitter.com/wgrates" TargetMode="External" /><Relationship Id="rId2343" Type="http://schemas.openxmlformats.org/officeDocument/2006/relationships/hyperlink" Target="https://twitter.com/psybuster2020" TargetMode="External" /><Relationship Id="rId2344" Type="http://schemas.openxmlformats.org/officeDocument/2006/relationships/hyperlink" Target="https://twitter.com/moneydiana" TargetMode="External" /><Relationship Id="rId2345" Type="http://schemas.openxmlformats.org/officeDocument/2006/relationships/hyperlink" Target="https://twitter.com/pizzaloidbot_k" TargetMode="External" /><Relationship Id="rId2346" Type="http://schemas.openxmlformats.org/officeDocument/2006/relationships/hyperlink" Target="https://twitter.com/rahbar_fa" TargetMode="External" /><Relationship Id="rId2347" Type="http://schemas.openxmlformats.org/officeDocument/2006/relationships/hyperlink" Target="https://twitter.com/nicinira" TargetMode="External" /><Relationship Id="rId2348" Type="http://schemas.openxmlformats.org/officeDocument/2006/relationships/hyperlink" Target="https://twitter.com/littleboo239" TargetMode="External" /><Relationship Id="rId2349" Type="http://schemas.openxmlformats.org/officeDocument/2006/relationships/hyperlink" Target="https://twitter.com/entrr_username" TargetMode="External" /><Relationship Id="rId2350" Type="http://schemas.openxmlformats.org/officeDocument/2006/relationships/hyperlink" Target="https://twitter.com/captmotorcycle" TargetMode="External" /><Relationship Id="rId2351" Type="http://schemas.openxmlformats.org/officeDocument/2006/relationships/hyperlink" Target="https://twitter.com/_burntlime_" TargetMode="External" /><Relationship Id="rId2352" Type="http://schemas.openxmlformats.org/officeDocument/2006/relationships/hyperlink" Target="https://twitter.com/playerking95" TargetMode="External" /><Relationship Id="rId2353" Type="http://schemas.openxmlformats.org/officeDocument/2006/relationships/hyperlink" Target="https://twitter.com/heavymetalcorgi" TargetMode="External" /><Relationship Id="rId2354" Type="http://schemas.openxmlformats.org/officeDocument/2006/relationships/hyperlink" Target="https://twitter.com/realmomreviews" TargetMode="External" /><Relationship Id="rId2355" Type="http://schemas.openxmlformats.org/officeDocument/2006/relationships/hyperlink" Target="https://twitter.com/davidhsu_" TargetMode="External" /><Relationship Id="rId2356" Type="http://schemas.openxmlformats.org/officeDocument/2006/relationships/hyperlink" Target="https://twitter.com/seeluketri" TargetMode="External" /><Relationship Id="rId2357" Type="http://schemas.openxmlformats.org/officeDocument/2006/relationships/hyperlink" Target="https://twitter.com/ornithorrinca" TargetMode="External" /><Relationship Id="rId2358" Type="http://schemas.openxmlformats.org/officeDocument/2006/relationships/hyperlink" Target="https://twitter.com/guiliaga" TargetMode="External" /><Relationship Id="rId2359" Type="http://schemas.openxmlformats.org/officeDocument/2006/relationships/hyperlink" Target="https://twitter.com/goaway_bitch" TargetMode="External" /><Relationship Id="rId2360" Type="http://schemas.openxmlformats.org/officeDocument/2006/relationships/hyperlink" Target="https://twitter.com/barbaraescreve" TargetMode="External" /><Relationship Id="rId2361" Type="http://schemas.openxmlformats.org/officeDocument/2006/relationships/hyperlink" Target="https://twitter.com/lu1783" TargetMode="External" /><Relationship Id="rId2362" Type="http://schemas.openxmlformats.org/officeDocument/2006/relationships/hyperlink" Target="https://twitter.com/aguileralf" TargetMode="External" /><Relationship Id="rId2363" Type="http://schemas.openxmlformats.org/officeDocument/2006/relationships/hyperlink" Target="https://twitter.com/davidkeithortiz" TargetMode="External" /><Relationship Id="rId2364" Type="http://schemas.openxmlformats.org/officeDocument/2006/relationships/hyperlink" Target="https://twitter.com/38shoeless" TargetMode="External" /><Relationship Id="rId2365" Type="http://schemas.openxmlformats.org/officeDocument/2006/relationships/hyperlink" Target="https://twitter.com/barstoolsports" TargetMode="External" /><Relationship Id="rId2366" Type="http://schemas.openxmlformats.org/officeDocument/2006/relationships/hyperlink" Target="https://twitter.com/kguentherart" TargetMode="External" /><Relationship Id="rId2367" Type="http://schemas.openxmlformats.org/officeDocument/2006/relationships/hyperlink" Target="https://twitter.com/hno3syo_" TargetMode="External" /><Relationship Id="rId2368" Type="http://schemas.openxmlformats.org/officeDocument/2006/relationships/hyperlink" Target="https://twitter.com/decks_chilo" TargetMode="External" /><Relationship Id="rId2369" Type="http://schemas.openxmlformats.org/officeDocument/2006/relationships/hyperlink" Target="https://twitter.com/missmiafaith" TargetMode="External" /><Relationship Id="rId2370" Type="http://schemas.openxmlformats.org/officeDocument/2006/relationships/hyperlink" Target="https://twitter.com/superinspired67" TargetMode="External" /><Relationship Id="rId2371" Type="http://schemas.openxmlformats.org/officeDocument/2006/relationships/hyperlink" Target="https://twitter.com/hello_minky" TargetMode="External" /><Relationship Id="rId2372" Type="http://schemas.openxmlformats.org/officeDocument/2006/relationships/hyperlink" Target="https://twitter.com/emilycoleyeah" TargetMode="External" /><Relationship Id="rId2373" Type="http://schemas.openxmlformats.org/officeDocument/2006/relationships/hyperlink" Target="https://twitter.com/scarlet_fenrir5" TargetMode="External" /><Relationship Id="rId2374" Type="http://schemas.openxmlformats.org/officeDocument/2006/relationships/hyperlink" Target="https://twitter.com/jonisliban9" TargetMode="External" /><Relationship Id="rId2375" Type="http://schemas.openxmlformats.org/officeDocument/2006/relationships/hyperlink" Target="https://twitter.com/labourpress" TargetMode="External" /><Relationship Id="rId2376" Type="http://schemas.openxmlformats.org/officeDocument/2006/relationships/hyperlink" Target="https://twitter.com/amemehack" TargetMode="External" /><Relationship Id="rId2377" Type="http://schemas.openxmlformats.org/officeDocument/2006/relationships/hyperlink" Target="https://twitter.com/davidb45212563" TargetMode="External" /><Relationship Id="rId2378" Type="http://schemas.openxmlformats.org/officeDocument/2006/relationships/hyperlink" Target="https://twitter.com/catchsome_zzz" TargetMode="External" /><Relationship Id="rId2379" Type="http://schemas.openxmlformats.org/officeDocument/2006/relationships/hyperlink" Target="https://twitter.com/coleisnotamazng" TargetMode="External" /><Relationship Id="rId2380" Type="http://schemas.openxmlformats.org/officeDocument/2006/relationships/hyperlink" Target="https://twitter.com/infinitydnp" TargetMode="External" /><Relationship Id="rId2381" Type="http://schemas.openxmlformats.org/officeDocument/2006/relationships/hyperlink" Target="https://twitter.com/lovxlydnp" TargetMode="External" /><Relationship Id="rId2382" Type="http://schemas.openxmlformats.org/officeDocument/2006/relationships/hyperlink" Target="https://twitter.com/dreamyhowell" TargetMode="External" /><Relationship Id="rId2383" Type="http://schemas.openxmlformats.org/officeDocument/2006/relationships/hyperlink" Target="https://twitter.com/internetvenus" TargetMode="External" /><Relationship Id="rId2384" Type="http://schemas.openxmlformats.org/officeDocument/2006/relationships/hyperlink" Target="https://twitter.com/phoebexwyatt" TargetMode="External" /><Relationship Id="rId2385" Type="http://schemas.openxmlformats.org/officeDocument/2006/relationships/hyperlink" Target="https://twitter.com/waywardhowell" TargetMode="External" /><Relationship Id="rId2386" Type="http://schemas.openxmlformats.org/officeDocument/2006/relationships/hyperlink" Target="https://twitter.com/holylighit" TargetMode="External" /><Relationship Id="rId2387" Type="http://schemas.openxmlformats.org/officeDocument/2006/relationships/hyperlink" Target="https://twitter.com/kihariii" TargetMode="External" /><Relationship Id="rId2388" Type="http://schemas.openxmlformats.org/officeDocument/2006/relationships/hyperlink" Target="https://twitter.com/corgo" TargetMode="External" /><Relationship Id="rId2389" Type="http://schemas.openxmlformats.org/officeDocument/2006/relationships/hyperlink" Target="https://twitter.com/ofgeography" TargetMode="External" /><Relationship Id="rId2390" Type="http://schemas.openxmlformats.org/officeDocument/2006/relationships/hyperlink" Target="https://twitter.com/bruyninckxmatt" TargetMode="External" /><Relationship Id="rId2391" Type="http://schemas.openxmlformats.org/officeDocument/2006/relationships/hyperlink" Target="https://twitter.com/joshuawithers" TargetMode="External" /><Relationship Id="rId2392" Type="http://schemas.openxmlformats.org/officeDocument/2006/relationships/hyperlink" Target="https://twitter.com/obijuankenobi19" TargetMode="External" /><Relationship Id="rId2393" Type="http://schemas.openxmlformats.org/officeDocument/2006/relationships/hyperlink" Target="https://twitter.com/steffi_cole" TargetMode="External" /><Relationship Id="rId2394" Type="http://schemas.openxmlformats.org/officeDocument/2006/relationships/hyperlink" Target="https://twitter.com/sjrb20" TargetMode="External" /><Relationship Id="rId2395" Type="http://schemas.openxmlformats.org/officeDocument/2006/relationships/hyperlink" Target="https://twitter.com/metcalfedavid" TargetMode="External" /><Relationship Id="rId2396" Type="http://schemas.openxmlformats.org/officeDocument/2006/relationships/hyperlink" Target="https://twitter.com/bexkollstedt" TargetMode="External" /><Relationship Id="rId2397" Type="http://schemas.openxmlformats.org/officeDocument/2006/relationships/hyperlink" Target="https://twitter.com/tombattistella7" TargetMode="External" /><Relationship Id="rId2398" Type="http://schemas.openxmlformats.org/officeDocument/2006/relationships/hyperlink" Target="https://twitter.com/mejustbeth" TargetMode="External" /><Relationship Id="rId2399" Type="http://schemas.openxmlformats.org/officeDocument/2006/relationships/hyperlink" Target="https://twitter.com/jackbecorgi" TargetMode="External" /><Relationship Id="rId2400" Type="http://schemas.openxmlformats.org/officeDocument/2006/relationships/hyperlink" Target="https://twitter.com/madkingbrandon" TargetMode="External" /><Relationship Id="rId2401" Type="http://schemas.openxmlformats.org/officeDocument/2006/relationships/hyperlink" Target="https://twitter.com/quietachvment" TargetMode="External" /><Relationship Id="rId2402" Type="http://schemas.openxmlformats.org/officeDocument/2006/relationships/hyperlink" Target="https://twitter.com/itsduckiehoe" TargetMode="External" /><Relationship Id="rId2403" Type="http://schemas.openxmlformats.org/officeDocument/2006/relationships/hyperlink" Target="https://twitter.com/karalainee" TargetMode="External" /><Relationship Id="rId2404" Type="http://schemas.openxmlformats.org/officeDocument/2006/relationships/hyperlink" Target="https://twitter.com/amybethcombs" TargetMode="External" /><Relationship Id="rId2405" Type="http://schemas.openxmlformats.org/officeDocument/2006/relationships/hyperlink" Target="https://twitter.com/dabbyysabbyy" TargetMode="External" /><Relationship Id="rId2406" Type="http://schemas.openxmlformats.org/officeDocument/2006/relationships/hyperlink" Target="https://twitter.com/rhernandez1321" TargetMode="External" /><Relationship Id="rId2407" Type="http://schemas.openxmlformats.org/officeDocument/2006/relationships/hyperlink" Target="https://twitter.com/rtnseongwu" TargetMode="External" /><Relationship Id="rId2408" Type="http://schemas.openxmlformats.org/officeDocument/2006/relationships/hyperlink" Target="https://twitter.com/thesydstar" TargetMode="External" /><Relationship Id="rId2409" Type="http://schemas.openxmlformats.org/officeDocument/2006/relationships/hyperlink" Target="https://twitter.com/yuureishimonone" TargetMode="External" /><Relationship Id="rId2410" Type="http://schemas.openxmlformats.org/officeDocument/2006/relationships/hyperlink" Target="https://twitter.com/hech1w" TargetMode="External" /><Relationship Id="rId2411" Type="http://schemas.openxmlformats.org/officeDocument/2006/relationships/hyperlink" Target="https://twitter.com/crankagegames" TargetMode="External" /><Relationship Id="rId2412" Type="http://schemas.openxmlformats.org/officeDocument/2006/relationships/hyperlink" Target="https://twitter.com/hunterspcgaming" TargetMode="External" /><Relationship Id="rId2413" Type="http://schemas.openxmlformats.org/officeDocument/2006/relationships/hyperlink" Target="https://twitter.com/unicornylithia" TargetMode="External" /><Relationship Id="rId2414" Type="http://schemas.openxmlformats.org/officeDocument/2006/relationships/hyperlink" Target="https://twitter.com/lamasticobleu" TargetMode="External" /><Relationship Id="rId2415" Type="http://schemas.openxmlformats.org/officeDocument/2006/relationships/hyperlink" Target="https://twitter.com/dignolong" TargetMode="External" /><Relationship Id="rId2416" Type="http://schemas.openxmlformats.org/officeDocument/2006/relationships/hyperlink" Target="https://twitter.com/teamcorgibrand" TargetMode="External" /><Relationship Id="rId2417" Type="http://schemas.openxmlformats.org/officeDocument/2006/relationships/hyperlink" Target="https://twitter.com/828corgi" TargetMode="External" /><Relationship Id="rId2418" Type="http://schemas.openxmlformats.org/officeDocument/2006/relationships/hyperlink" Target="https://twitter.com/shaunapembroke" TargetMode="External" /><Relationship Id="rId2419" Type="http://schemas.openxmlformats.org/officeDocument/2006/relationships/hyperlink" Target="https://twitter.com/ot_kpop" TargetMode="External" /><Relationship Id="rId2420" Type="http://schemas.openxmlformats.org/officeDocument/2006/relationships/hyperlink" Target="https://twitter.com/txt_members" TargetMode="External" /><Relationship Id="rId2421" Type="http://schemas.openxmlformats.org/officeDocument/2006/relationships/hyperlink" Target="https://twitter.com/walkinshoeson" TargetMode="External" /><Relationship Id="rId2422" Type="http://schemas.openxmlformats.org/officeDocument/2006/relationships/hyperlink" Target="https://twitter.com/deejaysparatos" TargetMode="External" /><Relationship Id="rId2423" Type="http://schemas.openxmlformats.org/officeDocument/2006/relationships/hyperlink" Target="https://twitter.com/dobb_ay" TargetMode="External" /><Relationship Id="rId2424" Type="http://schemas.openxmlformats.org/officeDocument/2006/relationships/hyperlink" Target="https://twitter.com/ladymajima219" TargetMode="External" /><Relationship Id="rId2425" Type="http://schemas.openxmlformats.org/officeDocument/2006/relationships/hyperlink" Target="https://twitter.com/evilpeach" TargetMode="External" /><Relationship Id="rId2426" Type="http://schemas.openxmlformats.org/officeDocument/2006/relationships/hyperlink" Target="https://twitter.com/angiebuenavent2" TargetMode="External" /><Relationship Id="rId2427" Type="http://schemas.openxmlformats.org/officeDocument/2006/relationships/hyperlink" Target="https://twitter.com/gordonfetcher" TargetMode="External" /><Relationship Id="rId2428" Type="http://schemas.openxmlformats.org/officeDocument/2006/relationships/hyperlink" Target="https://twitter.com/smartcorgi" TargetMode="External" /><Relationship Id="rId2429" Type="http://schemas.openxmlformats.org/officeDocument/2006/relationships/hyperlink" Target="https://twitter.com/garywise1701" TargetMode="External" /><Relationship Id="rId2430" Type="http://schemas.openxmlformats.org/officeDocument/2006/relationships/hyperlink" Target="https://twitter.com/cjaspy" TargetMode="External" /><Relationship Id="rId2431" Type="http://schemas.openxmlformats.org/officeDocument/2006/relationships/hyperlink" Target="https://twitter.com/vaniulloa" TargetMode="External" /><Relationship Id="rId2432" Type="http://schemas.openxmlformats.org/officeDocument/2006/relationships/hyperlink" Target="https://twitter.com/agiron_78" TargetMode="External" /><Relationship Id="rId2433" Type="http://schemas.openxmlformats.org/officeDocument/2006/relationships/hyperlink" Target="https://twitter.com/nmorris1776" TargetMode="External" /><Relationship Id="rId2434" Type="http://schemas.openxmlformats.org/officeDocument/2006/relationships/hyperlink" Target="https://twitter.com/latinatings" TargetMode="External" /><Relationship Id="rId2435" Type="http://schemas.openxmlformats.org/officeDocument/2006/relationships/hyperlink" Target="https://twitter.com/rozplar" TargetMode="External" /><Relationship Id="rId2436" Type="http://schemas.openxmlformats.org/officeDocument/2006/relationships/hyperlink" Target="https://twitter.com/sararose2990" TargetMode="External" /><Relationship Id="rId2437" Type="http://schemas.openxmlformats.org/officeDocument/2006/relationships/hyperlink" Target="https://twitter.com/mrschihl" TargetMode="External" /><Relationship Id="rId2438" Type="http://schemas.openxmlformats.org/officeDocument/2006/relationships/hyperlink" Target="https://twitter.com/xaelserpent" TargetMode="External" /><Relationship Id="rId2439" Type="http://schemas.openxmlformats.org/officeDocument/2006/relationships/hyperlink" Target="https://twitter.com/carlatsm" TargetMode="External" /><Relationship Id="rId2440" Type="http://schemas.openxmlformats.org/officeDocument/2006/relationships/hyperlink" Target="https://twitter.com/isabsmt" TargetMode="External" /><Relationship Id="rId2441" Type="http://schemas.openxmlformats.org/officeDocument/2006/relationships/hyperlink" Target="https://twitter.com/nbbnorcia" TargetMode="External" /><Relationship Id="rId2442" Type="http://schemas.openxmlformats.org/officeDocument/2006/relationships/hyperlink" Target="https://twitter.com/vivirobichaud" TargetMode="External" /><Relationship Id="rId2443" Type="http://schemas.openxmlformats.org/officeDocument/2006/relationships/hyperlink" Target="https://twitter.com/gmthrr" TargetMode="External" /><Relationship Id="rId2444" Type="http://schemas.openxmlformats.org/officeDocument/2006/relationships/hyperlink" Target="https://twitter.com/lasvegassiren" TargetMode="External" /><Relationship Id="rId2445" Type="http://schemas.openxmlformats.org/officeDocument/2006/relationships/hyperlink" Target="https://twitter.com/thedoginthestar" TargetMode="External" /><Relationship Id="rId2446" Type="http://schemas.openxmlformats.org/officeDocument/2006/relationships/hyperlink" Target="https://twitter.com/nicotine_junkie" TargetMode="External" /><Relationship Id="rId2447" Type="http://schemas.openxmlformats.org/officeDocument/2006/relationships/hyperlink" Target="https://twitter.com/theodyssey" TargetMode="External" /><Relationship Id="rId2448" Type="http://schemas.openxmlformats.org/officeDocument/2006/relationships/hyperlink" Target="https://twitter.com/kt_bethb" TargetMode="External" /><Relationship Id="rId2449" Type="http://schemas.openxmlformats.org/officeDocument/2006/relationships/hyperlink" Target="https://twitter.com/idealescapism" TargetMode="External" /><Relationship Id="rId2450" Type="http://schemas.openxmlformats.org/officeDocument/2006/relationships/hyperlink" Target="https://twitter.com/itsnotkelly" TargetMode="External" /><Relationship Id="rId2451" Type="http://schemas.openxmlformats.org/officeDocument/2006/relationships/hyperlink" Target="https://twitter.com/itsalyssaaaaaa" TargetMode="External" /><Relationship Id="rId2452" Type="http://schemas.openxmlformats.org/officeDocument/2006/relationships/hyperlink" Target="https://twitter.com/chance_second" TargetMode="External" /><Relationship Id="rId2453" Type="http://schemas.openxmlformats.org/officeDocument/2006/relationships/hyperlink" Target="https://twitter.com/ivanzds" TargetMode="External" /><Relationship Id="rId2454" Type="http://schemas.openxmlformats.org/officeDocument/2006/relationships/hyperlink" Target="https://twitter.com/jakefumeros" TargetMode="External" /><Relationship Id="rId2455" Type="http://schemas.openxmlformats.org/officeDocument/2006/relationships/hyperlink" Target="https://twitter.com/rhys_ford" TargetMode="External" /><Relationship Id="rId2456" Type="http://schemas.openxmlformats.org/officeDocument/2006/relationships/hyperlink" Target="https://twitter.com/tamoorewrites" TargetMode="External" /><Relationship Id="rId2457" Type="http://schemas.openxmlformats.org/officeDocument/2006/relationships/hyperlink" Target="https://twitter.com/muckleshoot_c" TargetMode="External" /><Relationship Id="rId2458" Type="http://schemas.openxmlformats.org/officeDocument/2006/relationships/hyperlink" Target="https://twitter.com/emeralddowns" TargetMode="External" /><Relationship Id="rId2459" Type="http://schemas.openxmlformats.org/officeDocument/2006/relationships/hyperlink" Target="https://twitter.com/izandra" TargetMode="External" /><Relationship Id="rId2460" Type="http://schemas.openxmlformats.org/officeDocument/2006/relationships/hyperlink" Target="https://twitter.com/phoenixphire24" TargetMode="External" /><Relationship Id="rId2461" Type="http://schemas.openxmlformats.org/officeDocument/2006/relationships/hyperlink" Target="https://twitter.com/ohiobailey" TargetMode="External" /><Relationship Id="rId2462" Type="http://schemas.openxmlformats.org/officeDocument/2006/relationships/hyperlink" Target="https://twitter.com/brittanyfurlan" TargetMode="External" /><Relationship Id="rId2463" Type="http://schemas.openxmlformats.org/officeDocument/2006/relationships/hyperlink" Target="https://twitter.com/tylerscheib" TargetMode="External" /><Relationship Id="rId2464" Type="http://schemas.openxmlformats.org/officeDocument/2006/relationships/hyperlink" Target="https://twitter.com/textdeviantart" TargetMode="External" /><Relationship Id="rId2465" Type="http://schemas.openxmlformats.org/officeDocument/2006/relationships/hyperlink" Target="https://twitter.com/inqueersitor" TargetMode="External" /><Relationship Id="rId2466" Type="http://schemas.openxmlformats.org/officeDocument/2006/relationships/hyperlink" Target="https://twitter.com/bryanmatthews74" TargetMode="External" /><Relationship Id="rId2467" Type="http://schemas.openxmlformats.org/officeDocument/2006/relationships/hyperlink" Target="https://twitter.com/amyiczyk" TargetMode="External" /><Relationship Id="rId2468" Type="http://schemas.openxmlformats.org/officeDocument/2006/relationships/hyperlink" Target="https://twitter.com/felinewithin" TargetMode="External" /><Relationship Id="rId2469" Type="http://schemas.openxmlformats.org/officeDocument/2006/relationships/hyperlink" Target="https://twitter.com/kapitantripp" TargetMode="External" /><Relationship Id="rId2470" Type="http://schemas.openxmlformats.org/officeDocument/2006/relationships/hyperlink" Target="https://twitter.com/musarilia" TargetMode="External" /><Relationship Id="rId2471" Type="http://schemas.openxmlformats.org/officeDocument/2006/relationships/hyperlink" Target="https://twitter.com/nomadovinho" TargetMode="External" /><Relationship Id="rId2472" Type="http://schemas.openxmlformats.org/officeDocument/2006/relationships/hyperlink" Target="https://twitter.com/eddinhernandez3" TargetMode="External" /><Relationship Id="rId2473" Type="http://schemas.openxmlformats.org/officeDocument/2006/relationships/hyperlink" Target="https://twitter.com/thedailycorgi" TargetMode="External" /><Relationship Id="rId2474" Type="http://schemas.openxmlformats.org/officeDocument/2006/relationships/hyperlink" Target="https://twitter.com/ohmycorgi" TargetMode="External" /><Relationship Id="rId2475" Type="http://schemas.openxmlformats.org/officeDocument/2006/relationships/hyperlink" Target="https://twitter.com/resistprofessor" TargetMode="External" /><Relationship Id="rId2476" Type="http://schemas.openxmlformats.org/officeDocument/2006/relationships/hyperlink" Target="https://twitter.com/pc_bloke" TargetMode="External" /><Relationship Id="rId2477" Type="http://schemas.openxmlformats.org/officeDocument/2006/relationships/hyperlink" Target="https://twitter.com/corgis3ellis" TargetMode="External" /><Relationship Id="rId2478" Type="http://schemas.openxmlformats.org/officeDocument/2006/relationships/hyperlink" Target="https://twitter.com/lecorgi" TargetMode="External" /><Relationship Id="rId2479" Type="http://schemas.openxmlformats.org/officeDocument/2006/relationships/hyperlink" Target="https://twitter.com/laurajs01092808" TargetMode="External" /><Relationship Id="rId2480" Type="http://schemas.openxmlformats.org/officeDocument/2006/relationships/hyperlink" Target="https://twitter.com/cindydickeykda" TargetMode="External" /><Relationship Id="rId2481" Type="http://schemas.openxmlformats.org/officeDocument/2006/relationships/hyperlink" Target="https://twitter.com/maryrenouf" TargetMode="External" /><Relationship Id="rId2482" Type="http://schemas.openxmlformats.org/officeDocument/2006/relationships/hyperlink" Target="https://twitter.com/cowardwithapen" TargetMode="External" /><Relationship Id="rId2483" Type="http://schemas.openxmlformats.org/officeDocument/2006/relationships/hyperlink" Target="https://twitter.com/regional1sbest" TargetMode="External" /><Relationship Id="rId2484" Type="http://schemas.openxmlformats.org/officeDocument/2006/relationships/hyperlink" Target="https://twitter.com/jishifruit" TargetMode="External" /><Relationship Id="rId2485" Type="http://schemas.openxmlformats.org/officeDocument/2006/relationships/hyperlink" Target="https://twitter.com/inakalaww" TargetMode="External" /><Relationship Id="rId2486" Type="http://schemas.openxmlformats.org/officeDocument/2006/relationships/hyperlink" Target="https://twitter.com/beefoxandacorgi" TargetMode="External" /><Relationship Id="rId2487" Type="http://schemas.openxmlformats.org/officeDocument/2006/relationships/hyperlink" Target="https://twitter.com/rosiellin" TargetMode="External" /><Relationship Id="rId2488" Type="http://schemas.openxmlformats.org/officeDocument/2006/relationships/hyperlink" Target="https://twitter.com/psychedelmons" TargetMode="External" /><Relationship Id="rId2489" Type="http://schemas.openxmlformats.org/officeDocument/2006/relationships/hyperlink" Target="https://twitter.com/anna_epaves" TargetMode="External" /><Relationship Id="rId2490" Type="http://schemas.openxmlformats.org/officeDocument/2006/relationships/hyperlink" Target="https://twitter.com/geimernicholas" TargetMode="External" /><Relationship Id="rId2491" Type="http://schemas.openxmlformats.org/officeDocument/2006/relationships/hyperlink" Target="https://twitter.com/allenwinget" TargetMode="External" /><Relationship Id="rId2492" Type="http://schemas.openxmlformats.org/officeDocument/2006/relationships/hyperlink" Target="https://twitter.com/brittanycurran" TargetMode="External" /><Relationship Id="rId2493" Type="http://schemas.openxmlformats.org/officeDocument/2006/relationships/hyperlink" Target="https://twitter.com/couldbeserina" TargetMode="External" /><Relationship Id="rId2494" Type="http://schemas.openxmlformats.org/officeDocument/2006/relationships/hyperlink" Target="https://twitter.com/danielrodsal00" TargetMode="External" /><Relationship Id="rId2495" Type="http://schemas.openxmlformats.org/officeDocument/2006/relationships/hyperlink" Target="https://twitter.com/ruselleuge" TargetMode="External" /><Relationship Id="rId2496" Type="http://schemas.openxmlformats.org/officeDocument/2006/relationships/hyperlink" Target="https://twitter.com/snarkeyeagle" TargetMode="External" /><Relationship Id="rId2497" Type="http://schemas.openxmlformats.org/officeDocument/2006/relationships/hyperlink" Target="https://twitter.com/nicmalfoy" TargetMode="External" /><Relationship Id="rId2498" Type="http://schemas.openxmlformats.org/officeDocument/2006/relationships/hyperlink" Target="https://twitter.com/lulilopezlemir" TargetMode="External" /><Relationship Id="rId2499" Type="http://schemas.openxmlformats.org/officeDocument/2006/relationships/hyperlink" Target="https://twitter.com/callmechimmy" TargetMode="External" /><Relationship Id="rId2500" Type="http://schemas.openxmlformats.org/officeDocument/2006/relationships/hyperlink" Target="https://twitter.com/petscams" TargetMode="External" /><Relationship Id="rId2501" Type="http://schemas.openxmlformats.org/officeDocument/2006/relationships/hyperlink" Target="https://twitter.com/mestified" TargetMode="External" /><Relationship Id="rId2502" Type="http://schemas.openxmlformats.org/officeDocument/2006/relationships/hyperlink" Target="https://twitter.com/lab_ebooks" TargetMode="External" /><Relationship Id="rId2503" Type="http://schemas.openxmlformats.org/officeDocument/2006/relationships/hyperlink" Target="https://twitter.com/hamartiaxxx" TargetMode="External" /><Relationship Id="rId2504" Type="http://schemas.openxmlformats.org/officeDocument/2006/relationships/hyperlink" Target="https://twitter.com/ssurfar" TargetMode="External" /><Relationship Id="rId2505" Type="http://schemas.openxmlformats.org/officeDocument/2006/relationships/hyperlink" Target="https://twitter.com/chelseaa_mariee" TargetMode="External" /><Relationship Id="rId2506" Type="http://schemas.openxmlformats.org/officeDocument/2006/relationships/hyperlink" Target="https://twitter.com/punkrosette" TargetMode="External" /><Relationship Id="rId2507" Type="http://schemas.openxmlformats.org/officeDocument/2006/relationships/hyperlink" Target="https://twitter.com/deemo_music_bot" TargetMode="External" /><Relationship Id="rId2508" Type="http://schemas.openxmlformats.org/officeDocument/2006/relationships/hyperlink" Target="https://twitter.com/alexialafata" TargetMode="External" /><Relationship Id="rId2509" Type="http://schemas.openxmlformats.org/officeDocument/2006/relationships/hyperlink" Target="https://twitter.com/landmarkxplorer" TargetMode="External" /><Relationship Id="rId2510" Type="http://schemas.openxmlformats.org/officeDocument/2006/relationships/hyperlink" Target="https://twitter.com/davegeorgeson" TargetMode="External" /><Relationship Id="rId2511" Type="http://schemas.openxmlformats.org/officeDocument/2006/relationships/hyperlink" Target="https://twitter.com/ardescar" TargetMode="External" /><Relationship Id="rId2512" Type="http://schemas.openxmlformats.org/officeDocument/2006/relationships/hyperlink" Target="https://twitter.com/thdivewhisperer" TargetMode="External" /><Relationship Id="rId2513" Type="http://schemas.openxmlformats.org/officeDocument/2006/relationships/hyperlink" Target="https://twitter.com/katiefforde" TargetMode="External" /><Relationship Id="rId2514" Type="http://schemas.openxmlformats.org/officeDocument/2006/relationships/hyperlink" Target="https://twitter.com/bordercollies" TargetMode="External" /><Relationship Id="rId2515" Type="http://schemas.openxmlformats.org/officeDocument/2006/relationships/hyperlink" Target="https://twitter.com/amazon" TargetMode="External" /><Relationship Id="rId2516" Type="http://schemas.openxmlformats.org/officeDocument/2006/relationships/hyperlink" Target="https://twitter.com/karuma_pk" TargetMode="External" /><Relationship Id="rId2517" Type="http://schemas.openxmlformats.org/officeDocument/2006/relationships/hyperlink" Target="https://twitter.com/roythelucario" TargetMode="External" /><Relationship Id="rId2518" Type="http://schemas.openxmlformats.org/officeDocument/2006/relationships/hyperlink" Target="https://twitter.com/rpmarshryan" TargetMode="External" /><Relationship Id="rId2519" Type="http://schemas.openxmlformats.org/officeDocument/2006/relationships/hyperlink" Target="https://twitter.com/worldanvil" TargetMode="External" /><Relationship Id="rId2520" Type="http://schemas.openxmlformats.org/officeDocument/2006/relationships/hyperlink" Target="https://twitter.com/madgamermag" TargetMode="External" /><Relationship Id="rId2521" Type="http://schemas.openxmlformats.org/officeDocument/2006/relationships/hyperlink" Target="https://twitter.com/sousourocket" TargetMode="External" /><Relationship Id="rId2522" Type="http://schemas.openxmlformats.org/officeDocument/2006/relationships/hyperlink" Target="https://twitter.com/lillith6" TargetMode="External" /><Relationship Id="rId2523" Type="http://schemas.openxmlformats.org/officeDocument/2006/relationships/hyperlink" Target="https://twitter.com/ourhometerra" TargetMode="External" /><Relationship Id="rId2524" Type="http://schemas.openxmlformats.org/officeDocument/2006/relationships/hyperlink" Target="https://twitter.com/dogsmonthly" TargetMode="External" /><Relationship Id="rId2525" Type="http://schemas.openxmlformats.org/officeDocument/2006/relationships/hyperlink" Target="https://twitter.com/carolyna_2the_k" TargetMode="External" /><Relationship Id="rId2526" Type="http://schemas.openxmlformats.org/officeDocument/2006/relationships/hyperlink" Target="https://twitter.com/ericidle" TargetMode="External" /><Relationship Id="rId2527" Type="http://schemas.openxmlformats.org/officeDocument/2006/relationships/hyperlink" Target="https://twitter.com/hebsyman" TargetMode="External" /><Relationship Id="rId2528" Type="http://schemas.openxmlformats.org/officeDocument/2006/relationships/hyperlink" Target="https://twitter.com/vgcharideas" TargetMode="External" /><Relationship Id="rId2529" Type="http://schemas.openxmlformats.org/officeDocument/2006/relationships/hyperlink" Target="https://twitter.com/sharktigger" TargetMode="External" /><Relationship Id="rId2530" Type="http://schemas.openxmlformats.org/officeDocument/2006/relationships/hyperlink" Target="https://twitter.com/voitoutou" TargetMode="External" /><Relationship Id="rId2531" Type="http://schemas.openxmlformats.org/officeDocument/2006/relationships/hyperlink" Target="https://twitter.com/luciedsp11" TargetMode="External" /><Relationship Id="rId2532" Type="http://schemas.openxmlformats.org/officeDocument/2006/relationships/hyperlink" Target="https://twitter.com/patricia17xx" TargetMode="External" /><Relationship Id="rId2533" Type="http://schemas.openxmlformats.org/officeDocument/2006/relationships/hyperlink" Target="https://twitter.com/lilynathanson" TargetMode="External" /><Relationship Id="rId2534" Type="http://schemas.openxmlformats.org/officeDocument/2006/relationships/hyperlink" Target="https://twitter.com/dyandelosreyes" TargetMode="External" /><Relationship Id="rId2535" Type="http://schemas.openxmlformats.org/officeDocument/2006/relationships/hyperlink" Target="https://twitter.com/icysedgwick" TargetMode="External" /><Relationship Id="rId2536" Type="http://schemas.openxmlformats.org/officeDocument/2006/relationships/hyperlink" Target="https://twitter.com/biancdee" TargetMode="External" /><Relationship Id="rId2537" Type="http://schemas.openxmlformats.org/officeDocument/2006/relationships/hyperlink" Target="https://twitter.com/baibleh" TargetMode="External" /><Relationship Id="rId2538" Type="http://schemas.openxmlformats.org/officeDocument/2006/relationships/hyperlink" Target="https://twitter.com/whyisyatiddyout" TargetMode="External" /><Relationship Id="rId2539" Type="http://schemas.openxmlformats.org/officeDocument/2006/relationships/hyperlink" Target="https://twitter.com/simonbillinton" TargetMode="External" /><Relationship Id="rId2540" Type="http://schemas.openxmlformats.org/officeDocument/2006/relationships/hyperlink" Target="https://twitter.com/mutablejoe" TargetMode="External" /><Relationship Id="rId2541" Type="http://schemas.openxmlformats.org/officeDocument/2006/relationships/hyperlink" Target="https://twitter.com/8shimajiro" TargetMode="External" /><Relationship Id="rId2542" Type="http://schemas.openxmlformats.org/officeDocument/2006/relationships/hyperlink" Target="https://twitter.com/mizuniversed" TargetMode="External" /><Relationship Id="rId2543" Type="http://schemas.openxmlformats.org/officeDocument/2006/relationships/hyperlink" Target="https://twitter.com/thecavamalt" TargetMode="External" /><Relationship Id="rId2544" Type="http://schemas.openxmlformats.org/officeDocument/2006/relationships/hyperlink" Target="https://twitter.com/zombiesquadhq" TargetMode="External" /><Relationship Id="rId2545" Type="http://schemas.openxmlformats.org/officeDocument/2006/relationships/hyperlink" Target="https://twitter.com/gillfactora" TargetMode="External" /><Relationship Id="rId2546" Type="http://schemas.openxmlformats.org/officeDocument/2006/relationships/hyperlink" Target="https://twitter.com/jezza182" TargetMode="External" /><Relationship Id="rId2547" Type="http://schemas.openxmlformats.org/officeDocument/2006/relationships/hyperlink" Target="https://twitter.com/maxsparber" TargetMode="External" /><Relationship Id="rId2548" Type="http://schemas.openxmlformats.org/officeDocument/2006/relationships/hyperlink" Target="https://twitter.com/mflower555" TargetMode="External" /><Relationship Id="rId2549" Type="http://schemas.openxmlformats.org/officeDocument/2006/relationships/hyperlink" Target="https://twitter.com/baekyunniewife" TargetMode="External" /><Relationship Id="rId2550" Type="http://schemas.openxmlformats.org/officeDocument/2006/relationships/hyperlink" Target="https://twitter.com/thejeniferbeast" TargetMode="External" /><Relationship Id="rId2551" Type="http://schemas.openxmlformats.org/officeDocument/2006/relationships/hyperlink" Target="https://twitter.com/drtastebad" TargetMode="External" /><Relationship Id="rId2552" Type="http://schemas.openxmlformats.org/officeDocument/2006/relationships/hyperlink" Target="https://twitter.com/changjaepilyu" TargetMode="External" /><Relationship Id="rId2553" Type="http://schemas.openxmlformats.org/officeDocument/2006/relationships/hyperlink" Target="https://twitter.com/day6onlyday6" TargetMode="External" /><Relationship Id="rId2554" Type="http://schemas.openxmlformats.org/officeDocument/2006/relationships/hyperlink" Target="https://twitter.com/katyhats19" TargetMode="External" /><Relationship Id="rId2555" Type="http://schemas.openxmlformats.org/officeDocument/2006/relationships/hyperlink" Target="https://twitter.com/bigpandahunter" TargetMode="External" /><Relationship Id="rId2556" Type="http://schemas.openxmlformats.org/officeDocument/2006/relationships/hyperlink" Target="https://twitter.com/mamasploots" TargetMode="External" /><Relationship Id="rId2557" Type="http://schemas.openxmlformats.org/officeDocument/2006/relationships/hyperlink" Target="https://twitter.com/hurt__jordan" TargetMode="External" /><Relationship Id="rId2558" Type="http://schemas.openxmlformats.org/officeDocument/2006/relationships/hyperlink" Target="https://twitter.com/mebleedgreen" TargetMode="External" /><Relationship Id="rId2559" Type="http://schemas.openxmlformats.org/officeDocument/2006/relationships/hyperlink" Target="https://twitter.com/_srpelo_" TargetMode="External" /><Relationship Id="rId2560" Type="http://schemas.openxmlformats.org/officeDocument/2006/relationships/hyperlink" Target="https://twitter.com/corgis_stuff" TargetMode="External" /><Relationship Id="rId2561" Type="http://schemas.openxmlformats.org/officeDocument/2006/relationships/hyperlink" Target="https://twitter.com/adsanz_it" TargetMode="External" /><Relationship Id="rId2562" Type="http://schemas.openxmlformats.org/officeDocument/2006/relationships/hyperlink" Target="https://twitter.com/lurssia_" TargetMode="External" /><Relationship Id="rId2563" Type="http://schemas.openxmlformats.org/officeDocument/2006/relationships/hyperlink" Target="https://twitter.com/justgyal" TargetMode="External" /><Relationship Id="rId2564" Type="http://schemas.openxmlformats.org/officeDocument/2006/relationships/hyperlink" Target="https://twitter.com/plentyofalcoves" TargetMode="External" /><Relationship Id="rId2565" Type="http://schemas.openxmlformats.org/officeDocument/2006/relationships/hyperlink" Target="https://twitter.com/mrracotero" TargetMode="External" /><Relationship Id="rId2566" Type="http://schemas.openxmlformats.org/officeDocument/2006/relationships/hyperlink" Target="https://twitter.com/s8n" TargetMode="External" /><Relationship Id="rId2567" Type="http://schemas.openxmlformats.org/officeDocument/2006/relationships/hyperlink" Target="https://twitter.com/alvaroclv" TargetMode="External" /><Relationship Id="rId2568" Type="http://schemas.openxmlformats.org/officeDocument/2006/relationships/hyperlink" Target="https://twitter.com/fratcherbot" TargetMode="External" /><Relationship Id="rId2569" Type="http://schemas.openxmlformats.org/officeDocument/2006/relationships/hyperlink" Target="https://twitter.com/jllyodsrt" TargetMode="External" /><Relationship Id="rId2570" Type="http://schemas.openxmlformats.org/officeDocument/2006/relationships/hyperlink" Target="https://twitter.com/_danteali" TargetMode="External" /><Relationship Id="rId2571" Type="http://schemas.openxmlformats.org/officeDocument/2006/relationships/hyperlink" Target="https://twitter.com/sirbuddyboots" TargetMode="External" /><Relationship Id="rId2572" Type="http://schemas.openxmlformats.org/officeDocument/2006/relationships/hyperlink" Target="https://twitter.com/neolithicsheep" TargetMode="External" /><Relationship Id="rId2573" Type="http://schemas.openxmlformats.org/officeDocument/2006/relationships/hyperlink" Target="https://twitter.com/moms_mouth" TargetMode="External" /><Relationship Id="rId2574" Type="http://schemas.openxmlformats.org/officeDocument/2006/relationships/hyperlink" Target="https://twitter.com/levaly2" TargetMode="External" /><Relationship Id="rId2575" Type="http://schemas.openxmlformats.org/officeDocument/2006/relationships/hyperlink" Target="https://twitter.com/lizdrabick" TargetMode="External" /><Relationship Id="rId2576" Type="http://schemas.openxmlformats.org/officeDocument/2006/relationships/hyperlink" Target="https://twitter.com/maxduchaine" TargetMode="External" /><Relationship Id="rId2577" Type="http://schemas.openxmlformats.org/officeDocument/2006/relationships/hyperlink" Target="https://twitter.com/mattyice703" TargetMode="External" /><Relationship Id="rId2578" Type="http://schemas.openxmlformats.org/officeDocument/2006/relationships/hyperlink" Target="https://twitter.com/dcphotog" TargetMode="External" /><Relationship Id="rId2579" Type="http://schemas.openxmlformats.org/officeDocument/2006/relationships/hyperlink" Target="https://twitter.com/dear_mine_tita" TargetMode="External" /><Relationship Id="rId2580" Type="http://schemas.openxmlformats.org/officeDocument/2006/relationships/hyperlink" Target="https://twitter.com/cheatlakevets" TargetMode="External" /><Relationship Id="rId2581" Type="http://schemas.openxmlformats.org/officeDocument/2006/relationships/hyperlink" Target="https://twitter.com/ryno1185" TargetMode="External" /><Relationship Id="rId2582" Type="http://schemas.openxmlformats.org/officeDocument/2006/relationships/hyperlink" Target="https://twitter.com/stevewill26" TargetMode="External" /><Relationship Id="rId2583" Type="http://schemas.openxmlformats.org/officeDocument/2006/relationships/hyperlink" Target="https://twitter.com/drewontheradio" TargetMode="External" /><Relationship Id="rId2584" Type="http://schemas.openxmlformats.org/officeDocument/2006/relationships/hyperlink" Target="https://twitter.com/1025thebone" TargetMode="External" /><Relationship Id="rId2585" Type="http://schemas.openxmlformats.org/officeDocument/2006/relationships/hyperlink" Target="https://twitter.com/brittsomuch" TargetMode="External" /><Relationship Id="rId2586" Type="http://schemas.openxmlformats.org/officeDocument/2006/relationships/hyperlink" Target="https://twitter.com/pjmshellevator" TargetMode="External" /><Relationship Id="rId2587" Type="http://schemas.openxmlformats.org/officeDocument/2006/relationships/hyperlink" Target="https://twitter.com/corgis_butt" TargetMode="External" /><Relationship Id="rId2588" Type="http://schemas.openxmlformats.org/officeDocument/2006/relationships/hyperlink" Target="https://twitter.com/kookpics" TargetMode="External" /><Relationship Id="rId2589" Type="http://schemas.openxmlformats.org/officeDocument/2006/relationships/hyperlink" Target="https://twitter.com/amorepjms" TargetMode="External" /><Relationship Id="rId2590" Type="http://schemas.openxmlformats.org/officeDocument/2006/relationships/hyperlink" Target="https://twitter.com/appstore" TargetMode="External" /><Relationship Id="rId2591" Type="http://schemas.openxmlformats.org/officeDocument/2006/relationships/hyperlink" Target="https://twitter.com/seokjinstapes" TargetMode="External" /><Relationship Id="rId2592" Type="http://schemas.openxmlformats.org/officeDocument/2006/relationships/hyperlink" Target="https://twitter.com/track11sea" TargetMode="External" /><Relationship Id="rId2593" Type="http://schemas.openxmlformats.org/officeDocument/2006/relationships/hyperlink" Target="https://twitter.com/hertaetae" TargetMode="External" /><Relationship Id="rId2594" Type="http://schemas.openxmlformats.org/officeDocument/2006/relationships/hyperlink" Target="https://twitter.com/swatercolour" TargetMode="External" /><Relationship Id="rId2595" Type="http://schemas.openxmlformats.org/officeDocument/2006/relationships/hyperlink" Target="https://twitter.com/bts_twt" TargetMode="External" /><Relationship Id="rId2596" Type="http://schemas.openxmlformats.org/officeDocument/2006/relationships/hyperlink" Target="https://twitter.com/bubblykoook" TargetMode="External" /><Relationship Id="rId2597" Type="http://schemas.openxmlformats.org/officeDocument/2006/relationships/hyperlink" Target="https://twitter.com/btdes_twt" TargetMode="External" /><Relationship Id="rId2598" Type="http://schemas.openxmlformats.org/officeDocument/2006/relationships/hyperlink" Target="https://twitter.com/boyzwithluv_bts" TargetMode="External" /><Relationship Id="rId2599" Type="http://schemas.openxmlformats.org/officeDocument/2006/relationships/hyperlink" Target="https://twitter.com/tinyagustdt" TargetMode="External" /><Relationship Id="rId2600" Type="http://schemas.openxmlformats.org/officeDocument/2006/relationships/hyperlink" Target="https://twitter.com/gcfshobi" TargetMode="External" /><Relationship Id="rId2601" Type="http://schemas.openxmlformats.org/officeDocument/2006/relationships/hyperlink" Target="https://twitter.com/780613" TargetMode="External" /><Relationship Id="rId2602" Type="http://schemas.openxmlformats.org/officeDocument/2006/relationships/hyperlink" Target="https://twitter.com/daegutasty" TargetMode="External" /><Relationship Id="rId2603" Type="http://schemas.openxmlformats.org/officeDocument/2006/relationships/hyperlink" Target="https://twitter.com/fiuffjeons" TargetMode="External" /><Relationship Id="rId2604" Type="http://schemas.openxmlformats.org/officeDocument/2006/relationships/hyperlink" Target="https://twitter.com/myoonati" TargetMode="External" /><Relationship Id="rId2605" Type="http://schemas.openxmlformats.org/officeDocument/2006/relationships/hyperlink" Target="https://twitter.com/btseoulove" TargetMode="External" /><Relationship Id="rId2606" Type="http://schemas.openxmlformats.org/officeDocument/2006/relationships/hyperlink" Target="https://twitter.com/9uokka_" TargetMode="External" /><Relationship Id="rId2607" Type="http://schemas.openxmlformats.org/officeDocument/2006/relationships/hyperlink" Target="https://twitter.com/staeilar" TargetMode="External" /><Relationship Id="rId2608" Type="http://schemas.openxmlformats.org/officeDocument/2006/relationships/hyperlink" Target="https://twitter.com/luvekth" TargetMode="External" /><Relationship Id="rId2609" Type="http://schemas.openxmlformats.org/officeDocument/2006/relationships/hyperlink" Target="https://twitter.com/taekookmemories" TargetMode="External" /><Relationship Id="rId2610" Type="http://schemas.openxmlformats.org/officeDocument/2006/relationships/hyperlink" Target="https://twitter.com/strapyoon" TargetMode="External" /><Relationship Id="rId2611" Type="http://schemas.openxmlformats.org/officeDocument/2006/relationships/hyperlink" Target="https://twitter.com/sucreyoongi" TargetMode="External" /><Relationship Id="rId2612" Type="http://schemas.openxmlformats.org/officeDocument/2006/relationships/hyperlink" Target="https://twitter.com/joonscrabcult" TargetMode="External" /><Relationship Id="rId2613" Type="http://schemas.openxmlformats.org/officeDocument/2006/relationships/hyperlink" Target="https://twitter.com/jinhitcorp" TargetMode="External" /><Relationship Id="rId2614" Type="http://schemas.openxmlformats.org/officeDocument/2006/relationships/hyperlink" Target="https://twitter.com/_jeonjungguk__" TargetMode="External" /><Relationship Id="rId2615" Type="http://schemas.openxmlformats.org/officeDocument/2006/relationships/hyperlink" Target="https://twitter.com/bts_army_int" TargetMode="External" /><Relationship Id="rId2616" Type="http://schemas.openxmlformats.org/officeDocument/2006/relationships/hyperlink" Target="https://twitter.com/btweverse" TargetMode="External" /><Relationship Id="rId2617" Type="http://schemas.openxmlformats.org/officeDocument/2006/relationships/hyperlink" Target="https://twitter.com/boredmegane" TargetMode="External" /><Relationship Id="rId2618" Type="http://schemas.openxmlformats.org/officeDocument/2006/relationships/hyperlink" Target="https://twitter.com/jeonss97" TargetMode="External" /><Relationship Id="rId2619" Type="http://schemas.openxmlformats.org/officeDocument/2006/relationships/hyperlink" Target="https://twitter.com/shadow_twts" TargetMode="External" /><Relationship Id="rId2620" Type="http://schemas.openxmlformats.org/officeDocument/2006/relationships/hyperlink" Target="https://twitter.com/aurooock" TargetMode="External" /><Relationship Id="rId2621" Type="http://schemas.openxmlformats.org/officeDocument/2006/relationships/hyperlink" Target="https://twitter.com/markp93" TargetMode="External" /><Relationship Id="rId2622" Type="http://schemas.openxmlformats.org/officeDocument/2006/relationships/hyperlink" Target="https://twitter.com/queenkv" TargetMode="External" /><Relationship Id="rId2623" Type="http://schemas.openxmlformats.org/officeDocument/2006/relationships/hyperlink" Target="https://twitter.com/mattwixon" TargetMode="External" /><Relationship Id="rId2624" Type="http://schemas.openxmlformats.org/officeDocument/2006/relationships/hyperlink" Target="https://twitter.com/dog_rates" TargetMode="External" /><Relationship Id="rId2625" Type="http://schemas.openxmlformats.org/officeDocument/2006/relationships/hyperlink" Target="https://twitter.com/photosbylesko" TargetMode="External" /><Relationship Id="rId2626" Type="http://schemas.openxmlformats.org/officeDocument/2006/relationships/hyperlink" Target="https://twitter.com/klayoven" TargetMode="External" /><Relationship Id="rId2627" Type="http://schemas.openxmlformats.org/officeDocument/2006/relationships/hyperlink" Target="https://twitter.com/javibledo" TargetMode="External" /><Relationship Id="rId2628" Type="http://schemas.openxmlformats.org/officeDocument/2006/relationships/hyperlink" Target="https://twitter.com/yukiyuk15602441" TargetMode="External" /><Relationship Id="rId2629" Type="http://schemas.openxmlformats.org/officeDocument/2006/relationships/hyperlink" Target="https://twitter.com/plsspup" TargetMode="External" /><Relationship Id="rId2630" Type="http://schemas.openxmlformats.org/officeDocument/2006/relationships/hyperlink" Target="https://twitter.com/amymantravadi" TargetMode="External" /><Relationship Id="rId2631" Type="http://schemas.openxmlformats.org/officeDocument/2006/relationships/hyperlink" Target="https://twitter.com/colinjnolan" TargetMode="External" /><Relationship Id="rId2632" Type="http://schemas.openxmlformats.org/officeDocument/2006/relationships/hyperlink" Target="https://twitter.com/sarahendipity42" TargetMode="External" /><Relationship Id="rId2633" Type="http://schemas.openxmlformats.org/officeDocument/2006/relationships/hyperlink" Target="https://twitter.com/runhardafterhim" TargetMode="External" /><Relationship Id="rId2634" Type="http://schemas.openxmlformats.org/officeDocument/2006/relationships/hyperlink" Target="https://twitter.com/cthecynic" TargetMode="External" /><Relationship Id="rId2635" Type="http://schemas.openxmlformats.org/officeDocument/2006/relationships/hyperlink" Target="https://twitter.com/cjbanning" TargetMode="External" /><Relationship Id="rId2636" Type="http://schemas.openxmlformats.org/officeDocument/2006/relationships/hyperlink" Target="https://twitter.com/thomaslhorrocks" TargetMode="External" /><Relationship Id="rId2637" Type="http://schemas.openxmlformats.org/officeDocument/2006/relationships/hyperlink" Target="https://twitter.com/murrayfullerton" TargetMode="External" /><Relationship Id="rId2638" Type="http://schemas.openxmlformats.org/officeDocument/2006/relationships/hyperlink" Target="https://twitter.com/justynljmelrose" TargetMode="External" /><Relationship Id="rId2639" Type="http://schemas.openxmlformats.org/officeDocument/2006/relationships/hyperlink" Target="https://twitter.com/dallasbbritt" TargetMode="External" /><Relationship Id="rId2640" Type="http://schemas.openxmlformats.org/officeDocument/2006/relationships/hyperlink" Target="https://twitter.com/okayleeee12" TargetMode="External" /><Relationship Id="rId2641" Type="http://schemas.openxmlformats.org/officeDocument/2006/relationships/hyperlink" Target="https://twitter.com/cutesypooh" TargetMode="External" /><Relationship Id="rId2642" Type="http://schemas.openxmlformats.org/officeDocument/2006/relationships/hyperlink" Target="https://twitter.com/shainafishman" TargetMode="External" /><Relationship Id="rId2643" Type="http://schemas.openxmlformats.org/officeDocument/2006/relationships/hyperlink" Target="https://twitter.com/evans_cfa_seiml" TargetMode="External" /><Relationship Id="rId2644" Type="http://schemas.openxmlformats.org/officeDocument/2006/relationships/hyperlink" Target="https://twitter.com/sannaclause" TargetMode="External" /><Relationship Id="rId2645" Type="http://schemas.openxmlformats.org/officeDocument/2006/relationships/hyperlink" Target="https://twitter.com/kelln_duke" TargetMode="External" /><Relationship Id="rId2646" Type="http://schemas.openxmlformats.org/officeDocument/2006/relationships/hyperlink" Target="https://twitter.com/corgi_cuteness" TargetMode="External" /><Relationship Id="rId2647" Type="http://schemas.openxmlformats.org/officeDocument/2006/relationships/hyperlink" Target="https://twitter.com/wrckinballoyarn" TargetMode="External" /><Relationship Id="rId2648" Type="http://schemas.openxmlformats.org/officeDocument/2006/relationships/hyperlink" Target="https://twitter.com/mogismean" TargetMode="External" /><Relationship Id="rId2649" Type="http://schemas.openxmlformats.org/officeDocument/2006/relationships/hyperlink" Target="https://twitter.com/iusinthesky" TargetMode="External" /><Relationship Id="rId2650" Type="http://schemas.openxmlformats.org/officeDocument/2006/relationships/hyperlink" Target="https://twitter.com/ali_vans" TargetMode="External" /><Relationship Id="rId2651" Type="http://schemas.openxmlformats.org/officeDocument/2006/relationships/hyperlink" Target="https://twitter.com/yourlocaljacob" TargetMode="External" /><Relationship Id="rId2652" Type="http://schemas.openxmlformats.org/officeDocument/2006/relationships/hyperlink" Target="https://twitter.com/msfour" TargetMode="External" /><Relationship Id="rId2653" Type="http://schemas.openxmlformats.org/officeDocument/2006/relationships/hyperlink" Target="https://twitter.com/dudeluna" TargetMode="External" /><Relationship Id="rId2654" Type="http://schemas.openxmlformats.org/officeDocument/2006/relationships/hyperlink" Target="https://twitter.com/erinneaceus" TargetMode="External" /><Relationship Id="rId2655" Type="http://schemas.openxmlformats.org/officeDocument/2006/relationships/hyperlink" Target="https://twitter.com/mckra1g" TargetMode="External" /><Relationship Id="rId2656" Type="http://schemas.openxmlformats.org/officeDocument/2006/relationships/hyperlink" Target="https://twitter.com/hdbyrne" TargetMode="External" /><Relationship Id="rId2657" Type="http://schemas.openxmlformats.org/officeDocument/2006/relationships/hyperlink" Target="https://twitter.com/megabyt41511225" TargetMode="External" /><Relationship Id="rId2658" Type="http://schemas.openxmlformats.org/officeDocument/2006/relationships/hyperlink" Target="https://twitter.com/ew" TargetMode="External" /><Relationship Id="rId2659" Type="http://schemas.openxmlformats.org/officeDocument/2006/relationships/hyperlink" Target="https://twitter.com/annihilationed" TargetMode="External" /><Relationship Id="rId2660" Type="http://schemas.openxmlformats.org/officeDocument/2006/relationships/hyperlink" Target="https://twitter.com/jlittle242" TargetMode="External" /><Relationship Id="rId2661" Type="http://schemas.openxmlformats.org/officeDocument/2006/relationships/hyperlink" Target="https://twitter.com/driedshampoo" TargetMode="External" /><Relationship Id="rId2662" Type="http://schemas.openxmlformats.org/officeDocument/2006/relationships/hyperlink" Target="https://twitter.com/paintedbycarol" TargetMode="External" /><Relationship Id="rId2663" Type="http://schemas.openxmlformats.org/officeDocument/2006/relationships/hyperlink" Target="https://twitter.com/aboutcorgis" TargetMode="External" /><Relationship Id="rId2664" Type="http://schemas.openxmlformats.org/officeDocument/2006/relationships/hyperlink" Target="https://twitter.com/pevenly1" TargetMode="External" /><Relationship Id="rId2665" Type="http://schemas.openxmlformats.org/officeDocument/2006/relationships/hyperlink" Target="https://twitter.com/brenda51860720" TargetMode="External" /><Relationship Id="rId2666" Type="http://schemas.openxmlformats.org/officeDocument/2006/relationships/hyperlink" Target="https://twitter.com/coleyworld" TargetMode="External" /><Relationship Id="rId2667" Type="http://schemas.openxmlformats.org/officeDocument/2006/relationships/hyperlink" Target="https://twitter.com/allisonrfloyd" TargetMode="External" /><Relationship Id="rId2668" Type="http://schemas.openxmlformats.org/officeDocument/2006/relationships/hyperlink" Target="https://twitter.com/samdalglish" TargetMode="External" /><Relationship Id="rId2669" Type="http://schemas.openxmlformats.org/officeDocument/2006/relationships/hyperlink" Target="https://twitter.com/sick1with4smile" TargetMode="External" /><Relationship Id="rId2670" Type="http://schemas.openxmlformats.org/officeDocument/2006/relationships/hyperlink" Target="https://twitter.com/mastermorgan317" TargetMode="External" /><Relationship Id="rId2671" Type="http://schemas.openxmlformats.org/officeDocument/2006/relationships/hyperlink" Target="https://twitter.com/2cutecorgidogs" TargetMode="External" /><Relationship Id="rId2672" Type="http://schemas.openxmlformats.org/officeDocument/2006/relationships/hyperlink" Target="https://twitter.com/funfunfunbot" TargetMode="External" /><Relationship Id="rId2673" Type="http://schemas.openxmlformats.org/officeDocument/2006/relationships/hyperlink" Target="https://twitter.com/xenogears1234" TargetMode="External" /><Relationship Id="rId2674" Type="http://schemas.openxmlformats.org/officeDocument/2006/relationships/hyperlink" Target="https://twitter.com/missjo_jo" TargetMode="External" /><Relationship Id="rId2675" Type="http://schemas.openxmlformats.org/officeDocument/2006/relationships/hyperlink" Target="https://twitter.com/esuercnsfw" TargetMode="External" /><Relationship Id="rId2676" Type="http://schemas.openxmlformats.org/officeDocument/2006/relationships/hyperlink" Target="https://twitter.com/huyosumi" TargetMode="External" /><Relationship Id="rId2677" Type="http://schemas.openxmlformats.org/officeDocument/2006/relationships/hyperlink" Target="https://twitter.com/yadirayucky" TargetMode="External" /><Relationship Id="rId2678" Type="http://schemas.openxmlformats.org/officeDocument/2006/relationships/hyperlink" Target="https://twitter.com/jbc_awards" TargetMode="External" /><Relationship Id="rId2679" Type="http://schemas.openxmlformats.org/officeDocument/2006/relationships/hyperlink" Target="https://twitter.com/corgispirits" TargetMode="External" /><Relationship Id="rId2680" Type="http://schemas.openxmlformats.org/officeDocument/2006/relationships/hyperlink" Target="https://twitter.com/anavaleria_" TargetMode="External" /><Relationship Id="rId2681" Type="http://schemas.openxmlformats.org/officeDocument/2006/relationships/hyperlink" Target="https://twitter.com/dixon_tanner" TargetMode="External" /><Relationship Id="rId2682" Type="http://schemas.openxmlformats.org/officeDocument/2006/relationships/hyperlink" Target="https://twitter.com/epubpupil" TargetMode="External" /><Relationship Id="rId2683" Type="http://schemas.openxmlformats.org/officeDocument/2006/relationships/hyperlink" Target="https://twitter.com/meghancolia" TargetMode="External" /><Relationship Id="rId2684" Type="http://schemas.openxmlformats.org/officeDocument/2006/relationships/hyperlink" Target="https://twitter.com/noseybugger1" TargetMode="External" /><Relationship Id="rId2685" Type="http://schemas.openxmlformats.org/officeDocument/2006/relationships/hyperlink" Target="https://twitter.com/_nat_attack_" TargetMode="External" /><Relationship Id="rId2686" Type="http://schemas.openxmlformats.org/officeDocument/2006/relationships/hyperlink" Target="https://twitter.com/dogmomcareyon" TargetMode="External" /><Relationship Id="rId2687" Type="http://schemas.openxmlformats.org/officeDocument/2006/relationships/hyperlink" Target="https://twitter.com/meowreenmae" TargetMode="External" /><Relationship Id="rId2688" Type="http://schemas.openxmlformats.org/officeDocument/2006/relationships/hyperlink" Target="https://twitter.com/therachelravana" TargetMode="External" /><Relationship Id="rId2689" Type="http://schemas.openxmlformats.org/officeDocument/2006/relationships/hyperlink" Target="https://twitter.com/bigpapamurph52" TargetMode="External" /><Relationship Id="rId2690" Type="http://schemas.openxmlformats.org/officeDocument/2006/relationships/hyperlink" Target="https://twitter.com/ceejosborne" TargetMode="External" /><Relationship Id="rId2691" Type="http://schemas.openxmlformats.org/officeDocument/2006/relationships/hyperlink" Target="https://twitter.com/aspnxsa" TargetMode="External" /><Relationship Id="rId2692" Type="http://schemas.openxmlformats.org/officeDocument/2006/relationships/hyperlink" Target="https://twitter.com/ariadnagi" TargetMode="External" /><Relationship Id="rId2693" Type="http://schemas.openxmlformats.org/officeDocument/2006/relationships/hyperlink" Target="https://twitter.com/steelhester" TargetMode="External" /><Relationship Id="rId2694" Type="http://schemas.openxmlformats.org/officeDocument/2006/relationships/hyperlink" Target="https://twitter.com/veschwab" TargetMode="External" /><Relationship Id="rId2695" Type="http://schemas.openxmlformats.org/officeDocument/2006/relationships/hyperlink" Target="https://twitter.com/reddeadblaze123" TargetMode="External" /><Relationship Id="rId2696" Type="http://schemas.openxmlformats.org/officeDocument/2006/relationships/hyperlink" Target="https://twitter.com/kappukkeki" TargetMode="External" /><Relationship Id="rId2697" Type="http://schemas.openxmlformats.org/officeDocument/2006/relationships/hyperlink" Target="https://twitter.com/pairofclaws" TargetMode="External" /><Relationship Id="rId2698" Type="http://schemas.openxmlformats.org/officeDocument/2006/relationships/hyperlink" Target="https://twitter.com/sephyhallow" TargetMode="External" /><Relationship Id="rId2699" Type="http://schemas.openxmlformats.org/officeDocument/2006/relationships/hyperlink" Target="https://twitter.com/squish_bot" TargetMode="External" /><Relationship Id="rId2700" Type="http://schemas.openxmlformats.org/officeDocument/2006/relationships/hyperlink" Target="https://twitter.com/lindsayadaire" TargetMode="External" /><Relationship Id="rId2701" Type="http://schemas.openxmlformats.org/officeDocument/2006/relationships/hyperlink" Target="https://twitter.com/macsmiff" TargetMode="External" /><Relationship Id="rId2702" Type="http://schemas.openxmlformats.org/officeDocument/2006/relationships/hyperlink" Target="https://twitter.com/iovesofmine" TargetMode="External" /><Relationship Id="rId2703" Type="http://schemas.openxmlformats.org/officeDocument/2006/relationships/hyperlink" Target="https://twitter.com/azekielevans" TargetMode="External" /><Relationship Id="rId2704" Type="http://schemas.openxmlformats.org/officeDocument/2006/relationships/hyperlink" Target="https://twitter.com/weissnolimit" TargetMode="External" /><Relationship Id="rId2705" Type="http://schemas.openxmlformats.org/officeDocument/2006/relationships/hyperlink" Target="https://twitter.com/heaven4heathens" TargetMode="External" /><Relationship Id="rId2706" Type="http://schemas.openxmlformats.org/officeDocument/2006/relationships/hyperlink" Target="https://twitter.com/sabrinaaalynn11" TargetMode="External" /><Relationship Id="rId2707" Type="http://schemas.openxmlformats.org/officeDocument/2006/relationships/hyperlink" Target="https://twitter.com/katiektk80" TargetMode="External" /><Relationship Id="rId2708" Type="http://schemas.openxmlformats.org/officeDocument/2006/relationships/hyperlink" Target="https://twitter.com/lordhalcr" TargetMode="External" /><Relationship Id="rId2709" Type="http://schemas.openxmlformats.org/officeDocument/2006/relationships/hyperlink" Target="https://twitter.com/weremagnus" TargetMode="External" /><Relationship Id="rId2710" Type="http://schemas.openxmlformats.org/officeDocument/2006/relationships/hyperlink" Target="https://twitter.com/crushmeshiro" TargetMode="External" /><Relationship Id="rId2711" Type="http://schemas.openxmlformats.org/officeDocument/2006/relationships/hyperlink" Target="https://twitter.com/markmatterz" TargetMode="External" /><Relationship Id="rId2712" Type="http://schemas.openxmlformats.org/officeDocument/2006/relationships/hyperlink" Target="https://twitter.com/fred_burton" TargetMode="External" /><Relationship Id="rId2713" Type="http://schemas.openxmlformats.org/officeDocument/2006/relationships/hyperlink" Target="https://twitter.com/robertb_rice" TargetMode="External" /><Relationship Id="rId2714" Type="http://schemas.openxmlformats.org/officeDocument/2006/relationships/hyperlink" Target="https://twitter.com/theactivestick" TargetMode="External" /><Relationship Id="rId2715" Type="http://schemas.openxmlformats.org/officeDocument/2006/relationships/hyperlink" Target="https://twitter.com/sexycumlaude" TargetMode="External" /><Relationship Id="rId2716" Type="http://schemas.openxmlformats.org/officeDocument/2006/relationships/hyperlink" Target="https://twitter.com/madfishmonger" TargetMode="External" /><Relationship Id="rId2717" Type="http://schemas.openxmlformats.org/officeDocument/2006/relationships/hyperlink" Target="https://twitter.com/mariayagoda" TargetMode="External" /><Relationship Id="rId2718" Type="http://schemas.openxmlformats.org/officeDocument/2006/relationships/comments" Target="../comments2.xml" /><Relationship Id="rId2719" Type="http://schemas.openxmlformats.org/officeDocument/2006/relationships/vmlDrawing" Target="../drawings/vmlDrawing2.vml" /><Relationship Id="rId2720" Type="http://schemas.openxmlformats.org/officeDocument/2006/relationships/table" Target="../tables/table2.xml" /><Relationship Id="rId272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bit.ly/2xCBQmn" TargetMode="External" /><Relationship Id="rId2" Type="http://schemas.openxmlformats.org/officeDocument/2006/relationships/hyperlink" Target="https://a.scam.pet/23r" TargetMode="External" /><Relationship Id="rId3" Type="http://schemas.openxmlformats.org/officeDocument/2006/relationships/hyperlink" Target="https://twitter.com/red_dino_puppet/status/1149028344891154434" TargetMode="External" /><Relationship Id="rId4" Type="http://schemas.openxmlformats.org/officeDocument/2006/relationships/hyperlink" Target="http://ow.ly/5lQQ50uXDyg" TargetMode="External" /><Relationship Id="rId5" Type="http://schemas.openxmlformats.org/officeDocument/2006/relationships/hyperlink" Target="https://www.amazon.it/dp/1533390754/ref=cm_sw_r_tw_dp_U_x_p9EjDb59EMTWK" TargetMode="External" /><Relationship Id="rId6" Type="http://schemas.openxmlformats.org/officeDocument/2006/relationships/hyperlink" Target="https://etsy.me/2xA7jVY" TargetMode="External" /><Relationship Id="rId7" Type="http://schemas.openxmlformats.org/officeDocument/2006/relationships/hyperlink" Target="http://apple.co/BTSWorld" TargetMode="External" /><Relationship Id="rId8" Type="http://schemas.openxmlformats.org/officeDocument/2006/relationships/hyperlink" Target="http://via.wghp.com/f5XGl" TargetMode="External" /><Relationship Id="rId9" Type="http://schemas.openxmlformats.org/officeDocument/2006/relationships/hyperlink" Target="https://www.amazon.it/dp/1548363650/ref=cm_sw_r_tw_dp_U_x_59EjDbQ2M618Y" TargetMode="External" /><Relationship Id="rId10" Type="http://schemas.openxmlformats.org/officeDocument/2006/relationships/hyperlink" Target="https://nypost.com/2019/03/27/corgis-are-king-at-this-pawsome-cafe/?utm_source=dom&amp;utm_medium=domsc&amp;utm_campaign=DM428" TargetMode="External" /><Relationship Id="rId11" Type="http://schemas.openxmlformats.org/officeDocument/2006/relationships/hyperlink" Target="http://apple.co/BTSWorld" TargetMode="External" /><Relationship Id="rId12" Type="http://schemas.openxmlformats.org/officeDocument/2006/relationships/hyperlink" Target="https://etsy.me/2xA7jVY" TargetMode="External" /><Relationship Id="rId13" Type="http://schemas.openxmlformats.org/officeDocument/2006/relationships/hyperlink" Target="https://www.amazon.it/dp/1533390754/ref=cm_sw_r_tw_dp_U_x_p9EjDb59EMTWK" TargetMode="External" /><Relationship Id="rId14" Type="http://schemas.openxmlformats.org/officeDocument/2006/relationships/hyperlink" Target="https://www.amazon.it/dp/1548363650/ref=cm_sw_r_tw_dp_U_x_59EjDbQ2M618Y" TargetMode="External" /><Relationship Id="rId15" Type="http://schemas.openxmlformats.org/officeDocument/2006/relationships/hyperlink" Target="https://www.instagram.com/p/BztIYhMlQ2t/?igshid=1r25yuanxmmiv" TargetMode="External" /><Relationship Id="rId16" Type="http://schemas.openxmlformats.org/officeDocument/2006/relationships/hyperlink" Target="http://bit.ly/2xCBQmn" TargetMode="External" /><Relationship Id="rId17" Type="http://schemas.openxmlformats.org/officeDocument/2006/relationships/hyperlink" Target="https://bit.ly/2JBkZ93" TargetMode="External" /><Relationship Id="rId18" Type="http://schemas.openxmlformats.org/officeDocument/2006/relationships/hyperlink" Target="https://twitter.com/Wario64/status/1149137338284380161" TargetMode="External" /><Relationship Id="rId19" Type="http://schemas.openxmlformats.org/officeDocument/2006/relationships/hyperlink" Target="https://twitter.com/espinof_com/status/1148206640191221761" TargetMode="External" /><Relationship Id="rId20" Type="http://schemas.openxmlformats.org/officeDocument/2006/relationships/table" Target="../tables/table12.xml" /><Relationship Id="rId21" Type="http://schemas.openxmlformats.org/officeDocument/2006/relationships/table" Target="../tables/table13.xml" /><Relationship Id="rId22" Type="http://schemas.openxmlformats.org/officeDocument/2006/relationships/table" Target="../tables/table14.xml" /><Relationship Id="rId23" Type="http://schemas.openxmlformats.org/officeDocument/2006/relationships/table" Target="../tables/table15.xml" /><Relationship Id="rId24" Type="http://schemas.openxmlformats.org/officeDocument/2006/relationships/table" Target="../tables/table16.xml" /><Relationship Id="rId25" Type="http://schemas.openxmlformats.org/officeDocument/2006/relationships/table" Target="../tables/table17.xml" /><Relationship Id="rId26" Type="http://schemas.openxmlformats.org/officeDocument/2006/relationships/table" Target="../tables/table18.xml" /><Relationship Id="rId27"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700"/>
  <sheetViews>
    <sheetView tabSelected="1" workbookViewId="0" topLeftCell="A1">
      <pane xSplit="2" ySplit="2" topLeftCell="J3" activePane="bottomRight" state="frozen"/>
      <selection pane="topRight" activeCell="C1" sqref="C1"/>
      <selection pane="bottomLeft" activeCell="A3" sqref="A3"/>
      <selection pane="bottomRight" activeCell="A2" sqref="A2:BD2"/>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78.421875" style="0" customWidth="1"/>
    <col min="18" max="18" width="80.421875" style="0"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6" width="11.140625" style="0" bestFit="1" customWidth="1"/>
  </cols>
  <sheetData>
    <row r="1" spans="3:14" ht="15">
      <c r="C1" s="16" t="s">
        <v>39</v>
      </c>
      <c r="D1" s="17"/>
      <c r="E1" s="17"/>
      <c r="F1" s="17"/>
      <c r="G1" s="16"/>
      <c r="H1" s="14" t="s">
        <v>43</v>
      </c>
      <c r="I1" s="50"/>
      <c r="J1" s="50"/>
      <c r="K1" s="33" t="s">
        <v>42</v>
      </c>
      <c r="L1" s="18" t="s">
        <v>40</v>
      </c>
      <c r="M1" s="18"/>
      <c r="N1" s="15" t="s">
        <v>41</v>
      </c>
    </row>
    <row r="2" spans="1:5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s="13" t="s">
        <v>8419</v>
      </c>
      <c r="BD2" s="13" t="s">
        <v>8420</v>
      </c>
    </row>
    <row r="3" spans="1:56" ht="15" customHeight="1">
      <c r="A3" s="65" t="s">
        <v>552</v>
      </c>
      <c r="B3" s="65" t="s">
        <v>551</v>
      </c>
      <c r="C3" s="66"/>
      <c r="D3" s="67"/>
      <c r="E3" s="68"/>
      <c r="F3" s="69"/>
      <c r="G3" s="66"/>
      <c r="H3" s="70"/>
      <c r="I3" s="71"/>
      <c r="J3" s="71"/>
      <c r="K3" s="34" t="s">
        <v>65</v>
      </c>
      <c r="L3" s="78">
        <v>3</v>
      </c>
      <c r="M3" s="78"/>
      <c r="N3" s="73"/>
      <c r="O3" s="80" t="s">
        <v>874</v>
      </c>
      <c r="P3" s="82">
        <v>43657.425150462965</v>
      </c>
      <c r="Q3" s="80" t="s">
        <v>1117</v>
      </c>
      <c r="R3" s="80"/>
      <c r="S3" s="80"/>
      <c r="T3" s="80"/>
      <c r="U3" s="80"/>
      <c r="V3" s="83" t="s">
        <v>1785</v>
      </c>
      <c r="W3" s="82">
        <v>43657.425150462965</v>
      </c>
      <c r="X3" s="86">
        <v>43657</v>
      </c>
      <c r="Y3" s="88" t="s">
        <v>2222</v>
      </c>
      <c r="Z3" s="83" t="s">
        <v>2783</v>
      </c>
      <c r="AA3" s="80"/>
      <c r="AB3" s="80"/>
      <c r="AC3" s="88" t="s">
        <v>3346</v>
      </c>
      <c r="AD3" s="80"/>
      <c r="AE3" s="80" t="b">
        <v>0</v>
      </c>
      <c r="AF3" s="80">
        <v>0</v>
      </c>
      <c r="AG3" s="88" t="s">
        <v>3679</v>
      </c>
      <c r="AH3" s="80" t="b">
        <v>0</v>
      </c>
      <c r="AI3" s="80" t="s">
        <v>3815</v>
      </c>
      <c r="AJ3" s="80"/>
      <c r="AK3" s="88" t="s">
        <v>3679</v>
      </c>
      <c r="AL3" s="80" t="b">
        <v>0</v>
      </c>
      <c r="AM3" s="80">
        <v>1</v>
      </c>
      <c r="AN3" s="88" t="s">
        <v>3345</v>
      </c>
      <c r="AO3" s="80" t="s">
        <v>3850</v>
      </c>
      <c r="AP3" s="80" t="b">
        <v>0</v>
      </c>
      <c r="AQ3" s="88" t="s">
        <v>3345</v>
      </c>
      <c r="AR3" s="80" t="s">
        <v>178</v>
      </c>
      <c r="AS3" s="80">
        <v>0</v>
      </c>
      <c r="AT3" s="80">
        <v>0</v>
      </c>
      <c r="AU3" s="80"/>
      <c r="AV3" s="80"/>
      <c r="AW3" s="80"/>
      <c r="AX3" s="80"/>
      <c r="AY3" s="80"/>
      <c r="AZ3" s="80"/>
      <c r="BA3" s="80"/>
      <c r="BB3" s="80"/>
      <c r="BC3" s="79" t="str">
        <f>REPLACE(INDEX(GroupVertices[Group],MATCH(Edges[[#This Row],[Vertex 1]],GroupVertices[Vertex],0)),1,1,"")</f>
        <v>141</v>
      </c>
      <c r="BD3" s="79" t="str">
        <f>REPLACE(INDEX(GroupVertices[Group],MATCH(Edges[[#This Row],[Vertex 2]],GroupVertices[Vertex],0)),1,1,"")</f>
        <v>141</v>
      </c>
    </row>
    <row r="4" spans="1:56" ht="15" customHeight="1">
      <c r="A4" s="65" t="s">
        <v>372</v>
      </c>
      <c r="B4" s="65" t="s">
        <v>621</v>
      </c>
      <c r="C4" s="66"/>
      <c r="D4" s="67"/>
      <c r="E4" s="68"/>
      <c r="F4" s="69"/>
      <c r="G4" s="66"/>
      <c r="H4" s="70"/>
      <c r="I4" s="71"/>
      <c r="J4" s="71"/>
      <c r="K4" s="34" t="s">
        <v>65</v>
      </c>
      <c r="L4" s="78">
        <v>4</v>
      </c>
      <c r="M4" s="78"/>
      <c r="N4" s="73"/>
      <c r="O4" s="80" t="s">
        <v>874</v>
      </c>
      <c r="P4" s="82">
        <v>43656.79403935185</v>
      </c>
      <c r="Q4" s="80" t="s">
        <v>970</v>
      </c>
      <c r="R4" s="80"/>
      <c r="S4" s="80"/>
      <c r="T4" s="80"/>
      <c r="U4" s="80"/>
      <c r="V4" s="83" t="s">
        <v>1644</v>
      </c>
      <c r="W4" s="82">
        <v>43656.79403935185</v>
      </c>
      <c r="X4" s="86">
        <v>43656</v>
      </c>
      <c r="Y4" s="88" t="s">
        <v>2023</v>
      </c>
      <c r="Z4" s="83" t="s">
        <v>2583</v>
      </c>
      <c r="AA4" s="80"/>
      <c r="AB4" s="80"/>
      <c r="AC4" s="88" t="s">
        <v>3146</v>
      </c>
      <c r="AD4" s="80"/>
      <c r="AE4" s="80" t="b">
        <v>0</v>
      </c>
      <c r="AF4" s="80">
        <v>0</v>
      </c>
      <c r="AG4" s="88" t="s">
        <v>3679</v>
      </c>
      <c r="AH4" s="80" t="b">
        <v>0</v>
      </c>
      <c r="AI4" s="80" t="s">
        <v>3815</v>
      </c>
      <c r="AJ4" s="80"/>
      <c r="AK4" s="88" t="s">
        <v>3679</v>
      </c>
      <c r="AL4" s="80" t="b">
        <v>0</v>
      </c>
      <c r="AM4" s="80">
        <v>1</v>
      </c>
      <c r="AN4" s="88" t="s">
        <v>3466</v>
      </c>
      <c r="AO4" s="80" t="s">
        <v>3849</v>
      </c>
      <c r="AP4" s="80" t="b">
        <v>0</v>
      </c>
      <c r="AQ4" s="88" t="s">
        <v>3466</v>
      </c>
      <c r="AR4" s="80" t="s">
        <v>178</v>
      </c>
      <c r="AS4" s="80">
        <v>0</v>
      </c>
      <c r="AT4" s="80">
        <v>0</v>
      </c>
      <c r="AU4" s="80"/>
      <c r="AV4" s="80"/>
      <c r="AW4" s="80"/>
      <c r="AX4" s="80"/>
      <c r="AY4" s="80"/>
      <c r="AZ4" s="80"/>
      <c r="BA4" s="80"/>
      <c r="BB4" s="80"/>
      <c r="BC4" s="79" t="str">
        <f>REPLACE(INDEX(GroupVertices[Group],MATCH(Edges[[#This Row],[Vertex 1]],GroupVertices[Vertex],0)),1,1,"")</f>
        <v>140</v>
      </c>
      <c r="BD4" s="79" t="str">
        <f>REPLACE(INDEX(GroupVertices[Group],MATCH(Edges[[#This Row],[Vertex 2]],GroupVertices[Vertex],0)),1,1,"")</f>
        <v>140</v>
      </c>
    </row>
    <row r="5" spans="1:56" ht="15">
      <c r="A5" s="65" t="s">
        <v>448</v>
      </c>
      <c r="B5" s="65" t="s">
        <v>448</v>
      </c>
      <c r="C5" s="66"/>
      <c r="D5" s="67"/>
      <c r="E5" s="68"/>
      <c r="F5" s="69"/>
      <c r="G5" s="66"/>
      <c r="H5" s="70"/>
      <c r="I5" s="71"/>
      <c r="J5" s="71"/>
      <c r="K5" s="34" t="s">
        <v>65</v>
      </c>
      <c r="L5" s="78">
        <v>5</v>
      </c>
      <c r="M5" s="78"/>
      <c r="N5" s="73"/>
      <c r="O5" s="80" t="s">
        <v>178</v>
      </c>
      <c r="P5" s="82">
        <v>43656.99969907408</v>
      </c>
      <c r="Q5" s="80" t="s">
        <v>1031</v>
      </c>
      <c r="R5" s="80"/>
      <c r="S5" s="80"/>
      <c r="T5" s="80"/>
      <c r="U5" s="80"/>
      <c r="V5" s="83" t="s">
        <v>1703</v>
      </c>
      <c r="W5" s="82">
        <v>43656.99969907408</v>
      </c>
      <c r="X5" s="86">
        <v>43656</v>
      </c>
      <c r="Y5" s="88" t="s">
        <v>2106</v>
      </c>
      <c r="Z5" s="83" t="s">
        <v>2666</v>
      </c>
      <c r="AA5" s="80"/>
      <c r="AB5" s="80"/>
      <c r="AC5" s="88" t="s">
        <v>3229</v>
      </c>
      <c r="AD5" s="80"/>
      <c r="AE5" s="80" t="b">
        <v>0</v>
      </c>
      <c r="AF5" s="80">
        <v>2</v>
      </c>
      <c r="AG5" s="88" t="s">
        <v>3679</v>
      </c>
      <c r="AH5" s="80" t="b">
        <v>0</v>
      </c>
      <c r="AI5" s="80" t="s">
        <v>3815</v>
      </c>
      <c r="AJ5" s="80"/>
      <c r="AK5" s="88" t="s">
        <v>3679</v>
      </c>
      <c r="AL5" s="80" t="b">
        <v>0</v>
      </c>
      <c r="AM5" s="80">
        <v>0</v>
      </c>
      <c r="AN5" s="88" t="s">
        <v>3679</v>
      </c>
      <c r="AO5" s="80" t="s">
        <v>3850</v>
      </c>
      <c r="AP5" s="80" t="b">
        <v>0</v>
      </c>
      <c r="AQ5" s="88" t="s">
        <v>3229</v>
      </c>
      <c r="AR5" s="80" t="s">
        <v>178</v>
      </c>
      <c r="AS5" s="80">
        <v>0</v>
      </c>
      <c r="AT5" s="80">
        <v>0</v>
      </c>
      <c r="AU5" s="80" t="s">
        <v>3890</v>
      </c>
      <c r="AV5" s="80" t="s">
        <v>3897</v>
      </c>
      <c r="AW5" s="80" t="s">
        <v>3900</v>
      </c>
      <c r="AX5" s="80" t="s">
        <v>3904</v>
      </c>
      <c r="AY5" s="80" t="s">
        <v>3913</v>
      </c>
      <c r="AZ5" s="80" t="s">
        <v>3921</v>
      </c>
      <c r="BA5" s="80" t="s">
        <v>3928</v>
      </c>
      <c r="BB5" s="83" t="s">
        <v>3933</v>
      </c>
      <c r="BC5" s="79" t="str">
        <f>REPLACE(INDEX(GroupVertices[Group],MATCH(Edges[[#This Row],[Vertex 1]],GroupVertices[Vertex],0)),1,1,"")</f>
        <v>267</v>
      </c>
      <c r="BD5" s="79" t="str">
        <f>REPLACE(INDEX(GroupVertices[Group],MATCH(Edges[[#This Row],[Vertex 2]],GroupVertices[Vertex],0)),1,1,"")</f>
        <v>267</v>
      </c>
    </row>
    <row r="6" spans="1:56" ht="15">
      <c r="A6" s="65" t="s">
        <v>627</v>
      </c>
      <c r="B6" s="65" t="s">
        <v>840</v>
      </c>
      <c r="C6" s="66"/>
      <c r="D6" s="67"/>
      <c r="E6" s="68"/>
      <c r="F6" s="69"/>
      <c r="G6" s="66"/>
      <c r="H6" s="70"/>
      <c r="I6" s="71"/>
      <c r="J6" s="71"/>
      <c r="K6" s="34" t="s">
        <v>65</v>
      </c>
      <c r="L6" s="78">
        <v>6</v>
      </c>
      <c r="M6" s="78"/>
      <c r="N6" s="73"/>
      <c r="O6" s="80" t="s">
        <v>875</v>
      </c>
      <c r="P6" s="82">
        <v>43657.602222222224</v>
      </c>
      <c r="Q6" s="80" t="s">
        <v>1196</v>
      </c>
      <c r="R6" s="80"/>
      <c r="S6" s="80"/>
      <c r="T6" s="80"/>
      <c r="U6" s="80"/>
      <c r="V6" s="83" t="s">
        <v>1819</v>
      </c>
      <c r="W6" s="82">
        <v>43657.602222222224</v>
      </c>
      <c r="X6" s="86">
        <v>43657</v>
      </c>
      <c r="Y6" s="88" t="s">
        <v>2347</v>
      </c>
      <c r="Z6" s="83" t="s">
        <v>2910</v>
      </c>
      <c r="AA6" s="80"/>
      <c r="AB6" s="80"/>
      <c r="AC6" s="88" t="s">
        <v>3473</v>
      </c>
      <c r="AD6" s="88" t="s">
        <v>3654</v>
      </c>
      <c r="AE6" s="80" t="b">
        <v>0</v>
      </c>
      <c r="AF6" s="80">
        <v>0</v>
      </c>
      <c r="AG6" s="88" t="s">
        <v>3789</v>
      </c>
      <c r="AH6" s="80" t="b">
        <v>0</v>
      </c>
      <c r="AI6" s="80" t="s">
        <v>3815</v>
      </c>
      <c r="AJ6" s="80"/>
      <c r="AK6" s="88" t="s">
        <v>3679</v>
      </c>
      <c r="AL6" s="80" t="b">
        <v>0</v>
      </c>
      <c r="AM6" s="80">
        <v>0</v>
      </c>
      <c r="AN6" s="88" t="s">
        <v>3679</v>
      </c>
      <c r="AO6" s="80" t="s">
        <v>3849</v>
      </c>
      <c r="AP6" s="80" t="b">
        <v>0</v>
      </c>
      <c r="AQ6" s="88" t="s">
        <v>3654</v>
      </c>
      <c r="AR6" s="80" t="s">
        <v>178</v>
      </c>
      <c r="AS6" s="80">
        <v>0</v>
      </c>
      <c r="AT6" s="80">
        <v>0</v>
      </c>
      <c r="AU6" s="80"/>
      <c r="AV6" s="80"/>
      <c r="AW6" s="80"/>
      <c r="AX6" s="80"/>
      <c r="AY6" s="80"/>
      <c r="AZ6" s="80"/>
      <c r="BA6" s="80"/>
      <c r="BB6" s="80"/>
      <c r="BC6" s="79" t="str">
        <f>REPLACE(INDEX(GroupVertices[Group],MATCH(Edges[[#This Row],[Vertex 1]],GroupVertices[Vertex],0)),1,1,"")</f>
        <v>139</v>
      </c>
      <c r="BD6" s="79" t="str">
        <f>REPLACE(INDEX(GroupVertices[Group],MATCH(Edges[[#This Row],[Vertex 2]],GroupVertices[Vertex],0)),1,1,"")</f>
        <v>139</v>
      </c>
    </row>
    <row r="7" spans="1:56" ht="15">
      <c r="A7" s="65" t="s">
        <v>642</v>
      </c>
      <c r="B7" s="65" t="s">
        <v>793</v>
      </c>
      <c r="C7" s="66"/>
      <c r="D7" s="67"/>
      <c r="E7" s="68"/>
      <c r="F7" s="69"/>
      <c r="G7" s="66"/>
      <c r="H7" s="70"/>
      <c r="I7" s="71"/>
      <c r="J7" s="71"/>
      <c r="K7" s="34" t="s">
        <v>65</v>
      </c>
      <c r="L7" s="78">
        <v>7</v>
      </c>
      <c r="M7" s="78"/>
      <c r="N7" s="73"/>
      <c r="O7" s="80" t="s">
        <v>875</v>
      </c>
      <c r="P7" s="82">
        <v>43657.64436342593</v>
      </c>
      <c r="Q7" s="80" t="s">
        <v>1209</v>
      </c>
      <c r="R7" s="80"/>
      <c r="S7" s="80"/>
      <c r="T7" s="80"/>
      <c r="U7" s="80"/>
      <c r="V7" s="83" t="s">
        <v>1827</v>
      </c>
      <c r="W7" s="82">
        <v>43657.64436342593</v>
      </c>
      <c r="X7" s="86">
        <v>43657</v>
      </c>
      <c r="Y7" s="88" t="s">
        <v>2362</v>
      </c>
      <c r="Z7" s="83" t="s">
        <v>2925</v>
      </c>
      <c r="AA7" s="80"/>
      <c r="AB7" s="80"/>
      <c r="AC7" s="88" t="s">
        <v>3488</v>
      </c>
      <c r="AD7" s="88" t="s">
        <v>3614</v>
      </c>
      <c r="AE7" s="80" t="b">
        <v>0</v>
      </c>
      <c r="AF7" s="80">
        <v>1</v>
      </c>
      <c r="AG7" s="88" t="s">
        <v>3742</v>
      </c>
      <c r="AH7" s="80" t="b">
        <v>0</v>
      </c>
      <c r="AI7" s="80" t="s">
        <v>3815</v>
      </c>
      <c r="AJ7" s="80"/>
      <c r="AK7" s="88" t="s">
        <v>3679</v>
      </c>
      <c r="AL7" s="80" t="b">
        <v>0</v>
      </c>
      <c r="AM7" s="80">
        <v>0</v>
      </c>
      <c r="AN7" s="88" t="s">
        <v>3679</v>
      </c>
      <c r="AO7" s="80" t="s">
        <v>3849</v>
      </c>
      <c r="AP7" s="80" t="b">
        <v>0</v>
      </c>
      <c r="AQ7" s="88" t="s">
        <v>3614</v>
      </c>
      <c r="AR7" s="80" t="s">
        <v>178</v>
      </c>
      <c r="AS7" s="80">
        <v>0</v>
      </c>
      <c r="AT7" s="80">
        <v>0</v>
      </c>
      <c r="AU7" s="80"/>
      <c r="AV7" s="80"/>
      <c r="AW7" s="80"/>
      <c r="AX7" s="80"/>
      <c r="AY7" s="80"/>
      <c r="AZ7" s="80"/>
      <c r="BA7" s="80"/>
      <c r="BB7" s="80"/>
      <c r="BC7" s="79" t="str">
        <f>REPLACE(INDEX(GroupVertices[Group],MATCH(Edges[[#This Row],[Vertex 1]],GroupVertices[Vertex],0)),1,1,"")</f>
        <v>12</v>
      </c>
      <c r="BD7" s="79" t="str">
        <f>REPLACE(INDEX(GroupVertices[Group],MATCH(Edges[[#This Row],[Vertex 2]],GroupVertices[Vertex],0)),1,1,"")</f>
        <v>12</v>
      </c>
    </row>
    <row r="8" spans="1:56" ht="15">
      <c r="A8" s="65" t="s">
        <v>282</v>
      </c>
      <c r="B8" s="65" t="s">
        <v>282</v>
      </c>
      <c r="C8" s="66"/>
      <c r="D8" s="67"/>
      <c r="E8" s="68"/>
      <c r="F8" s="69"/>
      <c r="G8" s="66"/>
      <c r="H8" s="70"/>
      <c r="I8" s="71"/>
      <c r="J8" s="71"/>
      <c r="K8" s="34" t="s">
        <v>65</v>
      </c>
      <c r="L8" s="78">
        <v>8</v>
      </c>
      <c r="M8" s="78"/>
      <c r="N8" s="73"/>
      <c r="O8" s="80" t="s">
        <v>178</v>
      </c>
      <c r="P8" s="82">
        <v>43656.39944444445</v>
      </c>
      <c r="Q8" s="80" t="s">
        <v>901</v>
      </c>
      <c r="R8" s="80"/>
      <c r="S8" s="80"/>
      <c r="T8" s="80"/>
      <c r="U8" s="80"/>
      <c r="V8" s="83" t="s">
        <v>1566</v>
      </c>
      <c r="W8" s="82">
        <v>43656.39944444445</v>
      </c>
      <c r="X8" s="86">
        <v>43656</v>
      </c>
      <c r="Y8" s="88" t="s">
        <v>1931</v>
      </c>
      <c r="Z8" s="83" t="s">
        <v>2490</v>
      </c>
      <c r="AA8" s="80"/>
      <c r="AB8" s="80"/>
      <c r="AC8" s="88" t="s">
        <v>3053</v>
      </c>
      <c r="AD8" s="80"/>
      <c r="AE8" s="80" t="b">
        <v>0</v>
      </c>
      <c r="AF8" s="80">
        <v>4</v>
      </c>
      <c r="AG8" s="88" t="s">
        <v>3679</v>
      </c>
      <c r="AH8" s="80" t="b">
        <v>0</v>
      </c>
      <c r="AI8" s="80" t="s">
        <v>3815</v>
      </c>
      <c r="AJ8" s="80"/>
      <c r="AK8" s="88" t="s">
        <v>3679</v>
      </c>
      <c r="AL8" s="80" t="b">
        <v>0</v>
      </c>
      <c r="AM8" s="80">
        <v>0</v>
      </c>
      <c r="AN8" s="88" t="s">
        <v>3679</v>
      </c>
      <c r="AO8" s="80" t="s">
        <v>3849</v>
      </c>
      <c r="AP8" s="80" t="b">
        <v>0</v>
      </c>
      <c r="AQ8" s="88" t="s">
        <v>3053</v>
      </c>
      <c r="AR8" s="80" t="s">
        <v>178</v>
      </c>
      <c r="AS8" s="80">
        <v>0</v>
      </c>
      <c r="AT8" s="80">
        <v>0</v>
      </c>
      <c r="AU8" s="80"/>
      <c r="AV8" s="80"/>
      <c r="AW8" s="80"/>
      <c r="AX8" s="80"/>
      <c r="AY8" s="80"/>
      <c r="AZ8" s="80"/>
      <c r="BA8" s="80"/>
      <c r="BB8" s="80"/>
      <c r="BC8" s="79" t="str">
        <f>REPLACE(INDEX(GroupVertices[Group],MATCH(Edges[[#This Row],[Vertex 1]],GroupVertices[Vertex],0)),1,1,"")</f>
        <v>266</v>
      </c>
      <c r="BD8" s="79" t="str">
        <f>REPLACE(INDEX(GroupVertices[Group],MATCH(Edges[[#This Row],[Vertex 2]],GroupVertices[Vertex],0)),1,1,"")</f>
        <v>266</v>
      </c>
    </row>
    <row r="9" spans="1:56" ht="15">
      <c r="A9" s="65" t="s">
        <v>657</v>
      </c>
      <c r="B9" s="65" t="s">
        <v>657</v>
      </c>
      <c r="C9" s="66"/>
      <c r="D9" s="67"/>
      <c r="E9" s="68"/>
      <c r="F9" s="69"/>
      <c r="G9" s="66"/>
      <c r="H9" s="70"/>
      <c r="I9" s="71"/>
      <c r="J9" s="71"/>
      <c r="K9" s="34" t="s">
        <v>65</v>
      </c>
      <c r="L9" s="78">
        <v>9</v>
      </c>
      <c r="M9" s="78"/>
      <c r="N9" s="73"/>
      <c r="O9" s="80" t="s">
        <v>178</v>
      </c>
      <c r="P9" s="82">
        <v>43657.314722222225</v>
      </c>
      <c r="Q9" s="80" t="s">
        <v>1223</v>
      </c>
      <c r="R9" s="80"/>
      <c r="S9" s="80"/>
      <c r="T9" s="80" t="s">
        <v>1390</v>
      </c>
      <c r="U9" s="83" t="s">
        <v>1497</v>
      </c>
      <c r="V9" s="83" t="s">
        <v>1497</v>
      </c>
      <c r="W9" s="82">
        <v>43657.314722222225</v>
      </c>
      <c r="X9" s="86">
        <v>43657</v>
      </c>
      <c r="Y9" s="88" t="s">
        <v>2388</v>
      </c>
      <c r="Z9" s="83" t="s">
        <v>2951</v>
      </c>
      <c r="AA9" s="80"/>
      <c r="AB9" s="80"/>
      <c r="AC9" s="88" t="s">
        <v>3514</v>
      </c>
      <c r="AD9" s="80"/>
      <c r="AE9" s="80" t="b">
        <v>0</v>
      </c>
      <c r="AF9" s="80">
        <v>4</v>
      </c>
      <c r="AG9" s="88" t="s">
        <v>3679</v>
      </c>
      <c r="AH9" s="80" t="b">
        <v>0</v>
      </c>
      <c r="AI9" s="80" t="s">
        <v>3815</v>
      </c>
      <c r="AJ9" s="80"/>
      <c r="AK9" s="88" t="s">
        <v>3679</v>
      </c>
      <c r="AL9" s="80" t="b">
        <v>0</v>
      </c>
      <c r="AM9" s="80">
        <v>1</v>
      </c>
      <c r="AN9" s="88" t="s">
        <v>3679</v>
      </c>
      <c r="AO9" s="80" t="s">
        <v>3849</v>
      </c>
      <c r="AP9" s="80" t="b">
        <v>0</v>
      </c>
      <c r="AQ9" s="88" t="s">
        <v>3514</v>
      </c>
      <c r="AR9" s="80" t="s">
        <v>178</v>
      </c>
      <c r="AS9" s="80">
        <v>0</v>
      </c>
      <c r="AT9" s="80">
        <v>0</v>
      </c>
      <c r="AU9" s="80"/>
      <c r="AV9" s="80"/>
      <c r="AW9" s="80"/>
      <c r="AX9" s="80"/>
      <c r="AY9" s="80"/>
      <c r="AZ9" s="80"/>
      <c r="BA9" s="80"/>
      <c r="BB9" s="80"/>
      <c r="BC9" s="79" t="str">
        <f>REPLACE(INDEX(GroupVertices[Group],MATCH(Edges[[#This Row],[Vertex 1]],GroupVertices[Vertex],0)),1,1,"")</f>
        <v>3</v>
      </c>
      <c r="BD9" s="79" t="str">
        <f>REPLACE(INDEX(GroupVertices[Group],MATCH(Edges[[#This Row],[Vertex 2]],GroupVertices[Vertex],0)),1,1,"")</f>
        <v>3</v>
      </c>
    </row>
    <row r="10" spans="1:56" ht="15">
      <c r="A10" s="65" t="s">
        <v>278</v>
      </c>
      <c r="B10" s="65" t="s">
        <v>460</v>
      </c>
      <c r="C10" s="66"/>
      <c r="D10" s="67"/>
      <c r="E10" s="68"/>
      <c r="F10" s="69"/>
      <c r="G10" s="66"/>
      <c r="H10" s="70"/>
      <c r="I10" s="71"/>
      <c r="J10" s="71"/>
      <c r="K10" s="34" t="s">
        <v>65</v>
      </c>
      <c r="L10" s="78">
        <v>10</v>
      </c>
      <c r="M10" s="78"/>
      <c r="N10" s="73"/>
      <c r="O10" s="80" t="s">
        <v>874</v>
      </c>
      <c r="P10" s="82">
        <v>43656.35729166667</v>
      </c>
      <c r="Q10" s="80" t="s">
        <v>899</v>
      </c>
      <c r="R10" s="80"/>
      <c r="S10" s="80"/>
      <c r="T10" s="80"/>
      <c r="U10" s="80"/>
      <c r="V10" s="83" t="s">
        <v>1562</v>
      </c>
      <c r="W10" s="82">
        <v>43656.35729166667</v>
      </c>
      <c r="X10" s="86">
        <v>43656</v>
      </c>
      <c r="Y10" s="88" t="s">
        <v>1927</v>
      </c>
      <c r="Z10" s="83" t="s">
        <v>2486</v>
      </c>
      <c r="AA10" s="80"/>
      <c r="AB10" s="80"/>
      <c r="AC10" s="88" t="s">
        <v>3049</v>
      </c>
      <c r="AD10" s="80"/>
      <c r="AE10" s="80" t="b">
        <v>0</v>
      </c>
      <c r="AF10" s="80">
        <v>0</v>
      </c>
      <c r="AG10" s="88" t="s">
        <v>3679</v>
      </c>
      <c r="AH10" s="80" t="b">
        <v>0</v>
      </c>
      <c r="AI10" s="80" t="s">
        <v>3819</v>
      </c>
      <c r="AJ10" s="80"/>
      <c r="AK10" s="88" t="s">
        <v>3679</v>
      </c>
      <c r="AL10" s="80" t="b">
        <v>0</v>
      </c>
      <c r="AM10" s="80">
        <v>59</v>
      </c>
      <c r="AN10" s="88" t="s">
        <v>3242</v>
      </c>
      <c r="AO10" s="80" t="s">
        <v>3849</v>
      </c>
      <c r="AP10" s="80" t="b">
        <v>0</v>
      </c>
      <c r="AQ10" s="88" t="s">
        <v>3242</v>
      </c>
      <c r="AR10" s="80" t="s">
        <v>178</v>
      </c>
      <c r="AS10" s="80">
        <v>0</v>
      </c>
      <c r="AT10" s="80">
        <v>0</v>
      </c>
      <c r="AU10" s="80"/>
      <c r="AV10" s="80"/>
      <c r="AW10" s="80"/>
      <c r="AX10" s="80"/>
      <c r="AY10" s="80"/>
      <c r="AZ10" s="80"/>
      <c r="BA10" s="80"/>
      <c r="BB10" s="80"/>
      <c r="BC10" s="79" t="str">
        <f>REPLACE(INDEX(GroupVertices[Group],MATCH(Edges[[#This Row],[Vertex 1]],GroupVertices[Vertex],0)),1,1,"")</f>
        <v>31</v>
      </c>
      <c r="BD10" s="79" t="str">
        <f>REPLACE(INDEX(GroupVertices[Group],MATCH(Edges[[#This Row],[Vertex 2]],GroupVertices[Vertex],0)),1,1,"")</f>
        <v>31</v>
      </c>
    </row>
    <row r="11" spans="1:56" ht="15">
      <c r="A11" s="65" t="s">
        <v>654</v>
      </c>
      <c r="B11" s="65" t="s">
        <v>859</v>
      </c>
      <c r="C11" s="66"/>
      <c r="D11" s="67"/>
      <c r="E11" s="68"/>
      <c r="F11" s="69"/>
      <c r="G11" s="66"/>
      <c r="H11" s="70"/>
      <c r="I11" s="71"/>
      <c r="J11" s="71"/>
      <c r="K11" s="34" t="s">
        <v>65</v>
      </c>
      <c r="L11" s="78">
        <v>11</v>
      </c>
      <c r="M11" s="78"/>
      <c r="N11" s="73"/>
      <c r="O11" s="80" t="s">
        <v>875</v>
      </c>
      <c r="P11" s="82">
        <v>43656.88030092593</v>
      </c>
      <c r="Q11" s="80" t="s">
        <v>1221</v>
      </c>
      <c r="R11" s="80"/>
      <c r="S11" s="80"/>
      <c r="T11" s="80"/>
      <c r="U11" s="80"/>
      <c r="V11" s="83" t="s">
        <v>1837</v>
      </c>
      <c r="W11" s="82">
        <v>43656.88030092593</v>
      </c>
      <c r="X11" s="86">
        <v>43656</v>
      </c>
      <c r="Y11" s="88" t="s">
        <v>2382</v>
      </c>
      <c r="Z11" s="83" t="s">
        <v>2945</v>
      </c>
      <c r="AA11" s="80"/>
      <c r="AB11" s="80"/>
      <c r="AC11" s="88" t="s">
        <v>3508</v>
      </c>
      <c r="AD11" s="88" t="s">
        <v>3662</v>
      </c>
      <c r="AE11" s="80" t="b">
        <v>0</v>
      </c>
      <c r="AF11" s="80">
        <v>1</v>
      </c>
      <c r="AG11" s="88" t="s">
        <v>3797</v>
      </c>
      <c r="AH11" s="80" t="b">
        <v>0</v>
      </c>
      <c r="AI11" s="80" t="s">
        <v>3815</v>
      </c>
      <c r="AJ11" s="80"/>
      <c r="AK11" s="88" t="s">
        <v>3679</v>
      </c>
      <c r="AL11" s="80" t="b">
        <v>0</v>
      </c>
      <c r="AM11" s="80">
        <v>1</v>
      </c>
      <c r="AN11" s="88" t="s">
        <v>3679</v>
      </c>
      <c r="AO11" s="80" t="s">
        <v>3849</v>
      </c>
      <c r="AP11" s="80" t="b">
        <v>0</v>
      </c>
      <c r="AQ11" s="88" t="s">
        <v>3662</v>
      </c>
      <c r="AR11" s="80" t="s">
        <v>178</v>
      </c>
      <c r="AS11" s="80">
        <v>0</v>
      </c>
      <c r="AT11" s="80">
        <v>0</v>
      </c>
      <c r="AU11" s="80"/>
      <c r="AV11" s="80"/>
      <c r="AW11" s="80"/>
      <c r="AX11" s="80"/>
      <c r="AY11" s="80"/>
      <c r="AZ11" s="80"/>
      <c r="BA11" s="80"/>
      <c r="BB11" s="80"/>
      <c r="BC11" s="79" t="str">
        <f>REPLACE(INDEX(GroupVertices[Group],MATCH(Edges[[#This Row],[Vertex 1]],GroupVertices[Vertex],0)),1,1,"")</f>
        <v>3</v>
      </c>
      <c r="BD11" s="79" t="str">
        <f>REPLACE(INDEX(GroupVertices[Group],MATCH(Edges[[#This Row],[Vertex 2]],GroupVertices[Vertex],0)),1,1,"")</f>
        <v>3</v>
      </c>
    </row>
    <row r="12" spans="1:56" ht="15">
      <c r="A12" s="65" t="s">
        <v>473</v>
      </c>
      <c r="B12" s="65" t="s">
        <v>472</v>
      </c>
      <c r="C12" s="66"/>
      <c r="D12" s="67"/>
      <c r="E12" s="68"/>
      <c r="F12" s="69"/>
      <c r="G12" s="66"/>
      <c r="H12" s="70"/>
      <c r="I12" s="71"/>
      <c r="J12" s="71"/>
      <c r="K12" s="34" t="s">
        <v>65</v>
      </c>
      <c r="L12" s="78">
        <v>12</v>
      </c>
      <c r="M12" s="78"/>
      <c r="N12" s="73"/>
      <c r="O12" s="80" t="s">
        <v>874</v>
      </c>
      <c r="P12" s="82">
        <v>43657.05657407407</v>
      </c>
      <c r="Q12" s="80" t="s">
        <v>1053</v>
      </c>
      <c r="R12" s="83" t="s">
        <v>1280</v>
      </c>
      <c r="S12" s="80" t="s">
        <v>1328</v>
      </c>
      <c r="T12" s="80" t="s">
        <v>1366</v>
      </c>
      <c r="U12" s="80"/>
      <c r="V12" s="83" t="s">
        <v>1719</v>
      </c>
      <c r="W12" s="82">
        <v>43657.05657407407</v>
      </c>
      <c r="X12" s="86">
        <v>43657</v>
      </c>
      <c r="Y12" s="88" t="s">
        <v>2134</v>
      </c>
      <c r="Z12" s="83" t="s">
        <v>2694</v>
      </c>
      <c r="AA12" s="80"/>
      <c r="AB12" s="80"/>
      <c r="AC12" s="88" t="s">
        <v>3257</v>
      </c>
      <c r="AD12" s="80"/>
      <c r="AE12" s="80" t="b">
        <v>0</v>
      </c>
      <c r="AF12" s="80">
        <v>0</v>
      </c>
      <c r="AG12" s="88" t="s">
        <v>3679</v>
      </c>
      <c r="AH12" s="80" t="b">
        <v>0</v>
      </c>
      <c r="AI12" s="80" t="s">
        <v>3815</v>
      </c>
      <c r="AJ12" s="80"/>
      <c r="AK12" s="88" t="s">
        <v>3679</v>
      </c>
      <c r="AL12" s="80" t="b">
        <v>0</v>
      </c>
      <c r="AM12" s="80">
        <v>1</v>
      </c>
      <c r="AN12" s="88" t="s">
        <v>3256</v>
      </c>
      <c r="AO12" s="80" t="s">
        <v>3874</v>
      </c>
      <c r="AP12" s="80" t="b">
        <v>0</v>
      </c>
      <c r="AQ12" s="88" t="s">
        <v>3256</v>
      </c>
      <c r="AR12" s="80" t="s">
        <v>178</v>
      </c>
      <c r="AS12" s="80">
        <v>0</v>
      </c>
      <c r="AT12" s="80">
        <v>0</v>
      </c>
      <c r="AU12" s="80"/>
      <c r="AV12" s="80"/>
      <c r="AW12" s="80"/>
      <c r="AX12" s="80"/>
      <c r="AY12" s="80"/>
      <c r="AZ12" s="80"/>
      <c r="BA12" s="80"/>
      <c r="BB12" s="80"/>
      <c r="BC12" s="79" t="str">
        <f>REPLACE(INDEX(GroupVertices[Group],MATCH(Edges[[#This Row],[Vertex 1]],GroupVertices[Vertex],0)),1,1,"")</f>
        <v>138</v>
      </c>
      <c r="BD12" s="79" t="str">
        <f>REPLACE(INDEX(GroupVertices[Group],MATCH(Edges[[#This Row],[Vertex 2]],GroupVertices[Vertex],0)),1,1,"")</f>
        <v>138</v>
      </c>
    </row>
    <row r="13" spans="1:56" ht="15">
      <c r="A13" s="65" t="s">
        <v>638</v>
      </c>
      <c r="B13" s="65" t="s">
        <v>637</v>
      </c>
      <c r="C13" s="66"/>
      <c r="D13" s="67"/>
      <c r="E13" s="68"/>
      <c r="F13" s="69"/>
      <c r="G13" s="66"/>
      <c r="H13" s="70"/>
      <c r="I13" s="71"/>
      <c r="J13" s="71"/>
      <c r="K13" s="34" t="s">
        <v>65</v>
      </c>
      <c r="L13" s="78">
        <v>13</v>
      </c>
      <c r="M13" s="78"/>
      <c r="N13" s="73"/>
      <c r="O13" s="80" t="s">
        <v>874</v>
      </c>
      <c r="P13" s="82">
        <v>43657.6343287037</v>
      </c>
      <c r="Q13" s="80" t="s">
        <v>1205</v>
      </c>
      <c r="R13" s="80"/>
      <c r="S13" s="80"/>
      <c r="T13" s="80" t="s">
        <v>1364</v>
      </c>
      <c r="U13" s="83" t="s">
        <v>1494</v>
      </c>
      <c r="V13" s="83" t="s">
        <v>1494</v>
      </c>
      <c r="W13" s="82">
        <v>43657.6343287037</v>
      </c>
      <c r="X13" s="86">
        <v>43657</v>
      </c>
      <c r="Y13" s="88" t="s">
        <v>2358</v>
      </c>
      <c r="Z13" s="83" t="s">
        <v>2921</v>
      </c>
      <c r="AA13" s="80"/>
      <c r="AB13" s="80"/>
      <c r="AC13" s="88" t="s">
        <v>3484</v>
      </c>
      <c r="AD13" s="80"/>
      <c r="AE13" s="80" t="b">
        <v>0</v>
      </c>
      <c r="AF13" s="80">
        <v>0</v>
      </c>
      <c r="AG13" s="88" t="s">
        <v>3679</v>
      </c>
      <c r="AH13" s="80" t="b">
        <v>0</v>
      </c>
      <c r="AI13" s="80" t="s">
        <v>3815</v>
      </c>
      <c r="AJ13" s="80"/>
      <c r="AK13" s="88" t="s">
        <v>3679</v>
      </c>
      <c r="AL13" s="80" t="b">
        <v>0</v>
      </c>
      <c r="AM13" s="80">
        <v>2</v>
      </c>
      <c r="AN13" s="88" t="s">
        <v>3483</v>
      </c>
      <c r="AO13" s="80" t="s">
        <v>3850</v>
      </c>
      <c r="AP13" s="80" t="b">
        <v>0</v>
      </c>
      <c r="AQ13" s="88" t="s">
        <v>3483</v>
      </c>
      <c r="AR13" s="80" t="s">
        <v>178</v>
      </c>
      <c r="AS13" s="80">
        <v>0</v>
      </c>
      <c r="AT13" s="80">
        <v>0</v>
      </c>
      <c r="AU13" s="80"/>
      <c r="AV13" s="80"/>
      <c r="AW13" s="80"/>
      <c r="AX13" s="80"/>
      <c r="AY13" s="80"/>
      <c r="AZ13" s="80"/>
      <c r="BA13" s="80"/>
      <c r="BB13" s="80"/>
      <c r="BC13" s="79" t="str">
        <f>REPLACE(INDEX(GroupVertices[Group],MATCH(Edges[[#This Row],[Vertex 1]],GroupVertices[Vertex],0)),1,1,"")</f>
        <v>137</v>
      </c>
      <c r="BD13" s="79" t="str">
        <f>REPLACE(INDEX(GroupVertices[Group],MATCH(Edges[[#This Row],[Vertex 2]],GroupVertices[Vertex],0)),1,1,"")</f>
        <v>137</v>
      </c>
    </row>
    <row r="14" spans="1:56" ht="15">
      <c r="A14" s="65" t="s">
        <v>530</v>
      </c>
      <c r="B14" s="65" t="s">
        <v>529</v>
      </c>
      <c r="C14" s="66"/>
      <c r="D14" s="67"/>
      <c r="E14" s="68"/>
      <c r="F14" s="69"/>
      <c r="G14" s="66"/>
      <c r="H14" s="70"/>
      <c r="I14" s="71"/>
      <c r="J14" s="71"/>
      <c r="K14" s="34" t="s">
        <v>66</v>
      </c>
      <c r="L14" s="78">
        <v>14</v>
      </c>
      <c r="M14" s="78"/>
      <c r="N14" s="73"/>
      <c r="O14" s="80" t="s">
        <v>874</v>
      </c>
      <c r="P14" s="82">
        <v>43657.27125</v>
      </c>
      <c r="Q14" s="80" t="s">
        <v>1100</v>
      </c>
      <c r="R14" s="80"/>
      <c r="S14" s="80"/>
      <c r="T14" s="80" t="s">
        <v>1372</v>
      </c>
      <c r="U14" s="80"/>
      <c r="V14" s="83" t="s">
        <v>1767</v>
      </c>
      <c r="W14" s="82">
        <v>43657.27125</v>
      </c>
      <c r="X14" s="86">
        <v>43657</v>
      </c>
      <c r="Y14" s="88" t="s">
        <v>2193</v>
      </c>
      <c r="Z14" s="83" t="s">
        <v>2753</v>
      </c>
      <c r="AA14" s="80"/>
      <c r="AB14" s="80"/>
      <c r="AC14" s="88" t="s">
        <v>3316</v>
      </c>
      <c r="AD14" s="80"/>
      <c r="AE14" s="80" t="b">
        <v>0</v>
      </c>
      <c r="AF14" s="80">
        <v>0</v>
      </c>
      <c r="AG14" s="88" t="s">
        <v>3679</v>
      </c>
      <c r="AH14" s="80" t="b">
        <v>0</v>
      </c>
      <c r="AI14" s="80" t="s">
        <v>3815</v>
      </c>
      <c r="AJ14" s="80"/>
      <c r="AK14" s="88" t="s">
        <v>3679</v>
      </c>
      <c r="AL14" s="80" t="b">
        <v>0</v>
      </c>
      <c r="AM14" s="80">
        <v>2</v>
      </c>
      <c r="AN14" s="88" t="s">
        <v>3315</v>
      </c>
      <c r="AO14" s="80" t="s">
        <v>3852</v>
      </c>
      <c r="AP14" s="80" t="b">
        <v>0</v>
      </c>
      <c r="AQ14" s="88" t="s">
        <v>3315</v>
      </c>
      <c r="AR14" s="80" t="s">
        <v>178</v>
      </c>
      <c r="AS14" s="80">
        <v>0</v>
      </c>
      <c r="AT14" s="80">
        <v>0</v>
      </c>
      <c r="AU14" s="80"/>
      <c r="AV14" s="80"/>
      <c r="AW14" s="80"/>
      <c r="AX14" s="80"/>
      <c r="AY14" s="80"/>
      <c r="AZ14" s="80"/>
      <c r="BA14" s="80"/>
      <c r="BB14" s="80"/>
      <c r="BC14" s="79" t="str">
        <f>REPLACE(INDEX(GroupVertices[Group],MATCH(Edges[[#This Row],[Vertex 1]],GroupVertices[Vertex],0)),1,1,"")</f>
        <v>43</v>
      </c>
      <c r="BD14" s="79" t="str">
        <f>REPLACE(INDEX(GroupVertices[Group],MATCH(Edges[[#This Row],[Vertex 2]],GroupVertices[Vertex],0)),1,1,"")</f>
        <v>43</v>
      </c>
    </row>
    <row r="15" spans="1:56" ht="15">
      <c r="A15" s="65" t="s">
        <v>338</v>
      </c>
      <c r="B15" s="65" t="s">
        <v>338</v>
      </c>
      <c r="C15" s="66"/>
      <c r="D15" s="67"/>
      <c r="E15" s="68"/>
      <c r="F15" s="69"/>
      <c r="G15" s="66"/>
      <c r="H15" s="70"/>
      <c r="I15" s="71"/>
      <c r="J15" s="71"/>
      <c r="K15" s="34" t="s">
        <v>65</v>
      </c>
      <c r="L15" s="78">
        <v>15</v>
      </c>
      <c r="M15" s="78"/>
      <c r="N15" s="73"/>
      <c r="O15" s="80" t="s">
        <v>178</v>
      </c>
      <c r="P15" s="82">
        <v>43656.67375</v>
      </c>
      <c r="Q15" s="80" t="s">
        <v>943</v>
      </c>
      <c r="R15" s="80"/>
      <c r="S15" s="80"/>
      <c r="T15" s="80" t="s">
        <v>1347</v>
      </c>
      <c r="U15" s="83" t="s">
        <v>1400</v>
      </c>
      <c r="V15" s="83" t="s">
        <v>1400</v>
      </c>
      <c r="W15" s="82">
        <v>43656.67375</v>
      </c>
      <c r="X15" s="86">
        <v>43656</v>
      </c>
      <c r="Y15" s="88" t="s">
        <v>1988</v>
      </c>
      <c r="Z15" s="83" t="s">
        <v>2547</v>
      </c>
      <c r="AA15" s="80"/>
      <c r="AB15" s="80"/>
      <c r="AC15" s="88" t="s">
        <v>3110</v>
      </c>
      <c r="AD15" s="80"/>
      <c r="AE15" s="80" t="b">
        <v>0</v>
      </c>
      <c r="AF15" s="80">
        <v>2</v>
      </c>
      <c r="AG15" s="88" t="s">
        <v>3679</v>
      </c>
      <c r="AH15" s="80" t="b">
        <v>0</v>
      </c>
      <c r="AI15" s="80" t="s">
        <v>3815</v>
      </c>
      <c r="AJ15" s="80"/>
      <c r="AK15" s="88" t="s">
        <v>3679</v>
      </c>
      <c r="AL15" s="80" t="b">
        <v>0</v>
      </c>
      <c r="AM15" s="80">
        <v>0</v>
      </c>
      <c r="AN15" s="88" t="s">
        <v>3679</v>
      </c>
      <c r="AO15" s="80" t="s">
        <v>3863</v>
      </c>
      <c r="AP15" s="80" t="b">
        <v>0</v>
      </c>
      <c r="AQ15" s="88" t="s">
        <v>3110</v>
      </c>
      <c r="AR15" s="80" t="s">
        <v>178</v>
      </c>
      <c r="AS15" s="80">
        <v>0</v>
      </c>
      <c r="AT15" s="80">
        <v>0</v>
      </c>
      <c r="AU15" s="80"/>
      <c r="AV15" s="80"/>
      <c r="AW15" s="80"/>
      <c r="AX15" s="80"/>
      <c r="AY15" s="80"/>
      <c r="AZ15" s="80"/>
      <c r="BA15" s="80"/>
      <c r="BB15" s="80"/>
      <c r="BC15" s="79" t="str">
        <f>REPLACE(INDEX(GroupVertices[Group],MATCH(Edges[[#This Row],[Vertex 1]],GroupVertices[Vertex],0)),1,1,"")</f>
        <v>265</v>
      </c>
      <c r="BD15" s="79" t="str">
        <f>REPLACE(INDEX(GroupVertices[Group],MATCH(Edges[[#This Row],[Vertex 2]],GroupVertices[Vertex],0)),1,1,"")</f>
        <v>265</v>
      </c>
    </row>
    <row r="16" spans="1:56" ht="15">
      <c r="A16" s="65" t="s">
        <v>546</v>
      </c>
      <c r="B16" s="65" t="s">
        <v>546</v>
      </c>
      <c r="C16" s="66"/>
      <c r="D16" s="67"/>
      <c r="E16" s="68"/>
      <c r="F16" s="69"/>
      <c r="G16" s="66"/>
      <c r="H16" s="70"/>
      <c r="I16" s="71"/>
      <c r="J16" s="71"/>
      <c r="K16" s="34" t="s">
        <v>65</v>
      </c>
      <c r="L16" s="78">
        <v>16</v>
      </c>
      <c r="M16" s="78"/>
      <c r="N16" s="73"/>
      <c r="O16" s="80" t="s">
        <v>178</v>
      </c>
      <c r="P16" s="82">
        <v>43657.420324074075</v>
      </c>
      <c r="Q16" s="80" t="s">
        <v>1111</v>
      </c>
      <c r="R16" s="80"/>
      <c r="S16" s="80"/>
      <c r="T16" s="80"/>
      <c r="U16" s="80"/>
      <c r="V16" s="83" t="s">
        <v>1781</v>
      </c>
      <c r="W16" s="82">
        <v>43657.420324074075</v>
      </c>
      <c r="X16" s="86">
        <v>43657</v>
      </c>
      <c r="Y16" s="88" t="s">
        <v>2209</v>
      </c>
      <c r="Z16" s="83" t="s">
        <v>2769</v>
      </c>
      <c r="AA16" s="80"/>
      <c r="AB16" s="80"/>
      <c r="AC16" s="88" t="s">
        <v>3332</v>
      </c>
      <c r="AD16" s="80"/>
      <c r="AE16" s="80" t="b">
        <v>0</v>
      </c>
      <c r="AF16" s="80">
        <v>0</v>
      </c>
      <c r="AG16" s="88" t="s">
        <v>3679</v>
      </c>
      <c r="AH16" s="80" t="b">
        <v>0</v>
      </c>
      <c r="AI16" s="80" t="s">
        <v>3815</v>
      </c>
      <c r="AJ16" s="80"/>
      <c r="AK16" s="88" t="s">
        <v>3679</v>
      </c>
      <c r="AL16" s="80" t="b">
        <v>0</v>
      </c>
      <c r="AM16" s="80">
        <v>0</v>
      </c>
      <c r="AN16" s="88" t="s">
        <v>3679</v>
      </c>
      <c r="AO16" s="80" t="s">
        <v>3857</v>
      </c>
      <c r="AP16" s="80" t="b">
        <v>0</v>
      </c>
      <c r="AQ16" s="88" t="s">
        <v>3332</v>
      </c>
      <c r="AR16" s="80" t="s">
        <v>178</v>
      </c>
      <c r="AS16" s="80">
        <v>0</v>
      </c>
      <c r="AT16" s="80">
        <v>0</v>
      </c>
      <c r="AU16" s="80"/>
      <c r="AV16" s="80"/>
      <c r="AW16" s="80"/>
      <c r="AX16" s="80"/>
      <c r="AY16" s="80"/>
      <c r="AZ16" s="80"/>
      <c r="BA16" s="80"/>
      <c r="BB16" s="80"/>
      <c r="BC16" s="79" t="str">
        <f>REPLACE(INDEX(GroupVertices[Group],MATCH(Edges[[#This Row],[Vertex 1]],GroupVertices[Vertex],0)),1,1,"")</f>
        <v>264</v>
      </c>
      <c r="BD16" s="79" t="str">
        <f>REPLACE(INDEX(GroupVertices[Group],MATCH(Edges[[#This Row],[Vertex 2]],GroupVertices[Vertex],0)),1,1,"")</f>
        <v>264</v>
      </c>
    </row>
    <row r="17" spans="1:56" ht="15">
      <c r="A17" s="65" t="s">
        <v>682</v>
      </c>
      <c r="B17" s="65" t="s">
        <v>871</v>
      </c>
      <c r="C17" s="66"/>
      <c r="D17" s="67"/>
      <c r="E17" s="68"/>
      <c r="F17" s="69"/>
      <c r="G17" s="66"/>
      <c r="H17" s="70"/>
      <c r="I17" s="71"/>
      <c r="J17" s="71"/>
      <c r="K17" s="34" t="s">
        <v>65</v>
      </c>
      <c r="L17" s="78">
        <v>17</v>
      </c>
      <c r="M17" s="78"/>
      <c r="N17" s="73"/>
      <c r="O17" s="80" t="s">
        <v>875</v>
      </c>
      <c r="P17" s="82">
        <v>43657.69414351852</v>
      </c>
      <c r="Q17" s="80" t="s">
        <v>1244</v>
      </c>
      <c r="R17" s="80"/>
      <c r="S17" s="80"/>
      <c r="T17" s="80"/>
      <c r="U17" s="80"/>
      <c r="V17" s="83" t="s">
        <v>1859</v>
      </c>
      <c r="W17" s="82">
        <v>43657.69414351852</v>
      </c>
      <c r="X17" s="86">
        <v>43657</v>
      </c>
      <c r="Y17" s="88" t="s">
        <v>2417</v>
      </c>
      <c r="Z17" s="83" t="s">
        <v>2980</v>
      </c>
      <c r="AA17" s="80"/>
      <c r="AB17" s="80"/>
      <c r="AC17" s="88" t="s">
        <v>3543</v>
      </c>
      <c r="AD17" s="88" t="s">
        <v>3674</v>
      </c>
      <c r="AE17" s="80" t="b">
        <v>0</v>
      </c>
      <c r="AF17" s="80">
        <v>0</v>
      </c>
      <c r="AG17" s="88" t="s">
        <v>3809</v>
      </c>
      <c r="AH17" s="80" t="b">
        <v>0</v>
      </c>
      <c r="AI17" s="80" t="s">
        <v>3815</v>
      </c>
      <c r="AJ17" s="80"/>
      <c r="AK17" s="88" t="s">
        <v>3679</v>
      </c>
      <c r="AL17" s="80" t="b">
        <v>0</v>
      </c>
      <c r="AM17" s="80">
        <v>0</v>
      </c>
      <c r="AN17" s="88" t="s">
        <v>3679</v>
      </c>
      <c r="AO17" s="80" t="s">
        <v>3851</v>
      </c>
      <c r="AP17" s="80" t="b">
        <v>0</v>
      </c>
      <c r="AQ17" s="88" t="s">
        <v>3674</v>
      </c>
      <c r="AR17" s="80" t="s">
        <v>178</v>
      </c>
      <c r="AS17" s="80">
        <v>0</v>
      </c>
      <c r="AT17" s="80">
        <v>0</v>
      </c>
      <c r="AU17" s="80"/>
      <c r="AV17" s="80"/>
      <c r="AW17" s="80"/>
      <c r="AX17" s="80"/>
      <c r="AY17" s="80"/>
      <c r="AZ17" s="80"/>
      <c r="BA17" s="80"/>
      <c r="BB17" s="80"/>
      <c r="BC17" s="79" t="str">
        <f>REPLACE(INDEX(GroupVertices[Group],MATCH(Edges[[#This Row],[Vertex 1]],GroupVertices[Vertex],0)),1,1,"")</f>
        <v>136</v>
      </c>
      <c r="BD17" s="79" t="str">
        <f>REPLACE(INDEX(GroupVertices[Group],MATCH(Edges[[#This Row],[Vertex 2]],GroupVertices[Vertex],0)),1,1,"")</f>
        <v>136</v>
      </c>
    </row>
    <row r="18" spans="1:56" ht="15">
      <c r="A18" s="65" t="s">
        <v>268</v>
      </c>
      <c r="B18" s="65" t="s">
        <v>428</v>
      </c>
      <c r="C18" s="66"/>
      <c r="D18" s="67"/>
      <c r="E18" s="68"/>
      <c r="F18" s="69"/>
      <c r="G18" s="66"/>
      <c r="H18" s="70"/>
      <c r="I18" s="71"/>
      <c r="J18" s="71"/>
      <c r="K18" s="34" t="s">
        <v>65</v>
      </c>
      <c r="L18" s="78">
        <v>18</v>
      </c>
      <c r="M18" s="78"/>
      <c r="N18" s="73"/>
      <c r="O18" s="80" t="s">
        <v>874</v>
      </c>
      <c r="P18" s="82">
        <v>43656.28444444444</v>
      </c>
      <c r="Q18" s="80" t="s">
        <v>877</v>
      </c>
      <c r="R18" s="80"/>
      <c r="S18" s="80"/>
      <c r="T18" s="80"/>
      <c r="U18" s="80"/>
      <c r="V18" s="83" t="s">
        <v>1553</v>
      </c>
      <c r="W18" s="82">
        <v>43656.28444444444</v>
      </c>
      <c r="X18" s="86">
        <v>43656</v>
      </c>
      <c r="Y18" s="88" t="s">
        <v>1917</v>
      </c>
      <c r="Z18" s="83" t="s">
        <v>2476</v>
      </c>
      <c r="AA18" s="80"/>
      <c r="AB18" s="80"/>
      <c r="AC18" s="88" t="s">
        <v>3039</v>
      </c>
      <c r="AD18" s="80"/>
      <c r="AE18" s="80" t="b">
        <v>0</v>
      </c>
      <c r="AF18" s="80">
        <v>0</v>
      </c>
      <c r="AG18" s="88" t="s">
        <v>3679</v>
      </c>
      <c r="AH18" s="80" t="b">
        <v>0</v>
      </c>
      <c r="AI18" s="80" t="s">
        <v>3815</v>
      </c>
      <c r="AJ18" s="80"/>
      <c r="AK18" s="88" t="s">
        <v>3679</v>
      </c>
      <c r="AL18" s="80" t="b">
        <v>0</v>
      </c>
      <c r="AM18" s="80">
        <v>94</v>
      </c>
      <c r="AN18" s="88" t="s">
        <v>3203</v>
      </c>
      <c r="AO18" s="80" t="s">
        <v>3849</v>
      </c>
      <c r="AP18" s="80" t="b">
        <v>0</v>
      </c>
      <c r="AQ18" s="88" t="s">
        <v>3203</v>
      </c>
      <c r="AR18" s="80" t="s">
        <v>178</v>
      </c>
      <c r="AS18" s="80">
        <v>0</v>
      </c>
      <c r="AT18" s="80">
        <v>0</v>
      </c>
      <c r="AU18" s="80"/>
      <c r="AV18" s="80"/>
      <c r="AW18" s="80"/>
      <c r="AX18" s="80"/>
      <c r="AY18" s="80"/>
      <c r="AZ18" s="80"/>
      <c r="BA18" s="80"/>
      <c r="BB18" s="80"/>
      <c r="BC18" s="79" t="str">
        <f>REPLACE(INDEX(GroupVertices[Group],MATCH(Edges[[#This Row],[Vertex 1]],GroupVertices[Vertex],0)),1,1,"")</f>
        <v>1</v>
      </c>
      <c r="BD18" s="79" t="str">
        <f>REPLACE(INDEX(GroupVertices[Group],MATCH(Edges[[#This Row],[Vertex 2]],GroupVertices[Vertex],0)),1,1,"")</f>
        <v>1</v>
      </c>
    </row>
    <row r="19" spans="1:56" ht="15">
      <c r="A19" s="65" t="s">
        <v>455</v>
      </c>
      <c r="B19" s="65" t="s">
        <v>686</v>
      </c>
      <c r="C19" s="66"/>
      <c r="D19" s="67"/>
      <c r="E19" s="68"/>
      <c r="F19" s="69"/>
      <c r="G19" s="66"/>
      <c r="H19" s="70"/>
      <c r="I19" s="71"/>
      <c r="J19" s="71"/>
      <c r="K19" s="34" t="s">
        <v>65</v>
      </c>
      <c r="L19" s="78">
        <v>19</v>
      </c>
      <c r="M19" s="78"/>
      <c r="N19" s="73"/>
      <c r="O19" s="80" t="s">
        <v>874</v>
      </c>
      <c r="P19" s="82">
        <v>43657.019155092596</v>
      </c>
      <c r="Q19" s="80" t="s">
        <v>1005</v>
      </c>
      <c r="R19" s="80"/>
      <c r="S19" s="80"/>
      <c r="T19" s="80"/>
      <c r="U19" s="80"/>
      <c r="V19" s="83" t="s">
        <v>1706</v>
      </c>
      <c r="W19" s="82">
        <v>43657.019155092596</v>
      </c>
      <c r="X19" s="86">
        <v>43657</v>
      </c>
      <c r="Y19" s="88" t="s">
        <v>2113</v>
      </c>
      <c r="Z19" s="83" t="s">
        <v>2673</v>
      </c>
      <c r="AA19" s="80"/>
      <c r="AB19" s="80"/>
      <c r="AC19" s="88" t="s">
        <v>3236</v>
      </c>
      <c r="AD19" s="80"/>
      <c r="AE19" s="80" t="b">
        <v>0</v>
      </c>
      <c r="AF19" s="80">
        <v>0</v>
      </c>
      <c r="AG19" s="88" t="s">
        <v>3679</v>
      </c>
      <c r="AH19" s="80" t="b">
        <v>0</v>
      </c>
      <c r="AI19" s="80" t="s">
        <v>3815</v>
      </c>
      <c r="AJ19" s="80"/>
      <c r="AK19" s="88" t="s">
        <v>3679</v>
      </c>
      <c r="AL19" s="80" t="b">
        <v>0</v>
      </c>
      <c r="AM19" s="80">
        <v>4</v>
      </c>
      <c r="AN19" s="88" t="s">
        <v>3547</v>
      </c>
      <c r="AO19" s="80" t="s">
        <v>3850</v>
      </c>
      <c r="AP19" s="80" t="b">
        <v>0</v>
      </c>
      <c r="AQ19" s="88" t="s">
        <v>3547</v>
      </c>
      <c r="AR19" s="80" t="s">
        <v>178</v>
      </c>
      <c r="AS19" s="80">
        <v>0</v>
      </c>
      <c r="AT19" s="80">
        <v>0</v>
      </c>
      <c r="AU19" s="80"/>
      <c r="AV19" s="80"/>
      <c r="AW19" s="80"/>
      <c r="AX19" s="80"/>
      <c r="AY19" s="80"/>
      <c r="AZ19" s="80"/>
      <c r="BA19" s="80"/>
      <c r="BB19" s="80"/>
      <c r="BC19" s="79" t="str">
        <f>REPLACE(INDEX(GroupVertices[Group],MATCH(Edges[[#This Row],[Vertex 1]],GroupVertices[Vertex],0)),1,1,"")</f>
        <v>15</v>
      </c>
      <c r="BD19" s="79" t="str">
        <f>REPLACE(INDEX(GroupVertices[Group],MATCH(Edges[[#This Row],[Vertex 2]],GroupVertices[Vertex],0)),1,1,"")</f>
        <v>15</v>
      </c>
    </row>
    <row r="20" spans="1:56" ht="15">
      <c r="A20" s="65" t="s">
        <v>455</v>
      </c>
      <c r="B20" s="65" t="s">
        <v>777</v>
      </c>
      <c r="C20" s="66"/>
      <c r="D20" s="67"/>
      <c r="E20" s="68"/>
      <c r="F20" s="69"/>
      <c r="G20" s="66"/>
      <c r="H20" s="70"/>
      <c r="I20" s="71"/>
      <c r="J20" s="71"/>
      <c r="K20" s="34" t="s">
        <v>65</v>
      </c>
      <c r="L20" s="78">
        <v>20</v>
      </c>
      <c r="M20" s="78"/>
      <c r="N20" s="73"/>
      <c r="O20" s="80" t="s">
        <v>875</v>
      </c>
      <c r="P20" s="82">
        <v>43657.019155092596</v>
      </c>
      <c r="Q20" s="80" t="s">
        <v>1005</v>
      </c>
      <c r="R20" s="80"/>
      <c r="S20" s="80"/>
      <c r="T20" s="80"/>
      <c r="U20" s="80"/>
      <c r="V20" s="83" t="s">
        <v>1706</v>
      </c>
      <c r="W20" s="82">
        <v>43657.019155092596</v>
      </c>
      <c r="X20" s="86">
        <v>43657</v>
      </c>
      <c r="Y20" s="88" t="s">
        <v>2113</v>
      </c>
      <c r="Z20" s="83" t="s">
        <v>2673</v>
      </c>
      <c r="AA20" s="80"/>
      <c r="AB20" s="80"/>
      <c r="AC20" s="88" t="s">
        <v>3236</v>
      </c>
      <c r="AD20" s="80"/>
      <c r="AE20" s="80" t="b">
        <v>0</v>
      </c>
      <c r="AF20" s="80">
        <v>0</v>
      </c>
      <c r="AG20" s="88" t="s">
        <v>3679</v>
      </c>
      <c r="AH20" s="80" t="b">
        <v>0</v>
      </c>
      <c r="AI20" s="80" t="s">
        <v>3815</v>
      </c>
      <c r="AJ20" s="80"/>
      <c r="AK20" s="88" t="s">
        <v>3679</v>
      </c>
      <c r="AL20" s="80" t="b">
        <v>0</v>
      </c>
      <c r="AM20" s="80">
        <v>4</v>
      </c>
      <c r="AN20" s="88" t="s">
        <v>3547</v>
      </c>
      <c r="AO20" s="80" t="s">
        <v>3850</v>
      </c>
      <c r="AP20" s="80" t="b">
        <v>0</v>
      </c>
      <c r="AQ20" s="88" t="s">
        <v>3547</v>
      </c>
      <c r="AR20" s="80" t="s">
        <v>178</v>
      </c>
      <c r="AS20" s="80">
        <v>0</v>
      </c>
      <c r="AT20" s="80">
        <v>0</v>
      </c>
      <c r="AU20" s="80"/>
      <c r="AV20" s="80"/>
      <c r="AW20" s="80"/>
      <c r="AX20" s="80"/>
      <c r="AY20" s="80"/>
      <c r="AZ20" s="80"/>
      <c r="BA20" s="80"/>
      <c r="BB20" s="80"/>
      <c r="BC20" s="79" t="str">
        <f>REPLACE(INDEX(GroupVertices[Group],MATCH(Edges[[#This Row],[Vertex 1]],GroupVertices[Vertex],0)),1,1,"")</f>
        <v>15</v>
      </c>
      <c r="BD20" s="79" t="str">
        <f>REPLACE(INDEX(GroupVertices[Group],MATCH(Edges[[#This Row],[Vertex 2]],GroupVertices[Vertex],0)),1,1,"")</f>
        <v>15</v>
      </c>
    </row>
    <row r="21" spans="1:56" ht="15">
      <c r="A21" s="65" t="s">
        <v>291</v>
      </c>
      <c r="B21" s="65" t="s">
        <v>411</v>
      </c>
      <c r="C21" s="66"/>
      <c r="D21" s="67"/>
      <c r="E21" s="68"/>
      <c r="F21" s="69"/>
      <c r="G21" s="66"/>
      <c r="H21" s="70"/>
      <c r="I21" s="71"/>
      <c r="J21" s="71"/>
      <c r="K21" s="34" t="s">
        <v>65</v>
      </c>
      <c r="L21" s="78">
        <v>21</v>
      </c>
      <c r="M21" s="78"/>
      <c r="N21" s="73"/>
      <c r="O21" s="80" t="s">
        <v>874</v>
      </c>
      <c r="P21" s="82">
        <v>43656.43479166667</v>
      </c>
      <c r="Q21" s="80" t="s">
        <v>908</v>
      </c>
      <c r="R21" s="80"/>
      <c r="S21" s="80"/>
      <c r="T21" s="80"/>
      <c r="U21" s="80"/>
      <c r="V21" s="83" t="s">
        <v>1575</v>
      </c>
      <c r="W21" s="82">
        <v>43656.43479166667</v>
      </c>
      <c r="X21" s="86">
        <v>43656</v>
      </c>
      <c r="Y21" s="88" t="s">
        <v>1940</v>
      </c>
      <c r="Z21" s="83" t="s">
        <v>2499</v>
      </c>
      <c r="AA21" s="80"/>
      <c r="AB21" s="80"/>
      <c r="AC21" s="88" t="s">
        <v>3062</v>
      </c>
      <c r="AD21" s="80"/>
      <c r="AE21" s="80" t="b">
        <v>0</v>
      </c>
      <c r="AF21" s="80">
        <v>0</v>
      </c>
      <c r="AG21" s="88" t="s">
        <v>3679</v>
      </c>
      <c r="AH21" s="80" t="b">
        <v>0</v>
      </c>
      <c r="AI21" s="80" t="s">
        <v>3820</v>
      </c>
      <c r="AJ21" s="80"/>
      <c r="AK21" s="88" t="s">
        <v>3679</v>
      </c>
      <c r="AL21" s="80" t="b">
        <v>0</v>
      </c>
      <c r="AM21" s="80">
        <v>3</v>
      </c>
      <c r="AN21" s="88" t="s">
        <v>3185</v>
      </c>
      <c r="AO21" s="80" t="s">
        <v>3849</v>
      </c>
      <c r="AP21" s="80" t="b">
        <v>0</v>
      </c>
      <c r="AQ21" s="88" t="s">
        <v>3185</v>
      </c>
      <c r="AR21" s="80" t="s">
        <v>178</v>
      </c>
      <c r="AS21" s="80">
        <v>0</v>
      </c>
      <c r="AT21" s="80">
        <v>0</v>
      </c>
      <c r="AU21" s="80"/>
      <c r="AV21" s="80"/>
      <c r="AW21" s="80"/>
      <c r="AX21" s="80"/>
      <c r="AY21" s="80"/>
      <c r="AZ21" s="80"/>
      <c r="BA21" s="80"/>
      <c r="BB21" s="80"/>
      <c r="BC21" s="79" t="str">
        <f>REPLACE(INDEX(GroupVertices[Group],MATCH(Edges[[#This Row],[Vertex 1]],GroupVertices[Vertex],0)),1,1,"")</f>
        <v>52</v>
      </c>
      <c r="BD21" s="79" t="str">
        <f>REPLACE(INDEX(GroupVertices[Group],MATCH(Edges[[#This Row],[Vertex 2]],GroupVertices[Vertex],0)),1,1,"")</f>
        <v>52</v>
      </c>
    </row>
    <row r="22" spans="1:56" ht="15">
      <c r="A22" s="65" t="s">
        <v>539</v>
      </c>
      <c r="B22" s="65" t="s">
        <v>539</v>
      </c>
      <c r="C22" s="66"/>
      <c r="D22" s="67"/>
      <c r="E22" s="68"/>
      <c r="F22" s="69"/>
      <c r="G22" s="66"/>
      <c r="H22" s="70"/>
      <c r="I22" s="71"/>
      <c r="J22" s="71"/>
      <c r="K22" s="34" t="s">
        <v>65</v>
      </c>
      <c r="L22" s="78">
        <v>22</v>
      </c>
      <c r="M22" s="78"/>
      <c r="N22" s="73"/>
      <c r="O22" s="80" t="s">
        <v>178</v>
      </c>
      <c r="P22" s="82">
        <v>43652.769733796296</v>
      </c>
      <c r="Q22" s="80" t="s">
        <v>1106</v>
      </c>
      <c r="R22" s="80"/>
      <c r="S22" s="80"/>
      <c r="T22" s="80"/>
      <c r="U22" s="80"/>
      <c r="V22" s="83" t="s">
        <v>1775</v>
      </c>
      <c r="W22" s="82">
        <v>43652.769733796296</v>
      </c>
      <c r="X22" s="86">
        <v>43652</v>
      </c>
      <c r="Y22" s="88" t="s">
        <v>2202</v>
      </c>
      <c r="Z22" s="83" t="s">
        <v>2762</v>
      </c>
      <c r="AA22" s="80"/>
      <c r="AB22" s="80"/>
      <c r="AC22" s="88" t="s">
        <v>3325</v>
      </c>
      <c r="AD22" s="80"/>
      <c r="AE22" s="80" t="b">
        <v>0</v>
      </c>
      <c r="AF22" s="80">
        <v>5</v>
      </c>
      <c r="AG22" s="88" t="s">
        <v>3679</v>
      </c>
      <c r="AH22" s="80" t="b">
        <v>0</v>
      </c>
      <c r="AI22" s="80" t="s">
        <v>3822</v>
      </c>
      <c r="AJ22" s="80"/>
      <c r="AK22" s="88" t="s">
        <v>3679</v>
      </c>
      <c r="AL22" s="80" t="b">
        <v>0</v>
      </c>
      <c r="AM22" s="80">
        <v>1</v>
      </c>
      <c r="AN22" s="88" t="s">
        <v>3679</v>
      </c>
      <c r="AO22" s="80" t="s">
        <v>3849</v>
      </c>
      <c r="AP22" s="80" t="b">
        <v>0</v>
      </c>
      <c r="AQ22" s="88" t="s">
        <v>3325</v>
      </c>
      <c r="AR22" s="80" t="s">
        <v>874</v>
      </c>
      <c r="AS22" s="80">
        <v>0</v>
      </c>
      <c r="AT22" s="80">
        <v>0</v>
      </c>
      <c r="AU22" s="80"/>
      <c r="AV22" s="80"/>
      <c r="AW22" s="80"/>
      <c r="AX22" s="80"/>
      <c r="AY22" s="80"/>
      <c r="AZ22" s="80"/>
      <c r="BA22" s="80"/>
      <c r="BB22" s="80"/>
      <c r="BC22" s="79" t="str">
        <f>REPLACE(INDEX(GroupVertices[Group],MATCH(Edges[[#This Row],[Vertex 1]],GroupVertices[Vertex],0)),1,1,"")</f>
        <v>99</v>
      </c>
      <c r="BD22" s="79" t="str">
        <f>REPLACE(INDEX(GroupVertices[Group],MATCH(Edges[[#This Row],[Vertex 2]],GroupVertices[Vertex],0)),1,1,"")</f>
        <v>99</v>
      </c>
    </row>
    <row r="23" spans="1:56" ht="15">
      <c r="A23" s="65" t="s">
        <v>307</v>
      </c>
      <c r="B23" s="65" t="s">
        <v>711</v>
      </c>
      <c r="C23" s="66"/>
      <c r="D23" s="67"/>
      <c r="E23" s="68"/>
      <c r="F23" s="69"/>
      <c r="G23" s="66"/>
      <c r="H23" s="70"/>
      <c r="I23" s="71"/>
      <c r="J23" s="71"/>
      <c r="K23" s="34" t="s">
        <v>65</v>
      </c>
      <c r="L23" s="78">
        <v>23</v>
      </c>
      <c r="M23" s="78"/>
      <c r="N23" s="73"/>
      <c r="O23" s="80" t="s">
        <v>875</v>
      </c>
      <c r="P23" s="82">
        <v>43656.53486111111</v>
      </c>
      <c r="Q23" s="80" t="s">
        <v>923</v>
      </c>
      <c r="R23" s="80"/>
      <c r="S23" s="80"/>
      <c r="T23" s="80"/>
      <c r="U23" s="80"/>
      <c r="V23" s="83" t="s">
        <v>1587</v>
      </c>
      <c r="W23" s="82">
        <v>43656.53486111111</v>
      </c>
      <c r="X23" s="86">
        <v>43656</v>
      </c>
      <c r="Y23" s="88" t="s">
        <v>1957</v>
      </c>
      <c r="Z23" s="83" t="s">
        <v>2516</v>
      </c>
      <c r="AA23" s="80"/>
      <c r="AB23" s="80"/>
      <c r="AC23" s="88" t="s">
        <v>3079</v>
      </c>
      <c r="AD23" s="88" t="s">
        <v>3567</v>
      </c>
      <c r="AE23" s="80" t="b">
        <v>0</v>
      </c>
      <c r="AF23" s="80">
        <v>0</v>
      </c>
      <c r="AG23" s="88" t="s">
        <v>3697</v>
      </c>
      <c r="AH23" s="80" t="b">
        <v>0</v>
      </c>
      <c r="AI23" s="80" t="s">
        <v>3815</v>
      </c>
      <c r="AJ23" s="80"/>
      <c r="AK23" s="88" t="s">
        <v>3679</v>
      </c>
      <c r="AL23" s="80" t="b">
        <v>0</v>
      </c>
      <c r="AM23" s="80">
        <v>0</v>
      </c>
      <c r="AN23" s="88" t="s">
        <v>3679</v>
      </c>
      <c r="AO23" s="80" t="s">
        <v>3849</v>
      </c>
      <c r="AP23" s="80" t="b">
        <v>0</v>
      </c>
      <c r="AQ23" s="88" t="s">
        <v>3567</v>
      </c>
      <c r="AR23" s="80" t="s">
        <v>178</v>
      </c>
      <c r="AS23" s="80">
        <v>0</v>
      </c>
      <c r="AT23" s="80">
        <v>0</v>
      </c>
      <c r="AU23" s="80"/>
      <c r="AV23" s="80"/>
      <c r="AW23" s="80"/>
      <c r="AX23" s="80"/>
      <c r="AY23" s="80"/>
      <c r="AZ23" s="80"/>
      <c r="BA23" s="80"/>
      <c r="BB23" s="80"/>
      <c r="BC23" s="79" t="str">
        <f>REPLACE(INDEX(GroupVertices[Group],MATCH(Edges[[#This Row],[Vertex 1]],GroupVertices[Vertex],0)),1,1,"")</f>
        <v>135</v>
      </c>
      <c r="BD23" s="79" t="str">
        <f>REPLACE(INDEX(GroupVertices[Group],MATCH(Edges[[#This Row],[Vertex 2]],GroupVertices[Vertex],0)),1,1,"")</f>
        <v>135</v>
      </c>
    </row>
    <row r="24" spans="1:56" ht="15">
      <c r="A24" s="65" t="s">
        <v>477</v>
      </c>
      <c r="B24" s="65" t="s">
        <v>802</v>
      </c>
      <c r="C24" s="66"/>
      <c r="D24" s="67"/>
      <c r="E24" s="68"/>
      <c r="F24" s="69"/>
      <c r="G24" s="66"/>
      <c r="H24" s="70"/>
      <c r="I24" s="71"/>
      <c r="J24" s="71"/>
      <c r="K24" s="34" t="s">
        <v>65</v>
      </c>
      <c r="L24" s="78">
        <v>24</v>
      </c>
      <c r="M24" s="78"/>
      <c r="N24" s="73"/>
      <c r="O24" s="80" t="s">
        <v>875</v>
      </c>
      <c r="P24" s="82">
        <v>43657.06180555555</v>
      </c>
      <c r="Q24" s="80" t="s">
        <v>1057</v>
      </c>
      <c r="R24" s="80"/>
      <c r="S24" s="80"/>
      <c r="T24" s="80" t="s">
        <v>1367</v>
      </c>
      <c r="U24" s="80"/>
      <c r="V24" s="83" t="s">
        <v>1722</v>
      </c>
      <c r="W24" s="82">
        <v>43657.06180555555</v>
      </c>
      <c r="X24" s="86">
        <v>43657</v>
      </c>
      <c r="Y24" s="88" t="s">
        <v>2138</v>
      </c>
      <c r="Z24" s="83" t="s">
        <v>2698</v>
      </c>
      <c r="AA24" s="80"/>
      <c r="AB24" s="80"/>
      <c r="AC24" s="88" t="s">
        <v>3261</v>
      </c>
      <c r="AD24" s="88" t="s">
        <v>3623</v>
      </c>
      <c r="AE24" s="80" t="b">
        <v>0</v>
      </c>
      <c r="AF24" s="80">
        <v>1</v>
      </c>
      <c r="AG24" s="88" t="s">
        <v>3751</v>
      </c>
      <c r="AH24" s="80" t="b">
        <v>0</v>
      </c>
      <c r="AI24" s="80" t="s">
        <v>3815</v>
      </c>
      <c r="AJ24" s="80"/>
      <c r="AK24" s="88" t="s">
        <v>3679</v>
      </c>
      <c r="AL24" s="80" t="b">
        <v>0</v>
      </c>
      <c r="AM24" s="80">
        <v>0</v>
      </c>
      <c r="AN24" s="88" t="s">
        <v>3679</v>
      </c>
      <c r="AO24" s="80" t="s">
        <v>3870</v>
      </c>
      <c r="AP24" s="80" t="b">
        <v>0</v>
      </c>
      <c r="AQ24" s="88" t="s">
        <v>3623</v>
      </c>
      <c r="AR24" s="80" t="s">
        <v>178</v>
      </c>
      <c r="AS24" s="80">
        <v>0</v>
      </c>
      <c r="AT24" s="80">
        <v>0</v>
      </c>
      <c r="AU24" s="80"/>
      <c r="AV24" s="80"/>
      <c r="AW24" s="80"/>
      <c r="AX24" s="80"/>
      <c r="AY24" s="80"/>
      <c r="AZ24" s="80"/>
      <c r="BA24" s="80"/>
      <c r="BB24" s="80"/>
      <c r="BC24" s="79" t="str">
        <f>REPLACE(INDEX(GroupVertices[Group],MATCH(Edges[[#This Row],[Vertex 1]],GroupVertices[Vertex],0)),1,1,"")</f>
        <v>48</v>
      </c>
      <c r="BD24" s="79" t="str">
        <f>REPLACE(INDEX(GroupVertices[Group],MATCH(Edges[[#This Row],[Vertex 2]],GroupVertices[Vertex],0)),1,1,"")</f>
        <v>48</v>
      </c>
    </row>
    <row r="25" spans="1:56" ht="15">
      <c r="A25" s="65" t="s">
        <v>537</v>
      </c>
      <c r="B25" s="65" t="s">
        <v>537</v>
      </c>
      <c r="C25" s="66"/>
      <c r="D25" s="67"/>
      <c r="E25" s="68"/>
      <c r="F25" s="69"/>
      <c r="G25" s="66"/>
      <c r="H25" s="70"/>
      <c r="I25" s="71"/>
      <c r="J25" s="71"/>
      <c r="K25" s="34" t="s">
        <v>65</v>
      </c>
      <c r="L25" s="78">
        <v>25</v>
      </c>
      <c r="M25" s="78"/>
      <c r="N25" s="73"/>
      <c r="O25" s="80" t="s">
        <v>178</v>
      </c>
      <c r="P25" s="82">
        <v>43657.33640046296</v>
      </c>
      <c r="Q25" s="80" t="s">
        <v>1104</v>
      </c>
      <c r="R25" s="80"/>
      <c r="S25" s="80"/>
      <c r="T25" s="80"/>
      <c r="U25" s="80"/>
      <c r="V25" s="83" t="s">
        <v>1773</v>
      </c>
      <c r="W25" s="82">
        <v>43657.33640046296</v>
      </c>
      <c r="X25" s="86">
        <v>43657</v>
      </c>
      <c r="Y25" s="88" t="s">
        <v>2200</v>
      </c>
      <c r="Z25" s="83" t="s">
        <v>2760</v>
      </c>
      <c r="AA25" s="80"/>
      <c r="AB25" s="80"/>
      <c r="AC25" s="88" t="s">
        <v>3323</v>
      </c>
      <c r="AD25" s="80"/>
      <c r="AE25" s="80" t="b">
        <v>0</v>
      </c>
      <c r="AF25" s="80">
        <v>0</v>
      </c>
      <c r="AG25" s="88" t="s">
        <v>3679</v>
      </c>
      <c r="AH25" s="80" t="b">
        <v>0</v>
      </c>
      <c r="AI25" s="80" t="s">
        <v>3815</v>
      </c>
      <c r="AJ25" s="80"/>
      <c r="AK25" s="88" t="s">
        <v>3679</v>
      </c>
      <c r="AL25" s="80" t="b">
        <v>0</v>
      </c>
      <c r="AM25" s="80">
        <v>0</v>
      </c>
      <c r="AN25" s="88" t="s">
        <v>3679</v>
      </c>
      <c r="AO25" s="80" t="s">
        <v>3861</v>
      </c>
      <c r="AP25" s="80" t="b">
        <v>0</v>
      </c>
      <c r="AQ25" s="88" t="s">
        <v>3323</v>
      </c>
      <c r="AR25" s="80" t="s">
        <v>178</v>
      </c>
      <c r="AS25" s="80">
        <v>0</v>
      </c>
      <c r="AT25" s="80">
        <v>0</v>
      </c>
      <c r="AU25" s="80"/>
      <c r="AV25" s="80"/>
      <c r="AW25" s="80"/>
      <c r="AX25" s="80"/>
      <c r="AY25" s="80"/>
      <c r="AZ25" s="80"/>
      <c r="BA25" s="80"/>
      <c r="BB25" s="80"/>
      <c r="BC25" s="79" t="str">
        <f>REPLACE(INDEX(GroupVertices[Group],MATCH(Edges[[#This Row],[Vertex 1]],GroupVertices[Vertex],0)),1,1,"")</f>
        <v>263</v>
      </c>
      <c r="BD25" s="79" t="str">
        <f>REPLACE(INDEX(GroupVertices[Group],MATCH(Edges[[#This Row],[Vertex 2]],GroupVertices[Vertex],0)),1,1,"")</f>
        <v>263</v>
      </c>
    </row>
    <row r="26" spans="1:56" ht="15">
      <c r="A26" s="65" t="s">
        <v>265</v>
      </c>
      <c r="B26" s="65" t="s">
        <v>265</v>
      </c>
      <c r="C26" s="66"/>
      <c r="D26" s="67"/>
      <c r="E26" s="68"/>
      <c r="F26" s="69"/>
      <c r="G26" s="66"/>
      <c r="H26" s="70"/>
      <c r="I26" s="71"/>
      <c r="J26" s="71"/>
      <c r="K26" s="34" t="s">
        <v>65</v>
      </c>
      <c r="L26" s="78">
        <v>26</v>
      </c>
      <c r="M26" s="78"/>
      <c r="N26" s="73"/>
      <c r="O26" s="80" t="s">
        <v>178</v>
      </c>
      <c r="P26" s="82">
        <v>43656.27678240741</v>
      </c>
      <c r="Q26" s="80" t="s">
        <v>893</v>
      </c>
      <c r="R26" s="80"/>
      <c r="S26" s="80"/>
      <c r="T26" s="80"/>
      <c r="U26" s="80"/>
      <c r="V26" s="83" t="s">
        <v>1550</v>
      </c>
      <c r="W26" s="82">
        <v>43656.27678240741</v>
      </c>
      <c r="X26" s="86">
        <v>43656</v>
      </c>
      <c r="Y26" s="88" t="s">
        <v>1914</v>
      </c>
      <c r="Z26" s="83" t="s">
        <v>2473</v>
      </c>
      <c r="AA26" s="80"/>
      <c r="AB26" s="80"/>
      <c r="AC26" s="88" t="s">
        <v>3036</v>
      </c>
      <c r="AD26" s="88" t="s">
        <v>3557</v>
      </c>
      <c r="AE26" s="80" t="b">
        <v>0</v>
      </c>
      <c r="AF26" s="80">
        <v>0</v>
      </c>
      <c r="AG26" s="88" t="s">
        <v>3687</v>
      </c>
      <c r="AH26" s="80" t="b">
        <v>0</v>
      </c>
      <c r="AI26" s="80" t="s">
        <v>3815</v>
      </c>
      <c r="AJ26" s="80"/>
      <c r="AK26" s="88" t="s">
        <v>3679</v>
      </c>
      <c r="AL26" s="80" t="b">
        <v>0</v>
      </c>
      <c r="AM26" s="80">
        <v>0</v>
      </c>
      <c r="AN26" s="88" t="s">
        <v>3679</v>
      </c>
      <c r="AO26" s="80" t="s">
        <v>3849</v>
      </c>
      <c r="AP26" s="80" t="b">
        <v>0</v>
      </c>
      <c r="AQ26" s="88" t="s">
        <v>3557</v>
      </c>
      <c r="AR26" s="80" t="s">
        <v>178</v>
      </c>
      <c r="AS26" s="80">
        <v>0</v>
      </c>
      <c r="AT26" s="80">
        <v>0</v>
      </c>
      <c r="AU26" s="80"/>
      <c r="AV26" s="80"/>
      <c r="AW26" s="80"/>
      <c r="AX26" s="80"/>
      <c r="AY26" s="80"/>
      <c r="AZ26" s="80"/>
      <c r="BA26" s="80"/>
      <c r="BB26" s="80"/>
      <c r="BC26" s="79" t="str">
        <f>REPLACE(INDEX(GroupVertices[Group],MATCH(Edges[[#This Row],[Vertex 1]],GroupVertices[Vertex],0)),1,1,"")</f>
        <v>262</v>
      </c>
      <c r="BD26" s="79" t="str">
        <f>REPLACE(INDEX(GroupVertices[Group],MATCH(Edges[[#This Row],[Vertex 2]],GroupVertices[Vertex],0)),1,1,"")</f>
        <v>262</v>
      </c>
    </row>
    <row r="27" spans="1:56" ht="15">
      <c r="A27" s="65" t="s">
        <v>466</v>
      </c>
      <c r="B27" s="65" t="s">
        <v>466</v>
      </c>
      <c r="C27" s="66"/>
      <c r="D27" s="67"/>
      <c r="E27" s="68"/>
      <c r="F27" s="69"/>
      <c r="G27" s="66"/>
      <c r="H27" s="70"/>
      <c r="I27" s="71"/>
      <c r="J27" s="71"/>
      <c r="K27" s="34" t="s">
        <v>65</v>
      </c>
      <c r="L27" s="78">
        <v>27</v>
      </c>
      <c r="M27" s="78"/>
      <c r="N27" s="73"/>
      <c r="O27" s="80" t="s">
        <v>178</v>
      </c>
      <c r="P27" s="82">
        <v>43657.04785879629</v>
      </c>
      <c r="Q27" s="80" t="s">
        <v>1046</v>
      </c>
      <c r="R27" s="80"/>
      <c r="S27" s="80"/>
      <c r="T27" s="80"/>
      <c r="U27" s="80"/>
      <c r="V27" s="83" t="s">
        <v>1713</v>
      </c>
      <c r="W27" s="82">
        <v>43657.04785879629</v>
      </c>
      <c r="X27" s="86">
        <v>43657</v>
      </c>
      <c r="Y27" s="88" t="s">
        <v>2126</v>
      </c>
      <c r="Z27" s="83" t="s">
        <v>2686</v>
      </c>
      <c r="AA27" s="80"/>
      <c r="AB27" s="80"/>
      <c r="AC27" s="88" t="s">
        <v>3249</v>
      </c>
      <c r="AD27" s="80"/>
      <c r="AE27" s="80" t="b">
        <v>0</v>
      </c>
      <c r="AF27" s="80">
        <v>1</v>
      </c>
      <c r="AG27" s="88" t="s">
        <v>3679</v>
      </c>
      <c r="AH27" s="80" t="b">
        <v>0</v>
      </c>
      <c r="AI27" s="80" t="s">
        <v>3818</v>
      </c>
      <c r="AJ27" s="80"/>
      <c r="AK27" s="88" t="s">
        <v>3679</v>
      </c>
      <c r="AL27" s="80" t="b">
        <v>0</v>
      </c>
      <c r="AM27" s="80">
        <v>0</v>
      </c>
      <c r="AN27" s="88" t="s">
        <v>3679</v>
      </c>
      <c r="AO27" s="80" t="s">
        <v>3849</v>
      </c>
      <c r="AP27" s="80" t="b">
        <v>0</v>
      </c>
      <c r="AQ27" s="88" t="s">
        <v>3249</v>
      </c>
      <c r="AR27" s="80" t="s">
        <v>178</v>
      </c>
      <c r="AS27" s="80">
        <v>0</v>
      </c>
      <c r="AT27" s="80">
        <v>0</v>
      </c>
      <c r="AU27" s="80"/>
      <c r="AV27" s="80"/>
      <c r="AW27" s="80"/>
      <c r="AX27" s="80"/>
      <c r="AY27" s="80"/>
      <c r="AZ27" s="80"/>
      <c r="BA27" s="80"/>
      <c r="BB27" s="80"/>
      <c r="BC27" s="79" t="str">
        <f>REPLACE(INDEX(GroupVertices[Group],MATCH(Edges[[#This Row],[Vertex 1]],GroupVertices[Vertex],0)),1,1,"")</f>
        <v>261</v>
      </c>
      <c r="BD27" s="79" t="str">
        <f>REPLACE(INDEX(GroupVertices[Group],MATCH(Edges[[#This Row],[Vertex 2]],GroupVertices[Vertex],0)),1,1,"")</f>
        <v>261</v>
      </c>
    </row>
    <row r="28" spans="1:56" ht="15">
      <c r="A28" s="65" t="s">
        <v>359</v>
      </c>
      <c r="B28" s="65" t="s">
        <v>359</v>
      </c>
      <c r="C28" s="66"/>
      <c r="D28" s="67"/>
      <c r="E28" s="68"/>
      <c r="F28" s="69"/>
      <c r="G28" s="66"/>
      <c r="H28" s="70"/>
      <c r="I28" s="71"/>
      <c r="J28" s="71"/>
      <c r="K28" s="34" t="s">
        <v>65</v>
      </c>
      <c r="L28" s="78">
        <v>28</v>
      </c>
      <c r="M28" s="78"/>
      <c r="N28" s="73"/>
      <c r="O28" s="80" t="s">
        <v>178</v>
      </c>
      <c r="P28" s="82">
        <v>43656.754224537035</v>
      </c>
      <c r="Q28" s="80" t="s">
        <v>956</v>
      </c>
      <c r="R28" s="83" t="s">
        <v>1266</v>
      </c>
      <c r="S28" s="80" t="s">
        <v>1321</v>
      </c>
      <c r="T28" s="80" t="s">
        <v>1350</v>
      </c>
      <c r="U28" s="80"/>
      <c r="V28" s="83" t="s">
        <v>1634</v>
      </c>
      <c r="W28" s="82">
        <v>43656.754224537035</v>
      </c>
      <c r="X28" s="86">
        <v>43656</v>
      </c>
      <c r="Y28" s="88" t="s">
        <v>2009</v>
      </c>
      <c r="Z28" s="83" t="s">
        <v>2568</v>
      </c>
      <c r="AA28" s="80"/>
      <c r="AB28" s="80"/>
      <c r="AC28" s="88" t="s">
        <v>3131</v>
      </c>
      <c r="AD28" s="80"/>
      <c r="AE28" s="80" t="b">
        <v>0</v>
      </c>
      <c r="AF28" s="80">
        <v>0</v>
      </c>
      <c r="AG28" s="88" t="s">
        <v>3679</v>
      </c>
      <c r="AH28" s="80" t="b">
        <v>0</v>
      </c>
      <c r="AI28" s="80" t="s">
        <v>3815</v>
      </c>
      <c r="AJ28" s="80"/>
      <c r="AK28" s="88" t="s">
        <v>3679</v>
      </c>
      <c r="AL28" s="80" t="b">
        <v>0</v>
      </c>
      <c r="AM28" s="80">
        <v>0</v>
      </c>
      <c r="AN28" s="88" t="s">
        <v>3679</v>
      </c>
      <c r="AO28" s="80" t="s">
        <v>3864</v>
      </c>
      <c r="AP28" s="80" t="b">
        <v>0</v>
      </c>
      <c r="AQ28" s="88" t="s">
        <v>3131</v>
      </c>
      <c r="AR28" s="80" t="s">
        <v>178</v>
      </c>
      <c r="AS28" s="80">
        <v>0</v>
      </c>
      <c r="AT28" s="80">
        <v>0</v>
      </c>
      <c r="AU28" s="80"/>
      <c r="AV28" s="80"/>
      <c r="AW28" s="80"/>
      <c r="AX28" s="80"/>
      <c r="AY28" s="80"/>
      <c r="AZ28" s="80"/>
      <c r="BA28" s="80"/>
      <c r="BB28" s="80"/>
      <c r="BC28" s="79" t="str">
        <f>REPLACE(INDEX(GroupVertices[Group],MATCH(Edges[[#This Row],[Vertex 1]],GroupVertices[Vertex],0)),1,1,"")</f>
        <v>260</v>
      </c>
      <c r="BD28" s="79" t="str">
        <f>REPLACE(INDEX(GroupVertices[Group],MATCH(Edges[[#This Row],[Vertex 2]],GroupVertices[Vertex],0)),1,1,"")</f>
        <v>260</v>
      </c>
    </row>
    <row r="29" spans="1:56" ht="15">
      <c r="A29" s="65" t="s">
        <v>428</v>
      </c>
      <c r="B29" s="65" t="s">
        <v>428</v>
      </c>
      <c r="C29" s="66"/>
      <c r="D29" s="67"/>
      <c r="E29" s="68"/>
      <c r="F29" s="69"/>
      <c r="G29" s="66"/>
      <c r="H29" s="70"/>
      <c r="I29" s="71"/>
      <c r="J29" s="71"/>
      <c r="K29" s="34" t="s">
        <v>65</v>
      </c>
      <c r="L29" s="78">
        <v>29</v>
      </c>
      <c r="M29" s="78"/>
      <c r="N29" s="73"/>
      <c r="O29" s="80" t="s">
        <v>178</v>
      </c>
      <c r="P29" s="82">
        <v>43656.220138888886</v>
      </c>
      <c r="Q29" s="80" t="s">
        <v>877</v>
      </c>
      <c r="R29" s="80"/>
      <c r="S29" s="80"/>
      <c r="T29" s="80"/>
      <c r="U29" s="80"/>
      <c r="V29" s="83" t="s">
        <v>1686</v>
      </c>
      <c r="W29" s="82">
        <v>43656.220138888886</v>
      </c>
      <c r="X29" s="86">
        <v>43656</v>
      </c>
      <c r="Y29" s="88" t="s">
        <v>2080</v>
      </c>
      <c r="Z29" s="83" t="s">
        <v>2640</v>
      </c>
      <c r="AA29" s="80"/>
      <c r="AB29" s="80"/>
      <c r="AC29" s="88" t="s">
        <v>3203</v>
      </c>
      <c r="AD29" s="80"/>
      <c r="AE29" s="80" t="b">
        <v>0</v>
      </c>
      <c r="AF29" s="80">
        <v>685</v>
      </c>
      <c r="AG29" s="88" t="s">
        <v>3679</v>
      </c>
      <c r="AH29" s="80" t="b">
        <v>0</v>
      </c>
      <c r="AI29" s="80" t="s">
        <v>3815</v>
      </c>
      <c r="AJ29" s="80"/>
      <c r="AK29" s="88" t="s">
        <v>3679</v>
      </c>
      <c r="AL29" s="80" t="b">
        <v>0</v>
      </c>
      <c r="AM29" s="80">
        <v>94</v>
      </c>
      <c r="AN29" s="88" t="s">
        <v>3679</v>
      </c>
      <c r="AO29" s="80" t="s">
        <v>3869</v>
      </c>
      <c r="AP29" s="80" t="b">
        <v>0</v>
      </c>
      <c r="AQ29" s="88" t="s">
        <v>3203</v>
      </c>
      <c r="AR29" s="80" t="s">
        <v>874</v>
      </c>
      <c r="AS29" s="80">
        <v>0</v>
      </c>
      <c r="AT29" s="80">
        <v>0</v>
      </c>
      <c r="AU29" s="80"/>
      <c r="AV29" s="80"/>
      <c r="AW29" s="80"/>
      <c r="AX29" s="80"/>
      <c r="AY29" s="80"/>
      <c r="AZ29" s="80"/>
      <c r="BA29" s="80"/>
      <c r="BB29" s="80"/>
      <c r="BC29" s="79" t="str">
        <f>REPLACE(INDEX(GroupVertices[Group],MATCH(Edges[[#This Row],[Vertex 1]],GroupVertices[Vertex],0)),1,1,"")</f>
        <v>1</v>
      </c>
      <c r="BD29" s="79" t="str">
        <f>REPLACE(INDEX(GroupVertices[Group],MATCH(Edges[[#This Row],[Vertex 2]],GroupVertices[Vertex],0)),1,1,"")</f>
        <v>1</v>
      </c>
    </row>
    <row r="30" spans="1:56" ht="15">
      <c r="A30" s="65" t="s">
        <v>491</v>
      </c>
      <c r="B30" s="65" t="s">
        <v>495</v>
      </c>
      <c r="C30" s="66"/>
      <c r="D30" s="67"/>
      <c r="E30" s="68"/>
      <c r="F30" s="69"/>
      <c r="G30" s="66"/>
      <c r="H30" s="70"/>
      <c r="I30" s="71"/>
      <c r="J30" s="71"/>
      <c r="K30" s="34" t="s">
        <v>65</v>
      </c>
      <c r="L30" s="78">
        <v>30</v>
      </c>
      <c r="M30" s="78"/>
      <c r="N30" s="73"/>
      <c r="O30" s="80" t="s">
        <v>874</v>
      </c>
      <c r="P30" s="82">
        <v>43657.083032407405</v>
      </c>
      <c r="Q30" s="80" t="s">
        <v>1069</v>
      </c>
      <c r="R30" s="80"/>
      <c r="S30" s="80"/>
      <c r="T30" s="80"/>
      <c r="U30" s="80"/>
      <c r="V30" s="83" t="s">
        <v>1734</v>
      </c>
      <c r="W30" s="82">
        <v>43657.083032407405</v>
      </c>
      <c r="X30" s="86">
        <v>43657</v>
      </c>
      <c r="Y30" s="88" t="s">
        <v>2153</v>
      </c>
      <c r="Z30" s="83" t="s">
        <v>2713</v>
      </c>
      <c r="AA30" s="80"/>
      <c r="AB30" s="80"/>
      <c r="AC30" s="88" t="s">
        <v>3276</v>
      </c>
      <c r="AD30" s="80"/>
      <c r="AE30" s="80" t="b">
        <v>0</v>
      </c>
      <c r="AF30" s="80">
        <v>0</v>
      </c>
      <c r="AG30" s="88" t="s">
        <v>3679</v>
      </c>
      <c r="AH30" s="80" t="b">
        <v>0</v>
      </c>
      <c r="AI30" s="80" t="s">
        <v>3815</v>
      </c>
      <c r="AJ30" s="80"/>
      <c r="AK30" s="88" t="s">
        <v>3679</v>
      </c>
      <c r="AL30" s="80" t="b">
        <v>0</v>
      </c>
      <c r="AM30" s="80">
        <v>4</v>
      </c>
      <c r="AN30" s="88" t="s">
        <v>3280</v>
      </c>
      <c r="AO30" s="80" t="s">
        <v>3870</v>
      </c>
      <c r="AP30" s="80" t="b">
        <v>0</v>
      </c>
      <c r="AQ30" s="88" t="s">
        <v>3280</v>
      </c>
      <c r="AR30" s="80" t="s">
        <v>178</v>
      </c>
      <c r="AS30" s="80">
        <v>0</v>
      </c>
      <c r="AT30" s="80">
        <v>0</v>
      </c>
      <c r="AU30" s="80"/>
      <c r="AV30" s="80"/>
      <c r="AW30" s="80"/>
      <c r="AX30" s="80"/>
      <c r="AY30" s="80"/>
      <c r="AZ30" s="80"/>
      <c r="BA30" s="80"/>
      <c r="BB30" s="80"/>
      <c r="BC30" s="79" t="str">
        <f>REPLACE(INDEX(GroupVertices[Group],MATCH(Edges[[#This Row],[Vertex 1]],GroupVertices[Vertex],0)),1,1,"")</f>
        <v>16</v>
      </c>
      <c r="BD30" s="79" t="str">
        <f>REPLACE(INDEX(GroupVertices[Group],MATCH(Edges[[#This Row],[Vertex 2]],GroupVertices[Vertex],0)),1,1,"")</f>
        <v>16</v>
      </c>
    </row>
    <row r="31" spans="1:56" ht="15">
      <c r="A31" s="65" t="s">
        <v>340</v>
      </c>
      <c r="B31" s="65" t="s">
        <v>734</v>
      </c>
      <c r="C31" s="66"/>
      <c r="D31" s="67"/>
      <c r="E31" s="68"/>
      <c r="F31" s="69"/>
      <c r="G31" s="66"/>
      <c r="H31" s="70"/>
      <c r="I31" s="71"/>
      <c r="J31" s="71"/>
      <c r="K31" s="34" t="s">
        <v>65</v>
      </c>
      <c r="L31" s="78">
        <v>31</v>
      </c>
      <c r="M31" s="78"/>
      <c r="N31" s="73"/>
      <c r="O31" s="80" t="s">
        <v>876</v>
      </c>
      <c r="P31" s="82">
        <v>43656.68604166667</v>
      </c>
      <c r="Q31" s="80" t="s">
        <v>945</v>
      </c>
      <c r="R31" s="80"/>
      <c r="S31" s="80"/>
      <c r="T31" s="80"/>
      <c r="U31" s="83" t="s">
        <v>1402</v>
      </c>
      <c r="V31" s="83" t="s">
        <v>1402</v>
      </c>
      <c r="W31" s="82">
        <v>43656.68604166667</v>
      </c>
      <c r="X31" s="86">
        <v>43656</v>
      </c>
      <c r="Y31" s="88" t="s">
        <v>1990</v>
      </c>
      <c r="Z31" s="83" t="s">
        <v>2549</v>
      </c>
      <c r="AA31" s="80"/>
      <c r="AB31" s="80"/>
      <c r="AC31" s="88" t="s">
        <v>3112</v>
      </c>
      <c r="AD31" s="88" t="s">
        <v>3578</v>
      </c>
      <c r="AE31" s="80" t="b">
        <v>0</v>
      </c>
      <c r="AF31" s="80">
        <v>2</v>
      </c>
      <c r="AG31" s="88" t="s">
        <v>3708</v>
      </c>
      <c r="AH31" s="80" t="b">
        <v>0</v>
      </c>
      <c r="AI31" s="80" t="s">
        <v>3815</v>
      </c>
      <c r="AJ31" s="80"/>
      <c r="AK31" s="88" t="s">
        <v>3679</v>
      </c>
      <c r="AL31" s="80" t="b">
        <v>0</v>
      </c>
      <c r="AM31" s="80">
        <v>0</v>
      </c>
      <c r="AN31" s="88" t="s">
        <v>3679</v>
      </c>
      <c r="AO31" s="80" t="s">
        <v>3849</v>
      </c>
      <c r="AP31" s="80" t="b">
        <v>0</v>
      </c>
      <c r="AQ31" s="88" t="s">
        <v>3578</v>
      </c>
      <c r="AR31" s="80" t="s">
        <v>178</v>
      </c>
      <c r="AS31" s="80">
        <v>0</v>
      </c>
      <c r="AT31" s="80">
        <v>0</v>
      </c>
      <c r="AU31" s="80"/>
      <c r="AV31" s="80"/>
      <c r="AW31" s="80"/>
      <c r="AX31" s="80"/>
      <c r="AY31" s="80"/>
      <c r="AZ31" s="80"/>
      <c r="BA31" s="80"/>
      <c r="BB31" s="80"/>
      <c r="BC31" s="79" t="str">
        <f>REPLACE(INDEX(GroupVertices[Group],MATCH(Edges[[#This Row],[Vertex 1]],GroupVertices[Vertex],0)),1,1,"")</f>
        <v>55</v>
      </c>
      <c r="BD31" s="79" t="str">
        <f>REPLACE(INDEX(GroupVertices[Group],MATCH(Edges[[#This Row],[Vertex 2]],GroupVertices[Vertex],0)),1,1,"")</f>
        <v>55</v>
      </c>
    </row>
    <row r="32" spans="1:56" ht="15">
      <c r="A32" s="65" t="s">
        <v>340</v>
      </c>
      <c r="B32" s="65" t="s">
        <v>735</v>
      </c>
      <c r="C32" s="66"/>
      <c r="D32" s="67"/>
      <c r="E32" s="68"/>
      <c r="F32" s="69"/>
      <c r="G32" s="66"/>
      <c r="H32" s="70"/>
      <c r="I32" s="71"/>
      <c r="J32" s="71"/>
      <c r="K32" s="34" t="s">
        <v>65</v>
      </c>
      <c r="L32" s="78">
        <v>32</v>
      </c>
      <c r="M32" s="78"/>
      <c r="N32" s="73"/>
      <c r="O32" s="80" t="s">
        <v>875</v>
      </c>
      <c r="P32" s="82">
        <v>43656.68604166667</v>
      </c>
      <c r="Q32" s="80" t="s">
        <v>945</v>
      </c>
      <c r="R32" s="80"/>
      <c r="S32" s="80"/>
      <c r="T32" s="80"/>
      <c r="U32" s="83" t="s">
        <v>1402</v>
      </c>
      <c r="V32" s="83" t="s">
        <v>1402</v>
      </c>
      <c r="W32" s="82">
        <v>43656.68604166667</v>
      </c>
      <c r="X32" s="86">
        <v>43656</v>
      </c>
      <c r="Y32" s="88" t="s">
        <v>1990</v>
      </c>
      <c r="Z32" s="83" t="s">
        <v>2549</v>
      </c>
      <c r="AA32" s="80"/>
      <c r="AB32" s="80"/>
      <c r="AC32" s="88" t="s">
        <v>3112</v>
      </c>
      <c r="AD32" s="88" t="s">
        <v>3578</v>
      </c>
      <c r="AE32" s="80" t="b">
        <v>0</v>
      </c>
      <c r="AF32" s="80">
        <v>2</v>
      </c>
      <c r="AG32" s="88" t="s">
        <v>3708</v>
      </c>
      <c r="AH32" s="80" t="b">
        <v>0</v>
      </c>
      <c r="AI32" s="80" t="s">
        <v>3815</v>
      </c>
      <c r="AJ32" s="80"/>
      <c r="AK32" s="88" t="s">
        <v>3679</v>
      </c>
      <c r="AL32" s="80" t="b">
        <v>0</v>
      </c>
      <c r="AM32" s="80">
        <v>0</v>
      </c>
      <c r="AN32" s="88" t="s">
        <v>3679</v>
      </c>
      <c r="AO32" s="80" t="s">
        <v>3849</v>
      </c>
      <c r="AP32" s="80" t="b">
        <v>0</v>
      </c>
      <c r="AQ32" s="88" t="s">
        <v>3578</v>
      </c>
      <c r="AR32" s="80" t="s">
        <v>178</v>
      </c>
      <c r="AS32" s="80">
        <v>0</v>
      </c>
      <c r="AT32" s="80">
        <v>0</v>
      </c>
      <c r="AU32" s="80"/>
      <c r="AV32" s="80"/>
      <c r="AW32" s="80"/>
      <c r="AX32" s="80"/>
      <c r="AY32" s="80"/>
      <c r="AZ32" s="80"/>
      <c r="BA32" s="80"/>
      <c r="BB32" s="80"/>
      <c r="BC32" s="79" t="str">
        <f>REPLACE(INDEX(GroupVertices[Group],MATCH(Edges[[#This Row],[Vertex 1]],GroupVertices[Vertex],0)),1,1,"")</f>
        <v>55</v>
      </c>
      <c r="BD32" s="79" t="str">
        <f>REPLACE(INDEX(GroupVertices[Group],MATCH(Edges[[#This Row],[Vertex 2]],GroupVertices[Vertex],0)),1,1,"")</f>
        <v>55</v>
      </c>
    </row>
    <row r="33" spans="1:56" ht="15">
      <c r="A33" s="65" t="s">
        <v>403</v>
      </c>
      <c r="B33" s="65" t="s">
        <v>403</v>
      </c>
      <c r="C33" s="66"/>
      <c r="D33" s="67"/>
      <c r="E33" s="68"/>
      <c r="F33" s="69"/>
      <c r="G33" s="66"/>
      <c r="H33" s="70"/>
      <c r="I33" s="71"/>
      <c r="J33" s="71"/>
      <c r="K33" s="34" t="s">
        <v>65</v>
      </c>
      <c r="L33" s="78">
        <v>33</v>
      </c>
      <c r="M33" s="78"/>
      <c r="N33" s="73"/>
      <c r="O33" s="80" t="s">
        <v>178</v>
      </c>
      <c r="P33" s="82">
        <v>43656.8659837963</v>
      </c>
      <c r="Q33" s="80" t="s">
        <v>993</v>
      </c>
      <c r="R33" s="80"/>
      <c r="S33" s="80"/>
      <c r="T33" s="80"/>
      <c r="U33" s="80"/>
      <c r="V33" s="83" t="s">
        <v>1668</v>
      </c>
      <c r="W33" s="82">
        <v>43656.8659837963</v>
      </c>
      <c r="X33" s="86">
        <v>43656</v>
      </c>
      <c r="Y33" s="88" t="s">
        <v>2054</v>
      </c>
      <c r="Z33" s="83" t="s">
        <v>2614</v>
      </c>
      <c r="AA33" s="80"/>
      <c r="AB33" s="80"/>
      <c r="AC33" s="88" t="s">
        <v>3177</v>
      </c>
      <c r="AD33" s="80"/>
      <c r="AE33" s="80" t="b">
        <v>0</v>
      </c>
      <c r="AF33" s="80">
        <v>0</v>
      </c>
      <c r="AG33" s="88" t="s">
        <v>3679</v>
      </c>
      <c r="AH33" s="80" t="b">
        <v>0</v>
      </c>
      <c r="AI33" s="80" t="s">
        <v>3815</v>
      </c>
      <c r="AJ33" s="80"/>
      <c r="AK33" s="88" t="s">
        <v>3679</v>
      </c>
      <c r="AL33" s="80" t="b">
        <v>0</v>
      </c>
      <c r="AM33" s="80">
        <v>0</v>
      </c>
      <c r="AN33" s="88" t="s">
        <v>3679</v>
      </c>
      <c r="AO33" s="80" t="s">
        <v>3866</v>
      </c>
      <c r="AP33" s="80" t="b">
        <v>0</v>
      </c>
      <c r="AQ33" s="88" t="s">
        <v>3177</v>
      </c>
      <c r="AR33" s="80" t="s">
        <v>178</v>
      </c>
      <c r="AS33" s="80">
        <v>0</v>
      </c>
      <c r="AT33" s="80">
        <v>0</v>
      </c>
      <c r="AU33" s="80"/>
      <c r="AV33" s="80"/>
      <c r="AW33" s="80"/>
      <c r="AX33" s="80"/>
      <c r="AY33" s="80"/>
      <c r="AZ33" s="80"/>
      <c r="BA33" s="80"/>
      <c r="BB33" s="80"/>
      <c r="BC33" s="79" t="str">
        <f>REPLACE(INDEX(GroupVertices[Group],MATCH(Edges[[#This Row],[Vertex 1]],GroupVertices[Vertex],0)),1,1,"")</f>
        <v>259</v>
      </c>
      <c r="BD33" s="79" t="str">
        <f>REPLACE(INDEX(GroupVertices[Group],MATCH(Edges[[#This Row],[Vertex 2]],GroupVertices[Vertex],0)),1,1,"")</f>
        <v>259</v>
      </c>
    </row>
    <row r="34" spans="1:56" ht="15">
      <c r="A34" s="65" t="s">
        <v>621</v>
      </c>
      <c r="B34" s="65" t="s">
        <v>621</v>
      </c>
      <c r="C34" s="66"/>
      <c r="D34" s="67"/>
      <c r="E34" s="68"/>
      <c r="F34" s="69"/>
      <c r="G34" s="66"/>
      <c r="H34" s="70"/>
      <c r="I34" s="71"/>
      <c r="J34" s="71"/>
      <c r="K34" s="34" t="s">
        <v>65</v>
      </c>
      <c r="L34" s="78">
        <v>34</v>
      </c>
      <c r="M34" s="78"/>
      <c r="N34" s="73"/>
      <c r="O34" s="80" t="s">
        <v>178</v>
      </c>
      <c r="P34" s="82">
        <v>43656.790821759256</v>
      </c>
      <c r="Q34" s="80" t="s">
        <v>970</v>
      </c>
      <c r="R34" s="80"/>
      <c r="S34" s="80"/>
      <c r="T34" s="80"/>
      <c r="U34" s="80"/>
      <c r="V34" s="83" t="s">
        <v>1813</v>
      </c>
      <c r="W34" s="82">
        <v>43656.790821759256</v>
      </c>
      <c r="X34" s="86">
        <v>43656</v>
      </c>
      <c r="Y34" s="88" t="s">
        <v>2340</v>
      </c>
      <c r="Z34" s="83" t="s">
        <v>2903</v>
      </c>
      <c r="AA34" s="80"/>
      <c r="AB34" s="80"/>
      <c r="AC34" s="88" t="s">
        <v>3466</v>
      </c>
      <c r="AD34" s="80"/>
      <c r="AE34" s="80" t="b">
        <v>0</v>
      </c>
      <c r="AF34" s="80">
        <v>5</v>
      </c>
      <c r="AG34" s="88" t="s">
        <v>3679</v>
      </c>
      <c r="AH34" s="80" t="b">
        <v>0</v>
      </c>
      <c r="AI34" s="80" t="s">
        <v>3815</v>
      </c>
      <c r="AJ34" s="80"/>
      <c r="AK34" s="88" t="s">
        <v>3679</v>
      </c>
      <c r="AL34" s="80" t="b">
        <v>0</v>
      </c>
      <c r="AM34" s="80">
        <v>1</v>
      </c>
      <c r="AN34" s="88" t="s">
        <v>3679</v>
      </c>
      <c r="AO34" s="80" t="s">
        <v>3852</v>
      </c>
      <c r="AP34" s="80" t="b">
        <v>0</v>
      </c>
      <c r="AQ34" s="88" t="s">
        <v>3466</v>
      </c>
      <c r="AR34" s="80" t="s">
        <v>178</v>
      </c>
      <c r="AS34" s="80">
        <v>0</v>
      </c>
      <c r="AT34" s="80">
        <v>0</v>
      </c>
      <c r="AU34" s="80"/>
      <c r="AV34" s="80"/>
      <c r="AW34" s="80"/>
      <c r="AX34" s="80"/>
      <c r="AY34" s="80"/>
      <c r="AZ34" s="80"/>
      <c r="BA34" s="80"/>
      <c r="BB34" s="80"/>
      <c r="BC34" s="79" t="str">
        <f>REPLACE(INDEX(GroupVertices[Group],MATCH(Edges[[#This Row],[Vertex 1]],GroupVertices[Vertex],0)),1,1,"")</f>
        <v>140</v>
      </c>
      <c r="BD34" s="79" t="str">
        <f>REPLACE(INDEX(GroupVertices[Group],MATCH(Edges[[#This Row],[Vertex 2]],GroupVertices[Vertex],0)),1,1,"")</f>
        <v>140</v>
      </c>
    </row>
    <row r="35" spans="1:56" ht="15">
      <c r="A35" s="65" t="s">
        <v>621</v>
      </c>
      <c r="B35" s="65" t="s">
        <v>621</v>
      </c>
      <c r="C35" s="66"/>
      <c r="D35" s="67"/>
      <c r="E35" s="68"/>
      <c r="F35" s="69"/>
      <c r="G35" s="66"/>
      <c r="H35" s="70"/>
      <c r="I35" s="71"/>
      <c r="J35" s="71"/>
      <c r="K35" s="34" t="s">
        <v>65</v>
      </c>
      <c r="L35" s="78">
        <v>35</v>
      </c>
      <c r="M35" s="78"/>
      <c r="N35" s="73"/>
      <c r="O35" s="80" t="s">
        <v>178</v>
      </c>
      <c r="P35" s="82">
        <v>43657.5922337963</v>
      </c>
      <c r="Q35" s="80" t="s">
        <v>1190</v>
      </c>
      <c r="R35" s="80"/>
      <c r="S35" s="80"/>
      <c r="T35" s="80" t="s">
        <v>1386</v>
      </c>
      <c r="U35" s="80"/>
      <c r="V35" s="83" t="s">
        <v>1813</v>
      </c>
      <c r="W35" s="82">
        <v>43657.5922337963</v>
      </c>
      <c r="X35" s="86">
        <v>43657</v>
      </c>
      <c r="Y35" s="88" t="s">
        <v>2341</v>
      </c>
      <c r="Z35" s="83" t="s">
        <v>2904</v>
      </c>
      <c r="AA35" s="80"/>
      <c r="AB35" s="80"/>
      <c r="AC35" s="88" t="s">
        <v>3467</v>
      </c>
      <c r="AD35" s="80"/>
      <c r="AE35" s="80" t="b">
        <v>0</v>
      </c>
      <c r="AF35" s="80">
        <v>1</v>
      </c>
      <c r="AG35" s="88" t="s">
        <v>3679</v>
      </c>
      <c r="AH35" s="80" t="b">
        <v>0</v>
      </c>
      <c r="AI35" s="80" t="s">
        <v>3815</v>
      </c>
      <c r="AJ35" s="80"/>
      <c r="AK35" s="88" t="s">
        <v>3679</v>
      </c>
      <c r="AL35" s="80" t="b">
        <v>0</v>
      </c>
      <c r="AM35" s="80">
        <v>0</v>
      </c>
      <c r="AN35" s="88" t="s">
        <v>3679</v>
      </c>
      <c r="AO35" s="80" t="s">
        <v>3852</v>
      </c>
      <c r="AP35" s="80" t="b">
        <v>0</v>
      </c>
      <c r="AQ35" s="88" t="s">
        <v>3467</v>
      </c>
      <c r="AR35" s="80" t="s">
        <v>178</v>
      </c>
      <c r="AS35" s="80">
        <v>0</v>
      </c>
      <c r="AT35" s="80">
        <v>0</v>
      </c>
      <c r="AU35" s="80"/>
      <c r="AV35" s="80"/>
      <c r="AW35" s="80"/>
      <c r="AX35" s="80"/>
      <c r="AY35" s="80"/>
      <c r="AZ35" s="80"/>
      <c r="BA35" s="80"/>
      <c r="BB35" s="80"/>
      <c r="BC35" s="79" t="str">
        <f>REPLACE(INDEX(GroupVertices[Group],MATCH(Edges[[#This Row],[Vertex 1]],GroupVertices[Vertex],0)),1,1,"")</f>
        <v>140</v>
      </c>
      <c r="BD35" s="79" t="str">
        <f>REPLACE(INDEX(GroupVertices[Group],MATCH(Edges[[#This Row],[Vertex 2]],GroupVertices[Vertex],0)),1,1,"")</f>
        <v>140</v>
      </c>
    </row>
    <row r="36" spans="1:56" ht="15">
      <c r="A36" s="65" t="s">
        <v>593</v>
      </c>
      <c r="B36" s="65" t="s">
        <v>593</v>
      </c>
      <c r="C36" s="66"/>
      <c r="D36" s="67"/>
      <c r="E36" s="68"/>
      <c r="F36" s="69"/>
      <c r="G36" s="66"/>
      <c r="H36" s="70"/>
      <c r="I36" s="71"/>
      <c r="J36" s="71"/>
      <c r="K36" s="34" t="s">
        <v>65</v>
      </c>
      <c r="L36" s="78">
        <v>36</v>
      </c>
      <c r="M36" s="78"/>
      <c r="N36" s="73"/>
      <c r="O36" s="80" t="s">
        <v>178</v>
      </c>
      <c r="P36" s="82">
        <v>43655.65287037037</v>
      </c>
      <c r="Q36" s="80" t="s">
        <v>1158</v>
      </c>
      <c r="R36" s="80"/>
      <c r="S36" s="80"/>
      <c r="T36" s="80"/>
      <c r="U36" s="80"/>
      <c r="V36" s="83" t="s">
        <v>1811</v>
      </c>
      <c r="W36" s="82">
        <v>43655.65287037037</v>
      </c>
      <c r="X36" s="86">
        <v>43655</v>
      </c>
      <c r="Y36" s="88" t="s">
        <v>2277</v>
      </c>
      <c r="Z36" s="83" t="s">
        <v>2839</v>
      </c>
      <c r="AA36" s="80"/>
      <c r="AB36" s="80"/>
      <c r="AC36" s="88" t="s">
        <v>3402</v>
      </c>
      <c r="AD36" s="80"/>
      <c r="AE36" s="80" t="b">
        <v>0</v>
      </c>
      <c r="AF36" s="80">
        <v>14432</v>
      </c>
      <c r="AG36" s="88" t="s">
        <v>3679</v>
      </c>
      <c r="AH36" s="80" t="b">
        <v>0</v>
      </c>
      <c r="AI36" s="80" t="s">
        <v>3815</v>
      </c>
      <c r="AJ36" s="80"/>
      <c r="AK36" s="88" t="s">
        <v>3679</v>
      </c>
      <c r="AL36" s="80" t="b">
        <v>0</v>
      </c>
      <c r="AM36" s="80">
        <v>5679</v>
      </c>
      <c r="AN36" s="88" t="s">
        <v>3679</v>
      </c>
      <c r="AO36" s="80" t="s">
        <v>3850</v>
      </c>
      <c r="AP36" s="80" t="b">
        <v>0</v>
      </c>
      <c r="AQ36" s="88" t="s">
        <v>3402</v>
      </c>
      <c r="AR36" s="80" t="s">
        <v>874</v>
      </c>
      <c r="AS36" s="80">
        <v>0</v>
      </c>
      <c r="AT36" s="80">
        <v>0</v>
      </c>
      <c r="AU36" s="80"/>
      <c r="AV36" s="80"/>
      <c r="AW36" s="80"/>
      <c r="AX36" s="80"/>
      <c r="AY36" s="80"/>
      <c r="AZ36" s="80"/>
      <c r="BA36" s="80"/>
      <c r="BB36" s="80"/>
      <c r="BC36" s="79" t="str">
        <f>REPLACE(INDEX(GroupVertices[Group],MATCH(Edges[[#This Row],[Vertex 1]],GroupVertices[Vertex],0)),1,1,"")</f>
        <v>2</v>
      </c>
      <c r="BD36" s="79" t="str">
        <f>REPLACE(INDEX(GroupVertices[Group],MATCH(Edges[[#This Row],[Vertex 2]],GroupVertices[Vertex],0)),1,1,"")</f>
        <v>2</v>
      </c>
    </row>
    <row r="37" spans="1:56" ht="15">
      <c r="A37" s="65" t="s">
        <v>290</v>
      </c>
      <c r="B37" s="65" t="s">
        <v>290</v>
      </c>
      <c r="C37" s="66"/>
      <c r="D37" s="67"/>
      <c r="E37" s="68"/>
      <c r="F37" s="69"/>
      <c r="G37" s="66"/>
      <c r="H37" s="70"/>
      <c r="I37" s="71"/>
      <c r="J37" s="71"/>
      <c r="K37" s="34" t="s">
        <v>65</v>
      </c>
      <c r="L37" s="78">
        <v>37</v>
      </c>
      <c r="M37" s="78"/>
      <c r="N37" s="73"/>
      <c r="O37" s="80" t="s">
        <v>178</v>
      </c>
      <c r="P37" s="82">
        <v>43656.43157407407</v>
      </c>
      <c r="Q37" s="80" t="s">
        <v>907</v>
      </c>
      <c r="R37" s="83" t="s">
        <v>1256</v>
      </c>
      <c r="S37" s="80" t="s">
        <v>1317</v>
      </c>
      <c r="T37" s="80"/>
      <c r="U37" s="80"/>
      <c r="V37" s="83" t="s">
        <v>1574</v>
      </c>
      <c r="W37" s="82">
        <v>43656.43157407407</v>
      </c>
      <c r="X37" s="86">
        <v>43656</v>
      </c>
      <c r="Y37" s="88" t="s">
        <v>1939</v>
      </c>
      <c r="Z37" s="83" t="s">
        <v>2498</v>
      </c>
      <c r="AA37" s="80"/>
      <c r="AB37" s="80"/>
      <c r="AC37" s="88" t="s">
        <v>3061</v>
      </c>
      <c r="AD37" s="80"/>
      <c r="AE37" s="80" t="b">
        <v>0</v>
      </c>
      <c r="AF37" s="80">
        <v>0</v>
      </c>
      <c r="AG37" s="88" t="s">
        <v>3679</v>
      </c>
      <c r="AH37" s="80" t="b">
        <v>0</v>
      </c>
      <c r="AI37" s="80" t="s">
        <v>3815</v>
      </c>
      <c r="AJ37" s="80"/>
      <c r="AK37" s="88" t="s">
        <v>3679</v>
      </c>
      <c r="AL37" s="80" t="b">
        <v>0</v>
      </c>
      <c r="AM37" s="80">
        <v>0</v>
      </c>
      <c r="AN37" s="88" t="s">
        <v>3679</v>
      </c>
      <c r="AO37" s="80" t="s">
        <v>3859</v>
      </c>
      <c r="AP37" s="80" t="b">
        <v>0</v>
      </c>
      <c r="AQ37" s="88" t="s">
        <v>3061</v>
      </c>
      <c r="AR37" s="80" t="s">
        <v>178</v>
      </c>
      <c r="AS37" s="80">
        <v>0</v>
      </c>
      <c r="AT37" s="80">
        <v>0</v>
      </c>
      <c r="AU37" s="80"/>
      <c r="AV37" s="80"/>
      <c r="AW37" s="80"/>
      <c r="AX37" s="80"/>
      <c r="AY37" s="80"/>
      <c r="AZ37" s="80"/>
      <c r="BA37" s="80"/>
      <c r="BB37" s="80"/>
      <c r="BC37" s="79" t="str">
        <f>REPLACE(INDEX(GroupVertices[Group],MATCH(Edges[[#This Row],[Vertex 1]],GroupVertices[Vertex],0)),1,1,"")</f>
        <v>258</v>
      </c>
      <c r="BD37" s="79" t="str">
        <f>REPLACE(INDEX(GroupVertices[Group],MATCH(Edges[[#This Row],[Vertex 2]],GroupVertices[Vertex],0)),1,1,"")</f>
        <v>258</v>
      </c>
    </row>
    <row r="38" spans="1:56" ht="15">
      <c r="A38" s="65" t="s">
        <v>437</v>
      </c>
      <c r="B38" s="65" t="s">
        <v>793</v>
      </c>
      <c r="C38" s="66"/>
      <c r="D38" s="67"/>
      <c r="E38" s="68"/>
      <c r="F38" s="69"/>
      <c r="G38" s="66"/>
      <c r="H38" s="70"/>
      <c r="I38" s="71"/>
      <c r="J38" s="71"/>
      <c r="K38" s="34" t="s">
        <v>65</v>
      </c>
      <c r="L38" s="78">
        <v>38</v>
      </c>
      <c r="M38" s="78"/>
      <c r="N38" s="73"/>
      <c r="O38" s="80" t="s">
        <v>875</v>
      </c>
      <c r="P38" s="82">
        <v>43656.970138888886</v>
      </c>
      <c r="Q38" s="80" t="s">
        <v>1024</v>
      </c>
      <c r="R38" s="80"/>
      <c r="S38" s="80"/>
      <c r="T38" s="80"/>
      <c r="U38" s="80"/>
      <c r="V38" s="83" t="s">
        <v>1694</v>
      </c>
      <c r="W38" s="82">
        <v>43656.970138888886</v>
      </c>
      <c r="X38" s="86">
        <v>43656</v>
      </c>
      <c r="Y38" s="88" t="s">
        <v>2095</v>
      </c>
      <c r="Z38" s="83" t="s">
        <v>2655</v>
      </c>
      <c r="AA38" s="80"/>
      <c r="AB38" s="80"/>
      <c r="AC38" s="88" t="s">
        <v>3218</v>
      </c>
      <c r="AD38" s="88" t="s">
        <v>3614</v>
      </c>
      <c r="AE38" s="80" t="b">
        <v>0</v>
      </c>
      <c r="AF38" s="80">
        <v>0</v>
      </c>
      <c r="AG38" s="88" t="s">
        <v>3742</v>
      </c>
      <c r="AH38" s="80" t="b">
        <v>0</v>
      </c>
      <c r="AI38" s="80" t="s">
        <v>3815</v>
      </c>
      <c r="AJ38" s="80"/>
      <c r="AK38" s="88" t="s">
        <v>3679</v>
      </c>
      <c r="AL38" s="80" t="b">
        <v>0</v>
      </c>
      <c r="AM38" s="80">
        <v>0</v>
      </c>
      <c r="AN38" s="88" t="s">
        <v>3679</v>
      </c>
      <c r="AO38" s="80" t="s">
        <v>3852</v>
      </c>
      <c r="AP38" s="80" t="b">
        <v>0</v>
      </c>
      <c r="AQ38" s="88" t="s">
        <v>3614</v>
      </c>
      <c r="AR38" s="80" t="s">
        <v>178</v>
      </c>
      <c r="AS38" s="80">
        <v>0</v>
      </c>
      <c r="AT38" s="80">
        <v>0</v>
      </c>
      <c r="AU38" s="80"/>
      <c r="AV38" s="80"/>
      <c r="AW38" s="80"/>
      <c r="AX38" s="80"/>
      <c r="AY38" s="80"/>
      <c r="AZ38" s="80"/>
      <c r="BA38" s="80"/>
      <c r="BB38" s="80"/>
      <c r="BC38" s="79" t="str">
        <f>REPLACE(INDEX(GroupVertices[Group],MATCH(Edges[[#This Row],[Vertex 1]],GroupVertices[Vertex],0)),1,1,"")</f>
        <v>12</v>
      </c>
      <c r="BD38" s="79" t="str">
        <f>REPLACE(INDEX(GroupVertices[Group],MATCH(Edges[[#This Row],[Vertex 2]],GroupVertices[Vertex],0)),1,1,"")</f>
        <v>12</v>
      </c>
    </row>
    <row r="39" spans="1:56" ht="15">
      <c r="A39" s="65" t="s">
        <v>388</v>
      </c>
      <c r="B39" s="65" t="s">
        <v>750</v>
      </c>
      <c r="C39" s="66"/>
      <c r="D39" s="67"/>
      <c r="E39" s="68"/>
      <c r="F39" s="69"/>
      <c r="G39" s="66"/>
      <c r="H39" s="70"/>
      <c r="I39" s="71"/>
      <c r="J39" s="71"/>
      <c r="K39" s="34" t="s">
        <v>65</v>
      </c>
      <c r="L39" s="78">
        <v>39</v>
      </c>
      <c r="M39" s="78"/>
      <c r="N39" s="73"/>
      <c r="O39" s="80" t="s">
        <v>876</v>
      </c>
      <c r="P39" s="82">
        <v>43656.83524305555</v>
      </c>
      <c r="Q39" s="80" t="s">
        <v>982</v>
      </c>
      <c r="R39" s="80"/>
      <c r="S39" s="80"/>
      <c r="T39" s="80"/>
      <c r="U39" s="80"/>
      <c r="V39" s="83" t="s">
        <v>1658</v>
      </c>
      <c r="W39" s="82">
        <v>43656.83524305555</v>
      </c>
      <c r="X39" s="86">
        <v>43656</v>
      </c>
      <c r="Y39" s="88" t="s">
        <v>2039</v>
      </c>
      <c r="Z39" s="83" t="s">
        <v>2599</v>
      </c>
      <c r="AA39" s="80"/>
      <c r="AB39" s="80"/>
      <c r="AC39" s="88" t="s">
        <v>3162</v>
      </c>
      <c r="AD39" s="88" t="s">
        <v>3590</v>
      </c>
      <c r="AE39" s="80" t="b">
        <v>0</v>
      </c>
      <c r="AF39" s="80">
        <v>2</v>
      </c>
      <c r="AG39" s="88" t="s">
        <v>3721</v>
      </c>
      <c r="AH39" s="80" t="b">
        <v>0</v>
      </c>
      <c r="AI39" s="80" t="s">
        <v>3815</v>
      </c>
      <c r="AJ39" s="80"/>
      <c r="AK39" s="88" t="s">
        <v>3679</v>
      </c>
      <c r="AL39" s="80" t="b">
        <v>0</v>
      </c>
      <c r="AM39" s="80">
        <v>0</v>
      </c>
      <c r="AN39" s="88" t="s">
        <v>3679</v>
      </c>
      <c r="AO39" s="80" t="s">
        <v>3850</v>
      </c>
      <c r="AP39" s="80" t="b">
        <v>0</v>
      </c>
      <c r="AQ39" s="88" t="s">
        <v>3590</v>
      </c>
      <c r="AR39" s="80" t="s">
        <v>178</v>
      </c>
      <c r="AS39" s="80">
        <v>0</v>
      </c>
      <c r="AT39" s="80">
        <v>0</v>
      </c>
      <c r="AU39" s="80"/>
      <c r="AV39" s="80"/>
      <c r="AW39" s="80"/>
      <c r="AX39" s="80"/>
      <c r="AY39" s="80"/>
      <c r="AZ39" s="80"/>
      <c r="BA39" s="80"/>
      <c r="BB39" s="80"/>
      <c r="BC39" s="79" t="str">
        <f>REPLACE(INDEX(GroupVertices[Group],MATCH(Edges[[#This Row],[Vertex 1]],GroupVertices[Vertex],0)),1,1,"")</f>
        <v>54</v>
      </c>
      <c r="BD39" s="79" t="str">
        <f>REPLACE(INDEX(GroupVertices[Group],MATCH(Edges[[#This Row],[Vertex 2]],GroupVertices[Vertex],0)),1,1,"")</f>
        <v>54</v>
      </c>
    </row>
    <row r="40" spans="1:56" ht="15">
      <c r="A40" s="65" t="s">
        <v>388</v>
      </c>
      <c r="B40" s="65" t="s">
        <v>751</v>
      </c>
      <c r="C40" s="66"/>
      <c r="D40" s="67"/>
      <c r="E40" s="68"/>
      <c r="F40" s="69"/>
      <c r="G40" s="66"/>
      <c r="H40" s="70"/>
      <c r="I40" s="71"/>
      <c r="J40" s="71"/>
      <c r="K40" s="34" t="s">
        <v>65</v>
      </c>
      <c r="L40" s="78">
        <v>40</v>
      </c>
      <c r="M40" s="78"/>
      <c r="N40" s="73"/>
      <c r="O40" s="80" t="s">
        <v>875</v>
      </c>
      <c r="P40" s="82">
        <v>43656.83524305555</v>
      </c>
      <c r="Q40" s="80" t="s">
        <v>982</v>
      </c>
      <c r="R40" s="80"/>
      <c r="S40" s="80"/>
      <c r="T40" s="80"/>
      <c r="U40" s="80"/>
      <c r="V40" s="83" t="s">
        <v>1658</v>
      </c>
      <c r="W40" s="82">
        <v>43656.83524305555</v>
      </c>
      <c r="X40" s="86">
        <v>43656</v>
      </c>
      <c r="Y40" s="88" t="s">
        <v>2039</v>
      </c>
      <c r="Z40" s="83" t="s">
        <v>2599</v>
      </c>
      <c r="AA40" s="80"/>
      <c r="AB40" s="80"/>
      <c r="AC40" s="88" t="s">
        <v>3162</v>
      </c>
      <c r="AD40" s="88" t="s">
        <v>3590</v>
      </c>
      <c r="AE40" s="80" t="b">
        <v>0</v>
      </c>
      <c r="AF40" s="80">
        <v>2</v>
      </c>
      <c r="AG40" s="88" t="s">
        <v>3721</v>
      </c>
      <c r="AH40" s="80" t="b">
        <v>0</v>
      </c>
      <c r="AI40" s="80" t="s">
        <v>3815</v>
      </c>
      <c r="AJ40" s="80"/>
      <c r="AK40" s="88" t="s">
        <v>3679</v>
      </c>
      <c r="AL40" s="80" t="b">
        <v>0</v>
      </c>
      <c r="AM40" s="80">
        <v>0</v>
      </c>
      <c r="AN40" s="88" t="s">
        <v>3679</v>
      </c>
      <c r="AO40" s="80" t="s">
        <v>3850</v>
      </c>
      <c r="AP40" s="80" t="b">
        <v>0</v>
      </c>
      <c r="AQ40" s="88" t="s">
        <v>3590</v>
      </c>
      <c r="AR40" s="80" t="s">
        <v>178</v>
      </c>
      <c r="AS40" s="80">
        <v>0</v>
      </c>
      <c r="AT40" s="80">
        <v>0</v>
      </c>
      <c r="AU40" s="80"/>
      <c r="AV40" s="80"/>
      <c r="AW40" s="80"/>
      <c r="AX40" s="80"/>
      <c r="AY40" s="80"/>
      <c r="AZ40" s="80"/>
      <c r="BA40" s="80"/>
      <c r="BB40" s="80"/>
      <c r="BC40" s="79" t="str">
        <f>REPLACE(INDEX(GroupVertices[Group],MATCH(Edges[[#This Row],[Vertex 1]],GroupVertices[Vertex],0)),1,1,"")</f>
        <v>54</v>
      </c>
      <c r="BD40" s="79" t="str">
        <f>REPLACE(INDEX(GroupVertices[Group],MATCH(Edges[[#This Row],[Vertex 2]],GroupVertices[Vertex],0)),1,1,"")</f>
        <v>54</v>
      </c>
    </row>
    <row r="41" spans="1:56" ht="15">
      <c r="A41" s="65" t="s">
        <v>313</v>
      </c>
      <c r="B41" s="65" t="s">
        <v>428</v>
      </c>
      <c r="C41" s="66"/>
      <c r="D41" s="67"/>
      <c r="E41" s="68"/>
      <c r="F41" s="69"/>
      <c r="G41" s="66"/>
      <c r="H41" s="70"/>
      <c r="I41" s="71"/>
      <c r="J41" s="71"/>
      <c r="K41" s="34" t="s">
        <v>65</v>
      </c>
      <c r="L41" s="78">
        <v>41</v>
      </c>
      <c r="M41" s="78"/>
      <c r="N41" s="73"/>
      <c r="O41" s="80" t="s">
        <v>874</v>
      </c>
      <c r="P41" s="82">
        <v>43656.55451388889</v>
      </c>
      <c r="Q41" s="80" t="s">
        <v>877</v>
      </c>
      <c r="R41" s="80"/>
      <c r="S41" s="80"/>
      <c r="T41" s="80"/>
      <c r="U41" s="80"/>
      <c r="V41" s="83" t="s">
        <v>1593</v>
      </c>
      <c r="W41" s="82">
        <v>43656.55451388889</v>
      </c>
      <c r="X41" s="86">
        <v>43656</v>
      </c>
      <c r="Y41" s="88" t="s">
        <v>1963</v>
      </c>
      <c r="Z41" s="83" t="s">
        <v>2522</v>
      </c>
      <c r="AA41" s="80"/>
      <c r="AB41" s="80"/>
      <c r="AC41" s="88" t="s">
        <v>3085</v>
      </c>
      <c r="AD41" s="80"/>
      <c r="AE41" s="80" t="b">
        <v>0</v>
      </c>
      <c r="AF41" s="80">
        <v>0</v>
      </c>
      <c r="AG41" s="88" t="s">
        <v>3679</v>
      </c>
      <c r="AH41" s="80" t="b">
        <v>0</v>
      </c>
      <c r="AI41" s="80" t="s">
        <v>3815</v>
      </c>
      <c r="AJ41" s="80"/>
      <c r="AK41" s="88" t="s">
        <v>3679</v>
      </c>
      <c r="AL41" s="80" t="b">
        <v>0</v>
      </c>
      <c r="AM41" s="80">
        <v>94</v>
      </c>
      <c r="AN41" s="88" t="s">
        <v>3203</v>
      </c>
      <c r="AO41" s="80" t="s">
        <v>3850</v>
      </c>
      <c r="AP41" s="80" t="b">
        <v>0</v>
      </c>
      <c r="AQ41" s="88" t="s">
        <v>3203</v>
      </c>
      <c r="AR41" s="80" t="s">
        <v>178</v>
      </c>
      <c r="AS41" s="80">
        <v>0</v>
      </c>
      <c r="AT41" s="80">
        <v>0</v>
      </c>
      <c r="AU41" s="80"/>
      <c r="AV41" s="80"/>
      <c r="AW41" s="80"/>
      <c r="AX41" s="80"/>
      <c r="AY41" s="80"/>
      <c r="AZ41" s="80"/>
      <c r="BA41" s="80"/>
      <c r="BB41" s="80"/>
      <c r="BC41" s="79" t="str">
        <f>REPLACE(INDEX(GroupVertices[Group],MATCH(Edges[[#This Row],[Vertex 1]],GroupVertices[Vertex],0)),1,1,"")</f>
        <v>1</v>
      </c>
      <c r="BD41" s="79" t="str">
        <f>REPLACE(INDEX(GroupVertices[Group],MATCH(Edges[[#This Row],[Vertex 2]],GroupVertices[Vertex],0)),1,1,"")</f>
        <v>1</v>
      </c>
    </row>
    <row r="42" spans="1:56" ht="15">
      <c r="A42" s="65" t="s">
        <v>599</v>
      </c>
      <c r="B42" s="65" t="s">
        <v>599</v>
      </c>
      <c r="C42" s="66"/>
      <c r="D42" s="67"/>
      <c r="E42" s="68"/>
      <c r="F42" s="69"/>
      <c r="G42" s="66"/>
      <c r="H42" s="70"/>
      <c r="I42" s="71"/>
      <c r="J42" s="71"/>
      <c r="K42" s="34" t="s">
        <v>65</v>
      </c>
      <c r="L42" s="78">
        <v>42</v>
      </c>
      <c r="M42" s="78"/>
      <c r="N42" s="73"/>
      <c r="O42" s="80" t="s">
        <v>178</v>
      </c>
      <c r="P42" s="82">
        <v>43656.11908564815</v>
      </c>
      <c r="Q42" s="80" t="s">
        <v>1165</v>
      </c>
      <c r="R42" s="80"/>
      <c r="S42" s="80"/>
      <c r="T42" s="80"/>
      <c r="U42" s="83" t="s">
        <v>1465</v>
      </c>
      <c r="V42" s="83" t="s">
        <v>1465</v>
      </c>
      <c r="W42" s="82">
        <v>43656.11908564815</v>
      </c>
      <c r="X42" s="86">
        <v>43656</v>
      </c>
      <c r="Y42" s="88" t="s">
        <v>2290</v>
      </c>
      <c r="Z42" s="83" t="s">
        <v>2853</v>
      </c>
      <c r="AA42" s="80"/>
      <c r="AB42" s="80"/>
      <c r="AC42" s="88" t="s">
        <v>3416</v>
      </c>
      <c r="AD42" s="80"/>
      <c r="AE42" s="80" t="b">
        <v>0</v>
      </c>
      <c r="AF42" s="80">
        <v>342</v>
      </c>
      <c r="AG42" s="88" t="s">
        <v>3679</v>
      </c>
      <c r="AH42" s="80" t="b">
        <v>0</v>
      </c>
      <c r="AI42" s="80" t="s">
        <v>3815</v>
      </c>
      <c r="AJ42" s="80"/>
      <c r="AK42" s="88" t="s">
        <v>3679</v>
      </c>
      <c r="AL42" s="80" t="b">
        <v>0</v>
      </c>
      <c r="AM42" s="80">
        <v>115</v>
      </c>
      <c r="AN42" s="88" t="s">
        <v>3679</v>
      </c>
      <c r="AO42" s="80" t="s">
        <v>3849</v>
      </c>
      <c r="AP42" s="80" t="b">
        <v>0</v>
      </c>
      <c r="AQ42" s="88" t="s">
        <v>3416</v>
      </c>
      <c r="AR42" s="80" t="s">
        <v>874</v>
      </c>
      <c r="AS42" s="80">
        <v>0</v>
      </c>
      <c r="AT42" s="80">
        <v>0</v>
      </c>
      <c r="AU42" s="80"/>
      <c r="AV42" s="80"/>
      <c r="AW42" s="80"/>
      <c r="AX42" s="80"/>
      <c r="AY42" s="80"/>
      <c r="AZ42" s="80"/>
      <c r="BA42" s="80"/>
      <c r="BB42" s="80"/>
      <c r="BC42" s="79" t="str">
        <f>REPLACE(INDEX(GroupVertices[Group],MATCH(Edges[[#This Row],[Vertex 1]],GroupVertices[Vertex],0)),1,1,"")</f>
        <v>2</v>
      </c>
      <c r="BD42" s="79" t="str">
        <f>REPLACE(INDEX(GroupVertices[Group],MATCH(Edges[[#This Row],[Vertex 2]],GroupVertices[Vertex],0)),1,1,"")</f>
        <v>2</v>
      </c>
    </row>
    <row r="43" spans="1:56" ht="15">
      <c r="A43" s="65" t="s">
        <v>259</v>
      </c>
      <c r="B43" s="65" t="s">
        <v>698</v>
      </c>
      <c r="C43" s="66"/>
      <c r="D43" s="67"/>
      <c r="E43" s="68"/>
      <c r="F43" s="69"/>
      <c r="G43" s="66"/>
      <c r="H43" s="70"/>
      <c r="I43" s="71"/>
      <c r="J43" s="71"/>
      <c r="K43" s="34" t="s">
        <v>65</v>
      </c>
      <c r="L43" s="78">
        <v>43</v>
      </c>
      <c r="M43" s="78"/>
      <c r="N43" s="73"/>
      <c r="O43" s="80" t="s">
        <v>875</v>
      </c>
      <c r="P43" s="82">
        <v>43656.26398148148</v>
      </c>
      <c r="Q43" s="80" t="s">
        <v>889</v>
      </c>
      <c r="R43" s="80"/>
      <c r="S43" s="80"/>
      <c r="T43" s="80"/>
      <c r="U43" s="80"/>
      <c r="V43" s="83" t="s">
        <v>1544</v>
      </c>
      <c r="W43" s="82">
        <v>43656.26398148148</v>
      </c>
      <c r="X43" s="86">
        <v>43656</v>
      </c>
      <c r="Y43" s="88" t="s">
        <v>1909</v>
      </c>
      <c r="Z43" s="83" t="s">
        <v>2467</v>
      </c>
      <c r="AA43" s="80"/>
      <c r="AB43" s="80"/>
      <c r="AC43" s="88" t="s">
        <v>3030</v>
      </c>
      <c r="AD43" s="88" t="s">
        <v>3556</v>
      </c>
      <c r="AE43" s="80" t="b">
        <v>0</v>
      </c>
      <c r="AF43" s="80">
        <v>0</v>
      </c>
      <c r="AG43" s="88" t="s">
        <v>3686</v>
      </c>
      <c r="AH43" s="80" t="b">
        <v>0</v>
      </c>
      <c r="AI43" s="80" t="s">
        <v>3817</v>
      </c>
      <c r="AJ43" s="80"/>
      <c r="AK43" s="88" t="s">
        <v>3679</v>
      </c>
      <c r="AL43" s="80" t="b">
        <v>0</v>
      </c>
      <c r="AM43" s="80">
        <v>0</v>
      </c>
      <c r="AN43" s="88" t="s">
        <v>3679</v>
      </c>
      <c r="AO43" s="80" t="s">
        <v>3849</v>
      </c>
      <c r="AP43" s="80" t="b">
        <v>0</v>
      </c>
      <c r="AQ43" s="88" t="s">
        <v>3556</v>
      </c>
      <c r="AR43" s="80" t="s">
        <v>178</v>
      </c>
      <c r="AS43" s="80">
        <v>0</v>
      </c>
      <c r="AT43" s="80">
        <v>0</v>
      </c>
      <c r="AU43" s="80"/>
      <c r="AV43" s="80"/>
      <c r="AW43" s="80"/>
      <c r="AX43" s="80"/>
      <c r="AY43" s="80"/>
      <c r="AZ43" s="80"/>
      <c r="BA43" s="80"/>
      <c r="BB43" s="80"/>
      <c r="BC43" s="79" t="str">
        <f>REPLACE(INDEX(GroupVertices[Group],MATCH(Edges[[#This Row],[Vertex 1]],GroupVertices[Vertex],0)),1,1,"")</f>
        <v>134</v>
      </c>
      <c r="BD43" s="79" t="str">
        <f>REPLACE(INDEX(GroupVertices[Group],MATCH(Edges[[#This Row],[Vertex 2]],GroupVertices[Vertex],0)),1,1,"")</f>
        <v>134</v>
      </c>
    </row>
    <row r="44" spans="1:56" ht="15">
      <c r="A44" s="65" t="s">
        <v>447</v>
      </c>
      <c r="B44" s="65" t="s">
        <v>446</v>
      </c>
      <c r="C44" s="66"/>
      <c r="D44" s="67"/>
      <c r="E44" s="68"/>
      <c r="F44" s="69"/>
      <c r="G44" s="66"/>
      <c r="H44" s="70"/>
      <c r="I44" s="71"/>
      <c r="J44" s="71"/>
      <c r="K44" s="34" t="s">
        <v>65</v>
      </c>
      <c r="L44" s="78">
        <v>44</v>
      </c>
      <c r="M44" s="78"/>
      <c r="N44" s="73"/>
      <c r="O44" s="80" t="s">
        <v>874</v>
      </c>
      <c r="P44" s="82">
        <v>43656.999340277776</v>
      </c>
      <c r="Q44" s="80" t="s">
        <v>887</v>
      </c>
      <c r="R44" s="80"/>
      <c r="S44" s="80"/>
      <c r="T44" s="80"/>
      <c r="U44" s="80"/>
      <c r="V44" s="83" t="s">
        <v>1702</v>
      </c>
      <c r="W44" s="82">
        <v>43656.999340277776</v>
      </c>
      <c r="X44" s="86">
        <v>43656</v>
      </c>
      <c r="Y44" s="88" t="s">
        <v>2105</v>
      </c>
      <c r="Z44" s="83" t="s">
        <v>2665</v>
      </c>
      <c r="AA44" s="80"/>
      <c r="AB44" s="80"/>
      <c r="AC44" s="88" t="s">
        <v>3228</v>
      </c>
      <c r="AD44" s="80"/>
      <c r="AE44" s="80" t="b">
        <v>0</v>
      </c>
      <c r="AF44" s="80">
        <v>0</v>
      </c>
      <c r="AG44" s="88" t="s">
        <v>3679</v>
      </c>
      <c r="AH44" s="80" t="b">
        <v>0</v>
      </c>
      <c r="AI44" s="80" t="s">
        <v>3815</v>
      </c>
      <c r="AJ44" s="80"/>
      <c r="AK44" s="88" t="s">
        <v>3679</v>
      </c>
      <c r="AL44" s="80" t="b">
        <v>0</v>
      </c>
      <c r="AM44" s="80">
        <v>39</v>
      </c>
      <c r="AN44" s="88" t="s">
        <v>3227</v>
      </c>
      <c r="AO44" s="80" t="s">
        <v>3850</v>
      </c>
      <c r="AP44" s="80" t="b">
        <v>0</v>
      </c>
      <c r="AQ44" s="88" t="s">
        <v>3227</v>
      </c>
      <c r="AR44" s="80" t="s">
        <v>178</v>
      </c>
      <c r="AS44" s="80">
        <v>0</v>
      </c>
      <c r="AT44" s="80">
        <v>0</v>
      </c>
      <c r="AU44" s="80"/>
      <c r="AV44" s="80"/>
      <c r="AW44" s="80"/>
      <c r="AX44" s="80"/>
      <c r="AY44" s="80"/>
      <c r="AZ44" s="80"/>
      <c r="BA44" s="80"/>
      <c r="BB44" s="80"/>
      <c r="BC44" s="79" t="str">
        <f>REPLACE(INDEX(GroupVertices[Group],MATCH(Edges[[#This Row],[Vertex 1]],GroupVertices[Vertex],0)),1,1,"")</f>
        <v>8</v>
      </c>
      <c r="BD44" s="79" t="str">
        <f>REPLACE(INDEX(GroupVertices[Group],MATCH(Edges[[#This Row],[Vertex 2]],GroupVertices[Vertex],0)),1,1,"")</f>
        <v>8</v>
      </c>
    </row>
    <row r="45" spans="1:56" ht="15">
      <c r="A45" s="65" t="s">
        <v>447</v>
      </c>
      <c r="B45" s="65" t="s">
        <v>696</v>
      </c>
      <c r="C45" s="66"/>
      <c r="D45" s="67"/>
      <c r="E45" s="68"/>
      <c r="F45" s="69"/>
      <c r="G45" s="66"/>
      <c r="H45" s="70"/>
      <c r="I45" s="71"/>
      <c r="J45" s="71"/>
      <c r="K45" s="34" t="s">
        <v>65</v>
      </c>
      <c r="L45" s="78">
        <v>45</v>
      </c>
      <c r="M45" s="78"/>
      <c r="N45" s="73"/>
      <c r="O45" s="80" t="s">
        <v>876</v>
      </c>
      <c r="P45" s="82">
        <v>43656.999340277776</v>
      </c>
      <c r="Q45" s="80" t="s">
        <v>887</v>
      </c>
      <c r="R45" s="80"/>
      <c r="S45" s="80"/>
      <c r="T45" s="80"/>
      <c r="U45" s="80"/>
      <c r="V45" s="83" t="s">
        <v>1702</v>
      </c>
      <c r="W45" s="82">
        <v>43656.999340277776</v>
      </c>
      <c r="X45" s="86">
        <v>43656</v>
      </c>
      <c r="Y45" s="88" t="s">
        <v>2105</v>
      </c>
      <c r="Z45" s="83" t="s">
        <v>2665</v>
      </c>
      <c r="AA45" s="80"/>
      <c r="AB45" s="80"/>
      <c r="AC45" s="88" t="s">
        <v>3228</v>
      </c>
      <c r="AD45" s="80"/>
      <c r="AE45" s="80" t="b">
        <v>0</v>
      </c>
      <c r="AF45" s="80">
        <v>0</v>
      </c>
      <c r="AG45" s="88" t="s">
        <v>3679</v>
      </c>
      <c r="AH45" s="80" t="b">
        <v>0</v>
      </c>
      <c r="AI45" s="80" t="s">
        <v>3815</v>
      </c>
      <c r="AJ45" s="80"/>
      <c r="AK45" s="88" t="s">
        <v>3679</v>
      </c>
      <c r="AL45" s="80" t="b">
        <v>0</v>
      </c>
      <c r="AM45" s="80">
        <v>39</v>
      </c>
      <c r="AN45" s="88" t="s">
        <v>3227</v>
      </c>
      <c r="AO45" s="80" t="s">
        <v>3850</v>
      </c>
      <c r="AP45" s="80" t="b">
        <v>0</v>
      </c>
      <c r="AQ45" s="88" t="s">
        <v>3227</v>
      </c>
      <c r="AR45" s="80" t="s">
        <v>178</v>
      </c>
      <c r="AS45" s="80">
        <v>0</v>
      </c>
      <c r="AT45" s="80">
        <v>0</v>
      </c>
      <c r="AU45" s="80"/>
      <c r="AV45" s="80"/>
      <c r="AW45" s="80"/>
      <c r="AX45" s="80"/>
      <c r="AY45" s="80"/>
      <c r="AZ45" s="80"/>
      <c r="BA45" s="80"/>
      <c r="BB45" s="80"/>
      <c r="BC45" s="79" t="str">
        <f>REPLACE(INDEX(GroupVertices[Group],MATCH(Edges[[#This Row],[Vertex 1]],GroupVertices[Vertex],0)),1,1,"")</f>
        <v>8</v>
      </c>
      <c r="BD45" s="79" t="str">
        <f>REPLACE(INDEX(GroupVertices[Group],MATCH(Edges[[#This Row],[Vertex 2]],GroupVertices[Vertex],0)),1,1,"")</f>
        <v>8</v>
      </c>
    </row>
    <row r="46" spans="1:56" ht="15">
      <c r="A46" s="65" t="s">
        <v>277</v>
      </c>
      <c r="B46" s="65" t="s">
        <v>428</v>
      </c>
      <c r="C46" s="66"/>
      <c r="D46" s="67"/>
      <c r="E46" s="68"/>
      <c r="F46" s="69"/>
      <c r="G46" s="66"/>
      <c r="H46" s="70"/>
      <c r="I46" s="71"/>
      <c r="J46" s="71"/>
      <c r="K46" s="34" t="s">
        <v>65</v>
      </c>
      <c r="L46" s="78">
        <v>46</v>
      </c>
      <c r="M46" s="78"/>
      <c r="N46" s="73"/>
      <c r="O46" s="80" t="s">
        <v>874</v>
      </c>
      <c r="P46" s="82">
        <v>43656.332349537035</v>
      </c>
      <c r="Q46" s="80" t="s">
        <v>877</v>
      </c>
      <c r="R46" s="80"/>
      <c r="S46" s="80"/>
      <c r="T46" s="80"/>
      <c r="U46" s="80"/>
      <c r="V46" s="83" t="s">
        <v>1561</v>
      </c>
      <c r="W46" s="82">
        <v>43656.332349537035</v>
      </c>
      <c r="X46" s="86">
        <v>43656</v>
      </c>
      <c r="Y46" s="88" t="s">
        <v>1926</v>
      </c>
      <c r="Z46" s="83" t="s">
        <v>2485</v>
      </c>
      <c r="AA46" s="80"/>
      <c r="AB46" s="80"/>
      <c r="AC46" s="88" t="s">
        <v>3048</v>
      </c>
      <c r="AD46" s="80"/>
      <c r="AE46" s="80" t="b">
        <v>0</v>
      </c>
      <c r="AF46" s="80">
        <v>0</v>
      </c>
      <c r="AG46" s="88" t="s">
        <v>3679</v>
      </c>
      <c r="AH46" s="80" t="b">
        <v>0</v>
      </c>
      <c r="AI46" s="80" t="s">
        <v>3815</v>
      </c>
      <c r="AJ46" s="80"/>
      <c r="AK46" s="88" t="s">
        <v>3679</v>
      </c>
      <c r="AL46" s="80" t="b">
        <v>0</v>
      </c>
      <c r="AM46" s="80">
        <v>94</v>
      </c>
      <c r="AN46" s="88" t="s">
        <v>3203</v>
      </c>
      <c r="AO46" s="80" t="s">
        <v>3849</v>
      </c>
      <c r="AP46" s="80" t="b">
        <v>0</v>
      </c>
      <c r="AQ46" s="88" t="s">
        <v>3203</v>
      </c>
      <c r="AR46" s="80" t="s">
        <v>178</v>
      </c>
      <c r="AS46" s="80">
        <v>0</v>
      </c>
      <c r="AT46" s="80">
        <v>0</v>
      </c>
      <c r="AU46" s="80"/>
      <c r="AV46" s="80"/>
      <c r="AW46" s="80"/>
      <c r="AX46" s="80"/>
      <c r="AY46" s="80"/>
      <c r="AZ46" s="80"/>
      <c r="BA46" s="80"/>
      <c r="BB46" s="80"/>
      <c r="BC46" s="79" t="str">
        <f>REPLACE(INDEX(GroupVertices[Group],MATCH(Edges[[#This Row],[Vertex 1]],GroupVertices[Vertex],0)),1,1,"")</f>
        <v>1</v>
      </c>
      <c r="BD46" s="79" t="str">
        <f>REPLACE(INDEX(GroupVertices[Group],MATCH(Edges[[#This Row],[Vertex 2]],GroupVertices[Vertex],0)),1,1,"")</f>
        <v>1</v>
      </c>
    </row>
    <row r="47" spans="1:56" ht="15">
      <c r="A47" s="65" t="s">
        <v>223</v>
      </c>
      <c r="B47" s="65" t="s">
        <v>428</v>
      </c>
      <c r="C47" s="66"/>
      <c r="D47" s="67"/>
      <c r="E47" s="68"/>
      <c r="F47" s="69"/>
      <c r="G47" s="66"/>
      <c r="H47" s="70"/>
      <c r="I47" s="71"/>
      <c r="J47" s="71"/>
      <c r="K47" s="34" t="s">
        <v>65</v>
      </c>
      <c r="L47" s="78">
        <v>47</v>
      </c>
      <c r="M47" s="78"/>
      <c r="N47" s="73"/>
      <c r="O47" s="80" t="s">
        <v>874</v>
      </c>
      <c r="P47" s="82">
        <v>43656.222280092596</v>
      </c>
      <c r="Q47" s="80" t="s">
        <v>877</v>
      </c>
      <c r="R47" s="80"/>
      <c r="S47" s="80"/>
      <c r="T47" s="80"/>
      <c r="U47" s="80"/>
      <c r="V47" s="83" t="s">
        <v>1511</v>
      </c>
      <c r="W47" s="82">
        <v>43656.222280092596</v>
      </c>
      <c r="X47" s="86">
        <v>43656</v>
      </c>
      <c r="Y47" s="88" t="s">
        <v>1873</v>
      </c>
      <c r="Z47" s="83" t="s">
        <v>2431</v>
      </c>
      <c r="AA47" s="80"/>
      <c r="AB47" s="80"/>
      <c r="AC47" s="88" t="s">
        <v>2994</v>
      </c>
      <c r="AD47" s="80"/>
      <c r="AE47" s="80" t="b">
        <v>0</v>
      </c>
      <c r="AF47" s="80">
        <v>0</v>
      </c>
      <c r="AG47" s="88" t="s">
        <v>3679</v>
      </c>
      <c r="AH47" s="80" t="b">
        <v>0</v>
      </c>
      <c r="AI47" s="80" t="s">
        <v>3815</v>
      </c>
      <c r="AJ47" s="80"/>
      <c r="AK47" s="88" t="s">
        <v>3679</v>
      </c>
      <c r="AL47" s="80" t="b">
        <v>0</v>
      </c>
      <c r="AM47" s="80">
        <v>94</v>
      </c>
      <c r="AN47" s="88" t="s">
        <v>3203</v>
      </c>
      <c r="AO47" s="80" t="s">
        <v>3849</v>
      </c>
      <c r="AP47" s="80" t="b">
        <v>0</v>
      </c>
      <c r="AQ47" s="88" t="s">
        <v>3203</v>
      </c>
      <c r="AR47" s="80" t="s">
        <v>178</v>
      </c>
      <c r="AS47" s="80">
        <v>0</v>
      </c>
      <c r="AT47" s="80">
        <v>0</v>
      </c>
      <c r="AU47" s="80"/>
      <c r="AV47" s="80"/>
      <c r="AW47" s="80"/>
      <c r="AX47" s="80"/>
      <c r="AY47" s="80"/>
      <c r="AZ47" s="80"/>
      <c r="BA47" s="80"/>
      <c r="BB47" s="80"/>
      <c r="BC47" s="79" t="str">
        <f>REPLACE(INDEX(GroupVertices[Group],MATCH(Edges[[#This Row],[Vertex 1]],GroupVertices[Vertex],0)),1,1,"")</f>
        <v>1</v>
      </c>
      <c r="BD47" s="79" t="str">
        <f>REPLACE(INDEX(GroupVertices[Group],MATCH(Edges[[#This Row],[Vertex 2]],GroupVertices[Vertex],0)),1,1,"")</f>
        <v>1</v>
      </c>
    </row>
    <row r="48" spans="1:56" ht="15">
      <c r="A48" s="65" t="s">
        <v>346</v>
      </c>
      <c r="B48" s="65" t="s">
        <v>736</v>
      </c>
      <c r="C48" s="66"/>
      <c r="D48" s="67"/>
      <c r="E48" s="68"/>
      <c r="F48" s="69"/>
      <c r="G48" s="66"/>
      <c r="H48" s="70"/>
      <c r="I48" s="71"/>
      <c r="J48" s="71"/>
      <c r="K48" s="34" t="s">
        <v>65</v>
      </c>
      <c r="L48" s="78">
        <v>48</v>
      </c>
      <c r="M48" s="78"/>
      <c r="N48" s="73"/>
      <c r="O48" s="80" t="s">
        <v>875</v>
      </c>
      <c r="P48" s="82">
        <v>43656.69739583333</v>
      </c>
      <c r="Q48" s="80" t="s">
        <v>948</v>
      </c>
      <c r="R48" s="80"/>
      <c r="S48" s="80"/>
      <c r="T48" s="80"/>
      <c r="U48" s="80"/>
      <c r="V48" s="83" t="s">
        <v>1621</v>
      </c>
      <c r="W48" s="82">
        <v>43656.69739583333</v>
      </c>
      <c r="X48" s="86">
        <v>43656</v>
      </c>
      <c r="Y48" s="88" t="s">
        <v>1996</v>
      </c>
      <c r="Z48" s="83" t="s">
        <v>2555</v>
      </c>
      <c r="AA48" s="80"/>
      <c r="AB48" s="80"/>
      <c r="AC48" s="88" t="s">
        <v>3118</v>
      </c>
      <c r="AD48" s="88" t="s">
        <v>3579</v>
      </c>
      <c r="AE48" s="80" t="b">
        <v>0</v>
      </c>
      <c r="AF48" s="80">
        <v>0</v>
      </c>
      <c r="AG48" s="88" t="s">
        <v>3709</v>
      </c>
      <c r="AH48" s="80" t="b">
        <v>0</v>
      </c>
      <c r="AI48" s="80" t="s">
        <v>3815</v>
      </c>
      <c r="AJ48" s="80"/>
      <c r="AK48" s="88" t="s">
        <v>3679</v>
      </c>
      <c r="AL48" s="80" t="b">
        <v>0</v>
      </c>
      <c r="AM48" s="80">
        <v>0</v>
      </c>
      <c r="AN48" s="88" t="s">
        <v>3679</v>
      </c>
      <c r="AO48" s="80" t="s">
        <v>3849</v>
      </c>
      <c r="AP48" s="80" t="b">
        <v>0</v>
      </c>
      <c r="AQ48" s="88" t="s">
        <v>3579</v>
      </c>
      <c r="AR48" s="80" t="s">
        <v>178</v>
      </c>
      <c r="AS48" s="80">
        <v>0</v>
      </c>
      <c r="AT48" s="80">
        <v>0</v>
      </c>
      <c r="AU48" s="80"/>
      <c r="AV48" s="80"/>
      <c r="AW48" s="80"/>
      <c r="AX48" s="80"/>
      <c r="AY48" s="80"/>
      <c r="AZ48" s="80"/>
      <c r="BA48" s="80"/>
      <c r="BB48" s="80"/>
      <c r="BC48" s="79" t="str">
        <f>REPLACE(INDEX(GroupVertices[Group],MATCH(Edges[[#This Row],[Vertex 1]],GroupVertices[Vertex],0)),1,1,"")</f>
        <v>133</v>
      </c>
      <c r="BD48" s="79" t="str">
        <f>REPLACE(INDEX(GroupVertices[Group],MATCH(Edges[[#This Row],[Vertex 2]],GroupVertices[Vertex],0)),1,1,"")</f>
        <v>133</v>
      </c>
    </row>
    <row r="49" spans="1:56" ht="15">
      <c r="A49" s="65" t="s">
        <v>481</v>
      </c>
      <c r="B49" s="65" t="s">
        <v>481</v>
      </c>
      <c r="C49" s="66"/>
      <c r="D49" s="67"/>
      <c r="E49" s="68"/>
      <c r="F49" s="69"/>
      <c r="G49" s="66"/>
      <c r="H49" s="70"/>
      <c r="I49" s="71"/>
      <c r="J49" s="71"/>
      <c r="K49" s="34" t="s">
        <v>65</v>
      </c>
      <c r="L49" s="78">
        <v>49</v>
      </c>
      <c r="M49" s="78"/>
      <c r="N49" s="73"/>
      <c r="O49" s="80" t="s">
        <v>178</v>
      </c>
      <c r="P49" s="82">
        <v>43657.06875</v>
      </c>
      <c r="Q49" s="80" t="s">
        <v>1059</v>
      </c>
      <c r="R49" s="83" t="s">
        <v>1282</v>
      </c>
      <c r="S49" s="80" t="s">
        <v>1313</v>
      </c>
      <c r="T49" s="80" t="s">
        <v>1364</v>
      </c>
      <c r="U49" s="83" t="s">
        <v>1432</v>
      </c>
      <c r="V49" s="83" t="s">
        <v>1432</v>
      </c>
      <c r="W49" s="82">
        <v>43657.06875</v>
      </c>
      <c r="X49" s="86">
        <v>43657</v>
      </c>
      <c r="Y49" s="88" t="s">
        <v>2142</v>
      </c>
      <c r="Z49" s="83" t="s">
        <v>2702</v>
      </c>
      <c r="AA49" s="80"/>
      <c r="AB49" s="80"/>
      <c r="AC49" s="88" t="s">
        <v>3265</v>
      </c>
      <c r="AD49" s="80"/>
      <c r="AE49" s="80" t="b">
        <v>0</v>
      </c>
      <c r="AF49" s="80">
        <v>0</v>
      </c>
      <c r="AG49" s="88" t="s">
        <v>3679</v>
      </c>
      <c r="AH49" s="80" t="b">
        <v>0</v>
      </c>
      <c r="AI49" s="80" t="s">
        <v>3815</v>
      </c>
      <c r="AJ49" s="80"/>
      <c r="AK49" s="88" t="s">
        <v>3679</v>
      </c>
      <c r="AL49" s="80" t="b">
        <v>0</v>
      </c>
      <c r="AM49" s="80">
        <v>0</v>
      </c>
      <c r="AN49" s="88" t="s">
        <v>3679</v>
      </c>
      <c r="AO49" s="80" t="s">
        <v>3870</v>
      </c>
      <c r="AP49" s="80" t="b">
        <v>0</v>
      </c>
      <c r="AQ49" s="88" t="s">
        <v>3265</v>
      </c>
      <c r="AR49" s="80" t="s">
        <v>178</v>
      </c>
      <c r="AS49" s="80">
        <v>0</v>
      </c>
      <c r="AT49" s="80">
        <v>0</v>
      </c>
      <c r="AU49" s="80"/>
      <c r="AV49" s="80"/>
      <c r="AW49" s="80"/>
      <c r="AX49" s="80"/>
      <c r="AY49" s="80"/>
      <c r="AZ49" s="80"/>
      <c r="BA49" s="80"/>
      <c r="BB49" s="80"/>
      <c r="BC49" s="79" t="str">
        <f>REPLACE(INDEX(GroupVertices[Group],MATCH(Edges[[#This Row],[Vertex 1]],GroupVertices[Vertex],0)),1,1,"")</f>
        <v>257</v>
      </c>
      <c r="BD49" s="79" t="str">
        <f>REPLACE(INDEX(GroupVertices[Group],MATCH(Edges[[#This Row],[Vertex 2]],GroupVertices[Vertex],0)),1,1,"")</f>
        <v>257</v>
      </c>
    </row>
    <row r="50" spans="1:56" ht="15">
      <c r="A50" s="65" t="s">
        <v>559</v>
      </c>
      <c r="B50" s="65" t="s">
        <v>827</v>
      </c>
      <c r="C50" s="66"/>
      <c r="D50" s="67"/>
      <c r="E50" s="68"/>
      <c r="F50" s="69"/>
      <c r="G50" s="66"/>
      <c r="H50" s="70"/>
      <c r="I50" s="71"/>
      <c r="J50" s="71"/>
      <c r="K50" s="34" t="s">
        <v>65</v>
      </c>
      <c r="L50" s="78">
        <v>50</v>
      </c>
      <c r="M50" s="78"/>
      <c r="N50" s="73"/>
      <c r="O50" s="80" t="s">
        <v>875</v>
      </c>
      <c r="P50" s="82">
        <v>43657.49377314815</v>
      </c>
      <c r="Q50" s="80" t="s">
        <v>1124</v>
      </c>
      <c r="R50" s="80"/>
      <c r="S50" s="80"/>
      <c r="T50" s="80"/>
      <c r="U50" s="80"/>
      <c r="V50" s="83" t="s">
        <v>1791</v>
      </c>
      <c r="W50" s="82">
        <v>43657.49377314815</v>
      </c>
      <c r="X50" s="86">
        <v>43657</v>
      </c>
      <c r="Y50" s="88" t="s">
        <v>2230</v>
      </c>
      <c r="Z50" s="83" t="s">
        <v>2791</v>
      </c>
      <c r="AA50" s="80"/>
      <c r="AB50" s="80"/>
      <c r="AC50" s="88" t="s">
        <v>3354</v>
      </c>
      <c r="AD50" s="88" t="s">
        <v>3646</v>
      </c>
      <c r="AE50" s="80" t="b">
        <v>0</v>
      </c>
      <c r="AF50" s="80">
        <v>0</v>
      </c>
      <c r="AG50" s="88" t="s">
        <v>3777</v>
      </c>
      <c r="AH50" s="80" t="b">
        <v>0</v>
      </c>
      <c r="AI50" s="80" t="s">
        <v>3815</v>
      </c>
      <c r="AJ50" s="80"/>
      <c r="AK50" s="88" t="s">
        <v>3679</v>
      </c>
      <c r="AL50" s="80" t="b">
        <v>0</v>
      </c>
      <c r="AM50" s="80">
        <v>0</v>
      </c>
      <c r="AN50" s="88" t="s">
        <v>3679</v>
      </c>
      <c r="AO50" s="80" t="s">
        <v>3850</v>
      </c>
      <c r="AP50" s="80" t="b">
        <v>0</v>
      </c>
      <c r="AQ50" s="88" t="s">
        <v>3646</v>
      </c>
      <c r="AR50" s="80" t="s">
        <v>178</v>
      </c>
      <c r="AS50" s="80">
        <v>0</v>
      </c>
      <c r="AT50" s="80">
        <v>0</v>
      </c>
      <c r="AU50" s="80"/>
      <c r="AV50" s="80"/>
      <c r="AW50" s="80"/>
      <c r="AX50" s="80"/>
      <c r="AY50" s="80"/>
      <c r="AZ50" s="80"/>
      <c r="BA50" s="80"/>
      <c r="BB50" s="80"/>
      <c r="BC50" s="79" t="str">
        <f>REPLACE(INDEX(GroupVertices[Group],MATCH(Edges[[#This Row],[Vertex 1]],GroupVertices[Vertex],0)),1,1,"")</f>
        <v>132</v>
      </c>
      <c r="BD50" s="79" t="str">
        <f>REPLACE(INDEX(GroupVertices[Group],MATCH(Edges[[#This Row],[Vertex 2]],GroupVertices[Vertex],0)),1,1,"")</f>
        <v>132</v>
      </c>
    </row>
    <row r="51" spans="1:56" ht="15">
      <c r="A51" s="65" t="s">
        <v>250</v>
      </c>
      <c r="B51" s="65" t="s">
        <v>692</v>
      </c>
      <c r="C51" s="66"/>
      <c r="D51" s="67"/>
      <c r="E51" s="68"/>
      <c r="F51" s="69"/>
      <c r="G51" s="66"/>
      <c r="H51" s="70"/>
      <c r="I51" s="71"/>
      <c r="J51" s="71"/>
      <c r="K51" s="34" t="s">
        <v>65</v>
      </c>
      <c r="L51" s="78">
        <v>51</v>
      </c>
      <c r="M51" s="78"/>
      <c r="N51" s="73"/>
      <c r="O51" s="80" t="s">
        <v>876</v>
      </c>
      <c r="P51" s="82">
        <v>43656.239212962966</v>
      </c>
      <c r="Q51" s="80" t="s">
        <v>884</v>
      </c>
      <c r="R51" s="80"/>
      <c r="S51" s="80"/>
      <c r="T51" s="80"/>
      <c r="U51" s="80"/>
      <c r="V51" s="83" t="s">
        <v>1537</v>
      </c>
      <c r="W51" s="82">
        <v>43656.239212962966</v>
      </c>
      <c r="X51" s="86">
        <v>43656</v>
      </c>
      <c r="Y51" s="88" t="s">
        <v>1900</v>
      </c>
      <c r="Z51" s="83" t="s">
        <v>2458</v>
      </c>
      <c r="AA51" s="80"/>
      <c r="AB51" s="80"/>
      <c r="AC51" s="88" t="s">
        <v>3021</v>
      </c>
      <c r="AD51" s="88" t="s">
        <v>3553</v>
      </c>
      <c r="AE51" s="80" t="b">
        <v>0</v>
      </c>
      <c r="AF51" s="80">
        <v>0</v>
      </c>
      <c r="AG51" s="88" t="s">
        <v>3683</v>
      </c>
      <c r="AH51" s="80" t="b">
        <v>0</v>
      </c>
      <c r="AI51" s="80" t="s">
        <v>3815</v>
      </c>
      <c r="AJ51" s="80"/>
      <c r="AK51" s="88" t="s">
        <v>3679</v>
      </c>
      <c r="AL51" s="80" t="b">
        <v>0</v>
      </c>
      <c r="AM51" s="80">
        <v>0</v>
      </c>
      <c r="AN51" s="88" t="s">
        <v>3679</v>
      </c>
      <c r="AO51" s="80" t="s">
        <v>3851</v>
      </c>
      <c r="AP51" s="80" t="b">
        <v>0</v>
      </c>
      <c r="AQ51" s="88" t="s">
        <v>3553</v>
      </c>
      <c r="AR51" s="80" t="s">
        <v>178</v>
      </c>
      <c r="AS51" s="80">
        <v>0</v>
      </c>
      <c r="AT51" s="80">
        <v>0</v>
      </c>
      <c r="AU51" s="80"/>
      <c r="AV51" s="80"/>
      <c r="AW51" s="80"/>
      <c r="AX51" s="80"/>
      <c r="AY51" s="80"/>
      <c r="AZ51" s="80"/>
      <c r="BA51" s="80"/>
      <c r="BB51" s="80"/>
      <c r="BC51" s="79" t="str">
        <f>REPLACE(INDEX(GroupVertices[Group],MATCH(Edges[[#This Row],[Vertex 1]],GroupVertices[Vertex],0)),1,1,"")</f>
        <v>3</v>
      </c>
      <c r="BD51" s="79" t="str">
        <f>REPLACE(INDEX(GroupVertices[Group],MATCH(Edges[[#This Row],[Vertex 2]],GroupVertices[Vertex],0)),1,1,"")</f>
        <v>3</v>
      </c>
    </row>
    <row r="52" spans="1:56" ht="15">
      <c r="A52" s="65" t="s">
        <v>250</v>
      </c>
      <c r="B52" s="65" t="s">
        <v>693</v>
      </c>
      <c r="C52" s="66"/>
      <c r="D52" s="67"/>
      <c r="E52" s="68"/>
      <c r="F52" s="69"/>
      <c r="G52" s="66"/>
      <c r="H52" s="70"/>
      <c r="I52" s="71"/>
      <c r="J52" s="71"/>
      <c r="K52" s="34" t="s">
        <v>65</v>
      </c>
      <c r="L52" s="78">
        <v>52</v>
      </c>
      <c r="M52" s="78"/>
      <c r="N52" s="73"/>
      <c r="O52" s="80" t="s">
        <v>876</v>
      </c>
      <c r="P52" s="82">
        <v>43656.239212962966</v>
      </c>
      <c r="Q52" s="80" t="s">
        <v>884</v>
      </c>
      <c r="R52" s="80"/>
      <c r="S52" s="80"/>
      <c r="T52" s="80"/>
      <c r="U52" s="80"/>
      <c r="V52" s="83" t="s">
        <v>1537</v>
      </c>
      <c r="W52" s="82">
        <v>43656.239212962966</v>
      </c>
      <c r="X52" s="86">
        <v>43656</v>
      </c>
      <c r="Y52" s="88" t="s">
        <v>1900</v>
      </c>
      <c r="Z52" s="83" t="s">
        <v>2458</v>
      </c>
      <c r="AA52" s="80"/>
      <c r="AB52" s="80"/>
      <c r="AC52" s="88" t="s">
        <v>3021</v>
      </c>
      <c r="AD52" s="88" t="s">
        <v>3553</v>
      </c>
      <c r="AE52" s="80" t="b">
        <v>0</v>
      </c>
      <c r="AF52" s="80">
        <v>0</v>
      </c>
      <c r="AG52" s="88" t="s">
        <v>3683</v>
      </c>
      <c r="AH52" s="80" t="b">
        <v>0</v>
      </c>
      <c r="AI52" s="80" t="s">
        <v>3815</v>
      </c>
      <c r="AJ52" s="80"/>
      <c r="AK52" s="88" t="s">
        <v>3679</v>
      </c>
      <c r="AL52" s="80" t="b">
        <v>0</v>
      </c>
      <c r="AM52" s="80">
        <v>0</v>
      </c>
      <c r="AN52" s="88" t="s">
        <v>3679</v>
      </c>
      <c r="AO52" s="80" t="s">
        <v>3851</v>
      </c>
      <c r="AP52" s="80" t="b">
        <v>0</v>
      </c>
      <c r="AQ52" s="88" t="s">
        <v>3553</v>
      </c>
      <c r="AR52" s="80" t="s">
        <v>178</v>
      </c>
      <c r="AS52" s="80">
        <v>0</v>
      </c>
      <c r="AT52" s="80">
        <v>0</v>
      </c>
      <c r="AU52" s="80"/>
      <c r="AV52" s="80"/>
      <c r="AW52" s="80"/>
      <c r="AX52" s="80"/>
      <c r="AY52" s="80"/>
      <c r="AZ52" s="80"/>
      <c r="BA52" s="80"/>
      <c r="BB52" s="80"/>
      <c r="BC52" s="79" t="str">
        <f>REPLACE(INDEX(GroupVertices[Group],MATCH(Edges[[#This Row],[Vertex 1]],GroupVertices[Vertex],0)),1,1,"")</f>
        <v>3</v>
      </c>
      <c r="BD52" s="79" t="str">
        <f>REPLACE(INDEX(GroupVertices[Group],MATCH(Edges[[#This Row],[Vertex 2]],GroupVertices[Vertex],0)),1,1,"")</f>
        <v>3</v>
      </c>
    </row>
    <row r="53" spans="1:56" ht="15">
      <c r="A53" s="65" t="s">
        <v>250</v>
      </c>
      <c r="B53" s="65" t="s">
        <v>694</v>
      </c>
      <c r="C53" s="66"/>
      <c r="D53" s="67"/>
      <c r="E53" s="68"/>
      <c r="F53" s="69"/>
      <c r="G53" s="66"/>
      <c r="H53" s="70"/>
      <c r="I53" s="71"/>
      <c r="J53" s="71"/>
      <c r="K53" s="34" t="s">
        <v>65</v>
      </c>
      <c r="L53" s="78">
        <v>53</v>
      </c>
      <c r="M53" s="78"/>
      <c r="N53" s="73"/>
      <c r="O53" s="80" t="s">
        <v>875</v>
      </c>
      <c r="P53" s="82">
        <v>43656.239212962966</v>
      </c>
      <c r="Q53" s="80" t="s">
        <v>884</v>
      </c>
      <c r="R53" s="80"/>
      <c r="S53" s="80"/>
      <c r="T53" s="80"/>
      <c r="U53" s="80"/>
      <c r="V53" s="83" t="s">
        <v>1537</v>
      </c>
      <c r="W53" s="82">
        <v>43656.239212962966</v>
      </c>
      <c r="X53" s="86">
        <v>43656</v>
      </c>
      <c r="Y53" s="88" t="s">
        <v>1900</v>
      </c>
      <c r="Z53" s="83" t="s">
        <v>2458</v>
      </c>
      <c r="AA53" s="80"/>
      <c r="AB53" s="80"/>
      <c r="AC53" s="88" t="s">
        <v>3021</v>
      </c>
      <c r="AD53" s="88" t="s">
        <v>3553</v>
      </c>
      <c r="AE53" s="80" t="b">
        <v>0</v>
      </c>
      <c r="AF53" s="80">
        <v>0</v>
      </c>
      <c r="AG53" s="88" t="s">
        <v>3683</v>
      </c>
      <c r="AH53" s="80" t="b">
        <v>0</v>
      </c>
      <c r="AI53" s="80" t="s">
        <v>3815</v>
      </c>
      <c r="AJ53" s="80"/>
      <c r="AK53" s="88" t="s">
        <v>3679</v>
      </c>
      <c r="AL53" s="80" t="b">
        <v>0</v>
      </c>
      <c r="AM53" s="80">
        <v>0</v>
      </c>
      <c r="AN53" s="88" t="s">
        <v>3679</v>
      </c>
      <c r="AO53" s="80" t="s">
        <v>3851</v>
      </c>
      <c r="AP53" s="80" t="b">
        <v>0</v>
      </c>
      <c r="AQ53" s="88" t="s">
        <v>3553</v>
      </c>
      <c r="AR53" s="80" t="s">
        <v>178</v>
      </c>
      <c r="AS53" s="80">
        <v>0</v>
      </c>
      <c r="AT53" s="80">
        <v>0</v>
      </c>
      <c r="AU53" s="80"/>
      <c r="AV53" s="80"/>
      <c r="AW53" s="80"/>
      <c r="AX53" s="80"/>
      <c r="AY53" s="80"/>
      <c r="AZ53" s="80"/>
      <c r="BA53" s="80"/>
      <c r="BB53" s="80"/>
      <c r="BC53" s="79" t="str">
        <f>REPLACE(INDEX(GroupVertices[Group],MATCH(Edges[[#This Row],[Vertex 1]],GroupVertices[Vertex],0)),1,1,"")</f>
        <v>3</v>
      </c>
      <c r="BD53" s="79" t="str">
        <f>REPLACE(INDEX(GroupVertices[Group],MATCH(Edges[[#This Row],[Vertex 2]],GroupVertices[Vertex],0)),1,1,"")</f>
        <v>3</v>
      </c>
    </row>
    <row r="54" spans="1:56" ht="15">
      <c r="A54" s="65" t="s">
        <v>478</v>
      </c>
      <c r="B54" s="65" t="s">
        <v>478</v>
      </c>
      <c r="C54" s="66"/>
      <c r="D54" s="67"/>
      <c r="E54" s="68"/>
      <c r="F54" s="69"/>
      <c r="G54" s="66"/>
      <c r="H54" s="70"/>
      <c r="I54" s="71"/>
      <c r="J54" s="71"/>
      <c r="K54" s="34" t="s">
        <v>65</v>
      </c>
      <c r="L54" s="78">
        <v>54</v>
      </c>
      <c r="M54" s="78"/>
      <c r="N54" s="73"/>
      <c r="O54" s="80" t="s">
        <v>178</v>
      </c>
      <c r="P54" s="82">
        <v>43657.066296296296</v>
      </c>
      <c r="Q54" s="80" t="s">
        <v>1058</v>
      </c>
      <c r="R54" s="80"/>
      <c r="S54" s="80"/>
      <c r="T54" s="80"/>
      <c r="U54" s="83" t="s">
        <v>1431</v>
      </c>
      <c r="V54" s="83" t="s">
        <v>1431</v>
      </c>
      <c r="W54" s="82">
        <v>43657.066296296296</v>
      </c>
      <c r="X54" s="86">
        <v>43657</v>
      </c>
      <c r="Y54" s="88" t="s">
        <v>2139</v>
      </c>
      <c r="Z54" s="83" t="s">
        <v>2699</v>
      </c>
      <c r="AA54" s="80"/>
      <c r="AB54" s="80"/>
      <c r="AC54" s="88" t="s">
        <v>3262</v>
      </c>
      <c r="AD54" s="80"/>
      <c r="AE54" s="80" t="b">
        <v>0</v>
      </c>
      <c r="AF54" s="80">
        <v>0</v>
      </c>
      <c r="AG54" s="88" t="s">
        <v>3679</v>
      </c>
      <c r="AH54" s="80" t="b">
        <v>0</v>
      </c>
      <c r="AI54" s="80" t="s">
        <v>3815</v>
      </c>
      <c r="AJ54" s="80"/>
      <c r="AK54" s="88" t="s">
        <v>3679</v>
      </c>
      <c r="AL54" s="80" t="b">
        <v>0</v>
      </c>
      <c r="AM54" s="80">
        <v>0</v>
      </c>
      <c r="AN54" s="88" t="s">
        <v>3679</v>
      </c>
      <c r="AO54" s="80" t="s">
        <v>3851</v>
      </c>
      <c r="AP54" s="80" t="b">
        <v>0</v>
      </c>
      <c r="AQ54" s="88" t="s">
        <v>3262</v>
      </c>
      <c r="AR54" s="80" t="s">
        <v>178</v>
      </c>
      <c r="AS54" s="80">
        <v>0</v>
      </c>
      <c r="AT54" s="80">
        <v>0</v>
      </c>
      <c r="AU54" s="80"/>
      <c r="AV54" s="80"/>
      <c r="AW54" s="80"/>
      <c r="AX54" s="80"/>
      <c r="AY54" s="80"/>
      <c r="AZ54" s="80"/>
      <c r="BA54" s="80"/>
      <c r="BB54" s="80"/>
      <c r="BC54" s="79" t="str">
        <f>REPLACE(INDEX(GroupVertices[Group],MATCH(Edges[[#This Row],[Vertex 1]],GroupVertices[Vertex],0)),1,1,"")</f>
        <v>256</v>
      </c>
      <c r="BD54" s="79" t="str">
        <f>REPLACE(INDEX(GroupVertices[Group],MATCH(Edges[[#This Row],[Vertex 2]],GroupVertices[Vertex],0)),1,1,"")</f>
        <v>256</v>
      </c>
    </row>
    <row r="55" spans="1:56" ht="15">
      <c r="A55" s="65" t="s">
        <v>551</v>
      </c>
      <c r="B55" s="65" t="s">
        <v>551</v>
      </c>
      <c r="C55" s="66"/>
      <c r="D55" s="67"/>
      <c r="E55" s="68"/>
      <c r="F55" s="69"/>
      <c r="G55" s="66"/>
      <c r="H55" s="70"/>
      <c r="I55" s="71"/>
      <c r="J55" s="71"/>
      <c r="K55" s="34" t="s">
        <v>65</v>
      </c>
      <c r="L55" s="78">
        <v>55</v>
      </c>
      <c r="M55" s="78"/>
      <c r="N55" s="73"/>
      <c r="O55" s="80" t="s">
        <v>178</v>
      </c>
      <c r="P55" s="82">
        <v>43657.39306712963</v>
      </c>
      <c r="Q55" s="80" t="s">
        <v>1117</v>
      </c>
      <c r="R55" s="80"/>
      <c r="S55" s="80"/>
      <c r="T55" s="80" t="s">
        <v>1378</v>
      </c>
      <c r="U55" s="83" t="s">
        <v>1442</v>
      </c>
      <c r="V55" s="83" t="s">
        <v>1442</v>
      </c>
      <c r="W55" s="82">
        <v>43657.39306712963</v>
      </c>
      <c r="X55" s="86">
        <v>43657</v>
      </c>
      <c r="Y55" s="88" t="s">
        <v>2221</v>
      </c>
      <c r="Z55" s="83" t="s">
        <v>2782</v>
      </c>
      <c r="AA55" s="80"/>
      <c r="AB55" s="80"/>
      <c r="AC55" s="88" t="s">
        <v>3345</v>
      </c>
      <c r="AD55" s="80"/>
      <c r="AE55" s="80" t="b">
        <v>0</v>
      </c>
      <c r="AF55" s="80">
        <v>7</v>
      </c>
      <c r="AG55" s="88" t="s">
        <v>3679</v>
      </c>
      <c r="AH55" s="80" t="b">
        <v>0</v>
      </c>
      <c r="AI55" s="80" t="s">
        <v>3815</v>
      </c>
      <c r="AJ55" s="80"/>
      <c r="AK55" s="88" t="s">
        <v>3679</v>
      </c>
      <c r="AL55" s="80" t="b">
        <v>0</v>
      </c>
      <c r="AM55" s="80">
        <v>1</v>
      </c>
      <c r="AN55" s="88" t="s">
        <v>3679</v>
      </c>
      <c r="AO55" s="80" t="s">
        <v>3855</v>
      </c>
      <c r="AP55" s="80" t="b">
        <v>0</v>
      </c>
      <c r="AQ55" s="88" t="s">
        <v>3345</v>
      </c>
      <c r="AR55" s="80" t="s">
        <v>178</v>
      </c>
      <c r="AS55" s="80">
        <v>0</v>
      </c>
      <c r="AT55" s="80">
        <v>0</v>
      </c>
      <c r="AU55" s="80"/>
      <c r="AV55" s="80"/>
      <c r="AW55" s="80"/>
      <c r="AX55" s="80"/>
      <c r="AY55" s="80"/>
      <c r="AZ55" s="80"/>
      <c r="BA55" s="80"/>
      <c r="BB55" s="80"/>
      <c r="BC55" s="79" t="str">
        <f>REPLACE(INDEX(GroupVertices[Group],MATCH(Edges[[#This Row],[Vertex 1]],GroupVertices[Vertex],0)),1,1,"")</f>
        <v>141</v>
      </c>
      <c r="BD55" s="79" t="str">
        <f>REPLACE(INDEX(GroupVertices[Group],MATCH(Edges[[#This Row],[Vertex 2]],GroupVertices[Vertex],0)),1,1,"")</f>
        <v>141</v>
      </c>
    </row>
    <row r="56" spans="1:56" ht="15">
      <c r="A56" s="65" t="s">
        <v>685</v>
      </c>
      <c r="B56" s="65" t="s">
        <v>684</v>
      </c>
      <c r="C56" s="66"/>
      <c r="D56" s="67"/>
      <c r="E56" s="68"/>
      <c r="F56" s="69"/>
      <c r="G56" s="66"/>
      <c r="H56" s="70"/>
      <c r="I56" s="71"/>
      <c r="J56" s="71"/>
      <c r="K56" s="34" t="s">
        <v>66</v>
      </c>
      <c r="L56" s="78">
        <v>56</v>
      </c>
      <c r="M56" s="78"/>
      <c r="N56" s="73"/>
      <c r="O56" s="80" t="s">
        <v>875</v>
      </c>
      <c r="P56" s="82">
        <v>43657.69939814815</v>
      </c>
      <c r="Q56" s="80" t="s">
        <v>1247</v>
      </c>
      <c r="R56" s="80"/>
      <c r="S56" s="80"/>
      <c r="T56" s="80"/>
      <c r="U56" s="80"/>
      <c r="V56" s="83" t="s">
        <v>1862</v>
      </c>
      <c r="W56" s="82">
        <v>43657.69939814815</v>
      </c>
      <c r="X56" s="86">
        <v>43657</v>
      </c>
      <c r="Y56" s="88" t="s">
        <v>2420</v>
      </c>
      <c r="Z56" s="83" t="s">
        <v>2983</v>
      </c>
      <c r="AA56" s="80"/>
      <c r="AB56" s="80"/>
      <c r="AC56" s="88" t="s">
        <v>3546</v>
      </c>
      <c r="AD56" s="88" t="s">
        <v>3545</v>
      </c>
      <c r="AE56" s="80" t="b">
        <v>0</v>
      </c>
      <c r="AF56" s="80">
        <v>0</v>
      </c>
      <c r="AG56" s="88" t="s">
        <v>3812</v>
      </c>
      <c r="AH56" s="80" t="b">
        <v>0</v>
      </c>
      <c r="AI56" s="80" t="s">
        <v>3815</v>
      </c>
      <c r="AJ56" s="80"/>
      <c r="AK56" s="88" t="s">
        <v>3679</v>
      </c>
      <c r="AL56" s="80" t="b">
        <v>0</v>
      </c>
      <c r="AM56" s="80">
        <v>0</v>
      </c>
      <c r="AN56" s="88" t="s">
        <v>3679</v>
      </c>
      <c r="AO56" s="80" t="s">
        <v>3849</v>
      </c>
      <c r="AP56" s="80" t="b">
        <v>0</v>
      </c>
      <c r="AQ56" s="88" t="s">
        <v>3545</v>
      </c>
      <c r="AR56" s="80" t="s">
        <v>178</v>
      </c>
      <c r="AS56" s="80">
        <v>0</v>
      </c>
      <c r="AT56" s="80">
        <v>0</v>
      </c>
      <c r="AU56" s="80"/>
      <c r="AV56" s="80"/>
      <c r="AW56" s="80"/>
      <c r="AX56" s="80"/>
      <c r="AY56" s="80"/>
      <c r="AZ56" s="80"/>
      <c r="BA56" s="80"/>
      <c r="BB56" s="80"/>
      <c r="BC56" s="79" t="str">
        <f>REPLACE(INDEX(GroupVertices[Group],MATCH(Edges[[#This Row],[Vertex 1]],GroupVertices[Vertex],0)),1,1,"")</f>
        <v>131</v>
      </c>
      <c r="BD56" s="79" t="str">
        <f>REPLACE(INDEX(GroupVertices[Group],MATCH(Edges[[#This Row],[Vertex 2]],GroupVertices[Vertex],0)),1,1,"")</f>
        <v>131</v>
      </c>
    </row>
    <row r="57" spans="1:56" ht="15">
      <c r="A57" s="65" t="s">
        <v>285</v>
      </c>
      <c r="B57" s="65" t="s">
        <v>285</v>
      </c>
      <c r="C57" s="66"/>
      <c r="D57" s="67"/>
      <c r="E57" s="68"/>
      <c r="F57" s="69"/>
      <c r="G57" s="66"/>
      <c r="H57" s="70"/>
      <c r="I57" s="71"/>
      <c r="J57" s="71"/>
      <c r="K57" s="34" t="s">
        <v>65</v>
      </c>
      <c r="L57" s="78">
        <v>57</v>
      </c>
      <c r="M57" s="78"/>
      <c r="N57" s="73"/>
      <c r="O57" s="80" t="s">
        <v>178</v>
      </c>
      <c r="P57" s="82">
        <v>43656.416967592595</v>
      </c>
      <c r="Q57" s="80" t="s">
        <v>904</v>
      </c>
      <c r="R57" s="83" t="s">
        <v>1255</v>
      </c>
      <c r="S57" s="80" t="s">
        <v>1317</v>
      </c>
      <c r="T57" s="80"/>
      <c r="U57" s="80"/>
      <c r="V57" s="83" t="s">
        <v>1569</v>
      </c>
      <c r="W57" s="82">
        <v>43656.416967592595</v>
      </c>
      <c r="X57" s="86">
        <v>43656</v>
      </c>
      <c r="Y57" s="88" t="s">
        <v>1934</v>
      </c>
      <c r="Z57" s="83" t="s">
        <v>2493</v>
      </c>
      <c r="AA57" s="80"/>
      <c r="AB57" s="80"/>
      <c r="AC57" s="88" t="s">
        <v>3056</v>
      </c>
      <c r="AD57" s="80"/>
      <c r="AE57" s="80" t="b">
        <v>0</v>
      </c>
      <c r="AF57" s="80">
        <v>0</v>
      </c>
      <c r="AG57" s="88" t="s">
        <v>3679</v>
      </c>
      <c r="AH57" s="80" t="b">
        <v>0</v>
      </c>
      <c r="AI57" s="80" t="s">
        <v>3815</v>
      </c>
      <c r="AJ57" s="80"/>
      <c r="AK57" s="88" t="s">
        <v>3679</v>
      </c>
      <c r="AL57" s="80" t="b">
        <v>0</v>
      </c>
      <c r="AM57" s="80">
        <v>0</v>
      </c>
      <c r="AN57" s="88" t="s">
        <v>3679</v>
      </c>
      <c r="AO57" s="80" t="s">
        <v>3858</v>
      </c>
      <c r="AP57" s="80" t="b">
        <v>0</v>
      </c>
      <c r="AQ57" s="88" t="s">
        <v>3056</v>
      </c>
      <c r="AR57" s="80" t="s">
        <v>178</v>
      </c>
      <c r="AS57" s="80">
        <v>0</v>
      </c>
      <c r="AT57" s="80">
        <v>0</v>
      </c>
      <c r="AU57" s="80"/>
      <c r="AV57" s="80"/>
      <c r="AW57" s="80"/>
      <c r="AX57" s="80"/>
      <c r="AY57" s="80"/>
      <c r="AZ57" s="80"/>
      <c r="BA57" s="80"/>
      <c r="BB57" s="80"/>
      <c r="BC57" s="79" t="str">
        <f>REPLACE(INDEX(GroupVertices[Group],MATCH(Edges[[#This Row],[Vertex 1]],GroupVertices[Vertex],0)),1,1,"")</f>
        <v>255</v>
      </c>
      <c r="BD57" s="79" t="str">
        <f>REPLACE(INDEX(GroupVertices[Group],MATCH(Edges[[#This Row],[Vertex 2]],GroupVertices[Vertex],0)),1,1,"")</f>
        <v>255</v>
      </c>
    </row>
    <row r="58" spans="1:56" ht="15">
      <c r="A58" s="65" t="s">
        <v>495</v>
      </c>
      <c r="B58" s="65" t="s">
        <v>495</v>
      </c>
      <c r="C58" s="66"/>
      <c r="D58" s="67"/>
      <c r="E58" s="68"/>
      <c r="F58" s="69"/>
      <c r="G58" s="66"/>
      <c r="H58" s="70"/>
      <c r="I58" s="71"/>
      <c r="J58" s="71"/>
      <c r="K58" s="34" t="s">
        <v>65</v>
      </c>
      <c r="L58" s="78">
        <v>58</v>
      </c>
      <c r="M58" s="78"/>
      <c r="N58" s="73"/>
      <c r="O58" s="80" t="s">
        <v>178</v>
      </c>
      <c r="P58" s="82">
        <v>43657.082604166666</v>
      </c>
      <c r="Q58" s="80" t="s">
        <v>1069</v>
      </c>
      <c r="R58" s="80"/>
      <c r="S58" s="80"/>
      <c r="T58" s="80"/>
      <c r="U58" s="80"/>
      <c r="V58" s="83" t="s">
        <v>1738</v>
      </c>
      <c r="W58" s="82">
        <v>43657.082604166666</v>
      </c>
      <c r="X58" s="86">
        <v>43657</v>
      </c>
      <c r="Y58" s="88" t="s">
        <v>2157</v>
      </c>
      <c r="Z58" s="83" t="s">
        <v>2717</v>
      </c>
      <c r="AA58" s="80"/>
      <c r="AB58" s="80"/>
      <c r="AC58" s="88" t="s">
        <v>3280</v>
      </c>
      <c r="AD58" s="80"/>
      <c r="AE58" s="80" t="b">
        <v>0</v>
      </c>
      <c r="AF58" s="80">
        <v>30</v>
      </c>
      <c r="AG58" s="88" t="s">
        <v>3679</v>
      </c>
      <c r="AH58" s="80" t="b">
        <v>0</v>
      </c>
      <c r="AI58" s="80" t="s">
        <v>3815</v>
      </c>
      <c r="AJ58" s="80"/>
      <c r="AK58" s="88" t="s">
        <v>3679</v>
      </c>
      <c r="AL58" s="80" t="b">
        <v>0</v>
      </c>
      <c r="AM58" s="80">
        <v>4</v>
      </c>
      <c r="AN58" s="88" t="s">
        <v>3679</v>
      </c>
      <c r="AO58" s="80" t="s">
        <v>3851</v>
      </c>
      <c r="AP58" s="80" t="b">
        <v>0</v>
      </c>
      <c r="AQ58" s="88" t="s">
        <v>3280</v>
      </c>
      <c r="AR58" s="80" t="s">
        <v>178</v>
      </c>
      <c r="AS58" s="80">
        <v>0</v>
      </c>
      <c r="AT58" s="80">
        <v>0</v>
      </c>
      <c r="AU58" s="80"/>
      <c r="AV58" s="80"/>
      <c r="AW58" s="80"/>
      <c r="AX58" s="80"/>
      <c r="AY58" s="80"/>
      <c r="AZ58" s="80"/>
      <c r="BA58" s="80"/>
      <c r="BB58" s="80"/>
      <c r="BC58" s="79" t="str">
        <f>REPLACE(INDEX(GroupVertices[Group],MATCH(Edges[[#This Row],[Vertex 1]],GroupVertices[Vertex],0)),1,1,"")</f>
        <v>16</v>
      </c>
      <c r="BD58" s="79" t="str">
        <f>REPLACE(INDEX(GroupVertices[Group],MATCH(Edges[[#This Row],[Vertex 2]],GroupVertices[Vertex],0)),1,1,"")</f>
        <v>16</v>
      </c>
    </row>
    <row r="59" spans="1:56" ht="15">
      <c r="A59" s="65" t="s">
        <v>451</v>
      </c>
      <c r="B59" s="65" t="s">
        <v>451</v>
      </c>
      <c r="C59" s="66"/>
      <c r="D59" s="67"/>
      <c r="E59" s="68"/>
      <c r="F59" s="69"/>
      <c r="G59" s="66"/>
      <c r="H59" s="70"/>
      <c r="I59" s="71"/>
      <c r="J59" s="71"/>
      <c r="K59" s="34" t="s">
        <v>65</v>
      </c>
      <c r="L59" s="78">
        <v>59</v>
      </c>
      <c r="M59" s="78"/>
      <c r="N59" s="73"/>
      <c r="O59" s="80" t="s">
        <v>178</v>
      </c>
      <c r="P59" s="82">
        <v>43657.01261574074</v>
      </c>
      <c r="Q59" s="80" t="s">
        <v>1034</v>
      </c>
      <c r="R59" s="83" t="s">
        <v>1277</v>
      </c>
      <c r="S59" s="80" t="s">
        <v>1325</v>
      </c>
      <c r="T59" s="80" t="s">
        <v>1363</v>
      </c>
      <c r="U59" s="83" t="s">
        <v>1423</v>
      </c>
      <c r="V59" s="83" t="s">
        <v>1423</v>
      </c>
      <c r="W59" s="82">
        <v>43657.01261574074</v>
      </c>
      <c r="X59" s="86">
        <v>43657</v>
      </c>
      <c r="Y59" s="88" t="s">
        <v>2109</v>
      </c>
      <c r="Z59" s="83" t="s">
        <v>2669</v>
      </c>
      <c r="AA59" s="80"/>
      <c r="AB59" s="80"/>
      <c r="AC59" s="88" t="s">
        <v>3232</v>
      </c>
      <c r="AD59" s="80"/>
      <c r="AE59" s="80" t="b">
        <v>0</v>
      </c>
      <c r="AF59" s="80">
        <v>2</v>
      </c>
      <c r="AG59" s="88" t="s">
        <v>3679</v>
      </c>
      <c r="AH59" s="80" t="b">
        <v>0</v>
      </c>
      <c r="AI59" s="80" t="s">
        <v>3815</v>
      </c>
      <c r="AJ59" s="80"/>
      <c r="AK59" s="88" t="s">
        <v>3679</v>
      </c>
      <c r="AL59" s="80" t="b">
        <v>0</v>
      </c>
      <c r="AM59" s="80">
        <v>0</v>
      </c>
      <c r="AN59" s="88" t="s">
        <v>3679</v>
      </c>
      <c r="AO59" s="80" t="s">
        <v>3849</v>
      </c>
      <c r="AP59" s="80" t="b">
        <v>0</v>
      </c>
      <c r="AQ59" s="88" t="s">
        <v>3232</v>
      </c>
      <c r="AR59" s="80" t="s">
        <v>178</v>
      </c>
      <c r="AS59" s="80">
        <v>0</v>
      </c>
      <c r="AT59" s="80">
        <v>0</v>
      </c>
      <c r="AU59" s="80"/>
      <c r="AV59" s="80"/>
      <c r="AW59" s="80"/>
      <c r="AX59" s="80"/>
      <c r="AY59" s="80"/>
      <c r="AZ59" s="80"/>
      <c r="BA59" s="80"/>
      <c r="BB59" s="80"/>
      <c r="BC59" s="79" t="str">
        <f>REPLACE(INDEX(GroupVertices[Group],MATCH(Edges[[#This Row],[Vertex 1]],GroupVertices[Vertex],0)),1,1,"")</f>
        <v>254</v>
      </c>
      <c r="BD59" s="79" t="str">
        <f>REPLACE(INDEX(GroupVertices[Group],MATCH(Edges[[#This Row],[Vertex 2]],GroupVertices[Vertex],0)),1,1,"")</f>
        <v>254</v>
      </c>
    </row>
    <row r="60" spans="1:56" ht="15">
      <c r="A60" s="65" t="s">
        <v>609</v>
      </c>
      <c r="B60" s="65" t="s">
        <v>609</v>
      </c>
      <c r="C60" s="66"/>
      <c r="D60" s="67"/>
      <c r="E60" s="68"/>
      <c r="F60" s="69"/>
      <c r="G60" s="66"/>
      <c r="H60" s="70"/>
      <c r="I60" s="71"/>
      <c r="J60" s="71"/>
      <c r="K60" s="34" t="s">
        <v>65</v>
      </c>
      <c r="L60" s="78">
        <v>60</v>
      </c>
      <c r="M60" s="78"/>
      <c r="N60" s="73"/>
      <c r="O60" s="80" t="s">
        <v>178</v>
      </c>
      <c r="P60" s="82">
        <v>43656.3422337963</v>
      </c>
      <c r="Q60" s="80" t="s">
        <v>1176</v>
      </c>
      <c r="R60" s="80"/>
      <c r="S60" s="80"/>
      <c r="T60" s="80"/>
      <c r="U60" s="83" t="s">
        <v>1475</v>
      </c>
      <c r="V60" s="83" t="s">
        <v>1475</v>
      </c>
      <c r="W60" s="82">
        <v>43656.3422337963</v>
      </c>
      <c r="X60" s="86">
        <v>43656</v>
      </c>
      <c r="Y60" s="88" t="s">
        <v>2312</v>
      </c>
      <c r="Z60" s="83" t="s">
        <v>2875</v>
      </c>
      <c r="AA60" s="80"/>
      <c r="AB60" s="80"/>
      <c r="AC60" s="88" t="s">
        <v>3438</v>
      </c>
      <c r="AD60" s="80"/>
      <c r="AE60" s="80" t="b">
        <v>0</v>
      </c>
      <c r="AF60" s="80">
        <v>5415</v>
      </c>
      <c r="AG60" s="88" t="s">
        <v>3679</v>
      </c>
      <c r="AH60" s="80" t="b">
        <v>0</v>
      </c>
      <c r="AI60" s="80" t="s">
        <v>3815</v>
      </c>
      <c r="AJ60" s="80"/>
      <c r="AK60" s="88" t="s">
        <v>3679</v>
      </c>
      <c r="AL60" s="80" t="b">
        <v>0</v>
      </c>
      <c r="AM60" s="80">
        <v>1762</v>
      </c>
      <c r="AN60" s="88" t="s">
        <v>3679</v>
      </c>
      <c r="AO60" s="80" t="s">
        <v>3850</v>
      </c>
      <c r="AP60" s="80" t="b">
        <v>0</v>
      </c>
      <c r="AQ60" s="88" t="s">
        <v>3438</v>
      </c>
      <c r="AR60" s="80" t="s">
        <v>874</v>
      </c>
      <c r="AS60" s="80">
        <v>0</v>
      </c>
      <c r="AT60" s="80">
        <v>0</v>
      </c>
      <c r="AU60" s="80"/>
      <c r="AV60" s="80"/>
      <c r="AW60" s="80"/>
      <c r="AX60" s="80"/>
      <c r="AY60" s="80"/>
      <c r="AZ60" s="80"/>
      <c r="BA60" s="80"/>
      <c r="BB60" s="80"/>
      <c r="BC60" s="79" t="str">
        <f>REPLACE(INDEX(GroupVertices[Group],MATCH(Edges[[#This Row],[Vertex 1]],GroupVertices[Vertex],0)),1,1,"")</f>
        <v>2</v>
      </c>
      <c r="BD60" s="79" t="str">
        <f>REPLACE(INDEX(GroupVertices[Group],MATCH(Edges[[#This Row],[Vertex 2]],GroupVertices[Vertex],0)),1,1,"")</f>
        <v>2</v>
      </c>
    </row>
    <row r="61" spans="1:56" ht="15">
      <c r="A61" s="65" t="s">
        <v>289</v>
      </c>
      <c r="B61" s="65" t="s">
        <v>703</v>
      </c>
      <c r="C61" s="66"/>
      <c r="D61" s="67"/>
      <c r="E61" s="68"/>
      <c r="F61" s="69"/>
      <c r="G61" s="66"/>
      <c r="H61" s="70"/>
      <c r="I61" s="71"/>
      <c r="J61" s="71"/>
      <c r="K61" s="34" t="s">
        <v>65</v>
      </c>
      <c r="L61" s="78">
        <v>61</v>
      </c>
      <c r="M61" s="78"/>
      <c r="N61" s="73"/>
      <c r="O61" s="80" t="s">
        <v>875</v>
      </c>
      <c r="P61" s="82">
        <v>43656.430231481485</v>
      </c>
      <c r="Q61" s="80" t="s">
        <v>906</v>
      </c>
      <c r="R61" s="80"/>
      <c r="S61" s="80"/>
      <c r="T61" s="80"/>
      <c r="U61" s="80"/>
      <c r="V61" s="83" t="s">
        <v>1573</v>
      </c>
      <c r="W61" s="82">
        <v>43656.430231481485</v>
      </c>
      <c r="X61" s="86">
        <v>43656</v>
      </c>
      <c r="Y61" s="88" t="s">
        <v>1938</v>
      </c>
      <c r="Z61" s="83" t="s">
        <v>2497</v>
      </c>
      <c r="AA61" s="80"/>
      <c r="AB61" s="80"/>
      <c r="AC61" s="88" t="s">
        <v>3060</v>
      </c>
      <c r="AD61" s="88" t="s">
        <v>3561</v>
      </c>
      <c r="AE61" s="80" t="b">
        <v>0</v>
      </c>
      <c r="AF61" s="80">
        <v>0</v>
      </c>
      <c r="AG61" s="88" t="s">
        <v>3691</v>
      </c>
      <c r="AH61" s="80" t="b">
        <v>0</v>
      </c>
      <c r="AI61" s="80" t="s">
        <v>3816</v>
      </c>
      <c r="AJ61" s="80"/>
      <c r="AK61" s="88" t="s">
        <v>3679</v>
      </c>
      <c r="AL61" s="80" t="b">
        <v>0</v>
      </c>
      <c r="AM61" s="80">
        <v>0</v>
      </c>
      <c r="AN61" s="88" t="s">
        <v>3679</v>
      </c>
      <c r="AO61" s="80" t="s">
        <v>3849</v>
      </c>
      <c r="AP61" s="80" t="b">
        <v>0</v>
      </c>
      <c r="AQ61" s="88" t="s">
        <v>3561</v>
      </c>
      <c r="AR61" s="80" t="s">
        <v>178</v>
      </c>
      <c r="AS61" s="80">
        <v>0</v>
      </c>
      <c r="AT61" s="80">
        <v>0</v>
      </c>
      <c r="AU61" s="80"/>
      <c r="AV61" s="80"/>
      <c r="AW61" s="80"/>
      <c r="AX61" s="80"/>
      <c r="AY61" s="80"/>
      <c r="AZ61" s="80"/>
      <c r="BA61" s="80"/>
      <c r="BB61" s="80"/>
      <c r="BC61" s="79" t="str">
        <f>REPLACE(INDEX(GroupVertices[Group],MATCH(Edges[[#This Row],[Vertex 1]],GroupVertices[Vertex],0)),1,1,"")</f>
        <v>130</v>
      </c>
      <c r="BD61" s="79" t="str">
        <f>REPLACE(INDEX(GroupVertices[Group],MATCH(Edges[[#This Row],[Vertex 2]],GroupVertices[Vertex],0)),1,1,"")</f>
        <v>130</v>
      </c>
    </row>
    <row r="62" spans="1:56" ht="15">
      <c r="A62" s="65" t="s">
        <v>595</v>
      </c>
      <c r="B62" s="65" t="s">
        <v>620</v>
      </c>
      <c r="C62" s="66"/>
      <c r="D62" s="67"/>
      <c r="E62" s="68"/>
      <c r="F62" s="69"/>
      <c r="G62" s="66"/>
      <c r="H62" s="70"/>
      <c r="I62" s="71"/>
      <c r="J62" s="71"/>
      <c r="K62" s="34" t="s">
        <v>65</v>
      </c>
      <c r="L62" s="78">
        <v>62</v>
      </c>
      <c r="M62" s="78"/>
      <c r="N62" s="73"/>
      <c r="O62" s="80" t="s">
        <v>875</v>
      </c>
      <c r="P62" s="82">
        <v>43656.51327546296</v>
      </c>
      <c r="Q62" s="80" t="s">
        <v>1161</v>
      </c>
      <c r="R62" s="80"/>
      <c r="S62" s="80"/>
      <c r="T62" s="80"/>
      <c r="U62" s="83" t="s">
        <v>1461</v>
      </c>
      <c r="V62" s="83" t="s">
        <v>1461</v>
      </c>
      <c r="W62" s="82">
        <v>43656.51327546296</v>
      </c>
      <c r="X62" s="86">
        <v>43656</v>
      </c>
      <c r="Y62" s="88" t="s">
        <v>2283</v>
      </c>
      <c r="Z62" s="83" t="s">
        <v>2845</v>
      </c>
      <c r="AA62" s="80"/>
      <c r="AB62" s="80"/>
      <c r="AC62" s="88" t="s">
        <v>3408</v>
      </c>
      <c r="AD62" s="80"/>
      <c r="AE62" s="80" t="b">
        <v>0</v>
      </c>
      <c r="AF62" s="80">
        <v>18966</v>
      </c>
      <c r="AG62" s="88" t="s">
        <v>3786</v>
      </c>
      <c r="AH62" s="80" t="b">
        <v>0</v>
      </c>
      <c r="AI62" s="80" t="s">
        <v>3824</v>
      </c>
      <c r="AJ62" s="80"/>
      <c r="AK62" s="88" t="s">
        <v>3679</v>
      </c>
      <c r="AL62" s="80" t="b">
        <v>0</v>
      </c>
      <c r="AM62" s="80">
        <v>6518</v>
      </c>
      <c r="AN62" s="88" t="s">
        <v>3679</v>
      </c>
      <c r="AO62" s="80" t="s">
        <v>3851</v>
      </c>
      <c r="AP62" s="80" t="b">
        <v>0</v>
      </c>
      <c r="AQ62" s="88" t="s">
        <v>3408</v>
      </c>
      <c r="AR62" s="80" t="s">
        <v>874</v>
      </c>
      <c r="AS62" s="80">
        <v>0</v>
      </c>
      <c r="AT62" s="80">
        <v>0</v>
      </c>
      <c r="AU62" s="80"/>
      <c r="AV62" s="80"/>
      <c r="AW62" s="80"/>
      <c r="AX62" s="80"/>
      <c r="AY62" s="80"/>
      <c r="AZ62" s="80"/>
      <c r="BA62" s="80"/>
      <c r="BB62" s="80"/>
      <c r="BC62" s="79" t="str">
        <f>REPLACE(INDEX(GroupVertices[Group],MATCH(Edges[[#This Row],[Vertex 1]],GroupVertices[Vertex],0)),1,1,"")</f>
        <v>2</v>
      </c>
      <c r="BD62" s="79" t="str">
        <f>REPLACE(INDEX(GroupVertices[Group],MATCH(Edges[[#This Row],[Vertex 2]],GroupVertices[Vertex],0)),1,1,"")</f>
        <v>2</v>
      </c>
    </row>
    <row r="63" spans="1:56" ht="15">
      <c r="A63" s="65" t="s">
        <v>425</v>
      </c>
      <c r="B63" s="65" t="s">
        <v>779</v>
      </c>
      <c r="C63" s="66"/>
      <c r="D63" s="67"/>
      <c r="E63" s="68"/>
      <c r="F63" s="69"/>
      <c r="G63" s="66"/>
      <c r="H63" s="70"/>
      <c r="I63" s="71"/>
      <c r="J63" s="71"/>
      <c r="K63" s="34" t="s">
        <v>65</v>
      </c>
      <c r="L63" s="78">
        <v>63</v>
      </c>
      <c r="M63" s="78"/>
      <c r="N63" s="73"/>
      <c r="O63" s="80" t="s">
        <v>876</v>
      </c>
      <c r="P63" s="82">
        <v>43656.922488425924</v>
      </c>
      <c r="Q63" s="80" t="s">
        <v>1008</v>
      </c>
      <c r="R63" s="80"/>
      <c r="S63" s="80"/>
      <c r="T63" s="80"/>
      <c r="U63" s="80"/>
      <c r="V63" s="83" t="s">
        <v>1684</v>
      </c>
      <c r="W63" s="82">
        <v>43656.922488425924</v>
      </c>
      <c r="X63" s="86">
        <v>43656</v>
      </c>
      <c r="Y63" s="88" t="s">
        <v>2077</v>
      </c>
      <c r="Z63" s="83" t="s">
        <v>2637</v>
      </c>
      <c r="AA63" s="80"/>
      <c r="AB63" s="80"/>
      <c r="AC63" s="88" t="s">
        <v>3200</v>
      </c>
      <c r="AD63" s="88" t="s">
        <v>3603</v>
      </c>
      <c r="AE63" s="80" t="b">
        <v>0</v>
      </c>
      <c r="AF63" s="80">
        <v>4</v>
      </c>
      <c r="AG63" s="88" t="s">
        <v>3734</v>
      </c>
      <c r="AH63" s="80" t="b">
        <v>0</v>
      </c>
      <c r="AI63" s="80" t="s">
        <v>3815</v>
      </c>
      <c r="AJ63" s="80"/>
      <c r="AK63" s="88" t="s">
        <v>3679</v>
      </c>
      <c r="AL63" s="80" t="b">
        <v>0</v>
      </c>
      <c r="AM63" s="80">
        <v>0</v>
      </c>
      <c r="AN63" s="88" t="s">
        <v>3679</v>
      </c>
      <c r="AO63" s="80" t="s">
        <v>3850</v>
      </c>
      <c r="AP63" s="80" t="b">
        <v>0</v>
      </c>
      <c r="AQ63" s="88" t="s">
        <v>3603</v>
      </c>
      <c r="AR63" s="80" t="s">
        <v>178</v>
      </c>
      <c r="AS63" s="80">
        <v>0</v>
      </c>
      <c r="AT63" s="80">
        <v>0</v>
      </c>
      <c r="AU63" s="80"/>
      <c r="AV63" s="80"/>
      <c r="AW63" s="80"/>
      <c r="AX63" s="80"/>
      <c r="AY63" s="80"/>
      <c r="AZ63" s="80"/>
      <c r="BA63" s="80"/>
      <c r="BB63" s="80"/>
      <c r="BC63" s="79" t="str">
        <f>REPLACE(INDEX(GroupVertices[Group],MATCH(Edges[[#This Row],[Vertex 1]],GroupVertices[Vertex],0)),1,1,"")</f>
        <v>53</v>
      </c>
      <c r="BD63" s="79" t="str">
        <f>REPLACE(INDEX(GroupVertices[Group],MATCH(Edges[[#This Row],[Vertex 2]],GroupVertices[Vertex],0)),1,1,"")</f>
        <v>53</v>
      </c>
    </row>
    <row r="64" spans="1:56" ht="15">
      <c r="A64" s="65" t="s">
        <v>425</v>
      </c>
      <c r="B64" s="65" t="s">
        <v>780</v>
      </c>
      <c r="C64" s="66"/>
      <c r="D64" s="67"/>
      <c r="E64" s="68"/>
      <c r="F64" s="69"/>
      <c r="G64" s="66"/>
      <c r="H64" s="70"/>
      <c r="I64" s="71"/>
      <c r="J64" s="71"/>
      <c r="K64" s="34" t="s">
        <v>65</v>
      </c>
      <c r="L64" s="78">
        <v>64</v>
      </c>
      <c r="M64" s="78"/>
      <c r="N64" s="73"/>
      <c r="O64" s="80" t="s">
        <v>875</v>
      </c>
      <c r="P64" s="82">
        <v>43656.922488425924</v>
      </c>
      <c r="Q64" s="80" t="s">
        <v>1008</v>
      </c>
      <c r="R64" s="80"/>
      <c r="S64" s="80"/>
      <c r="T64" s="80"/>
      <c r="U64" s="80"/>
      <c r="V64" s="83" t="s">
        <v>1684</v>
      </c>
      <c r="W64" s="82">
        <v>43656.922488425924</v>
      </c>
      <c r="X64" s="86">
        <v>43656</v>
      </c>
      <c r="Y64" s="88" t="s">
        <v>2077</v>
      </c>
      <c r="Z64" s="83" t="s">
        <v>2637</v>
      </c>
      <c r="AA64" s="80"/>
      <c r="AB64" s="80"/>
      <c r="AC64" s="88" t="s">
        <v>3200</v>
      </c>
      <c r="AD64" s="88" t="s">
        <v>3603</v>
      </c>
      <c r="AE64" s="80" t="b">
        <v>0</v>
      </c>
      <c r="AF64" s="80">
        <v>4</v>
      </c>
      <c r="AG64" s="88" t="s">
        <v>3734</v>
      </c>
      <c r="AH64" s="80" t="b">
        <v>0</v>
      </c>
      <c r="AI64" s="80" t="s">
        <v>3815</v>
      </c>
      <c r="AJ64" s="80"/>
      <c r="AK64" s="88" t="s">
        <v>3679</v>
      </c>
      <c r="AL64" s="80" t="b">
        <v>0</v>
      </c>
      <c r="AM64" s="80">
        <v>0</v>
      </c>
      <c r="AN64" s="88" t="s">
        <v>3679</v>
      </c>
      <c r="AO64" s="80" t="s">
        <v>3850</v>
      </c>
      <c r="AP64" s="80" t="b">
        <v>0</v>
      </c>
      <c r="AQ64" s="88" t="s">
        <v>3603</v>
      </c>
      <c r="AR64" s="80" t="s">
        <v>178</v>
      </c>
      <c r="AS64" s="80">
        <v>0</v>
      </c>
      <c r="AT64" s="80">
        <v>0</v>
      </c>
      <c r="AU64" s="80"/>
      <c r="AV64" s="80"/>
      <c r="AW64" s="80"/>
      <c r="AX64" s="80"/>
      <c r="AY64" s="80"/>
      <c r="AZ64" s="80"/>
      <c r="BA64" s="80"/>
      <c r="BB64" s="80"/>
      <c r="BC64" s="79" t="str">
        <f>REPLACE(INDEX(GroupVertices[Group],MATCH(Edges[[#This Row],[Vertex 1]],GroupVertices[Vertex],0)),1,1,"")</f>
        <v>53</v>
      </c>
      <c r="BD64" s="79" t="str">
        <f>REPLACE(INDEX(GroupVertices[Group],MATCH(Edges[[#This Row],[Vertex 2]],GroupVertices[Vertex],0)),1,1,"")</f>
        <v>53</v>
      </c>
    </row>
    <row r="65" spans="1:56" ht="15">
      <c r="A65" s="65" t="s">
        <v>611</v>
      </c>
      <c r="B65" s="65" t="s">
        <v>611</v>
      </c>
      <c r="C65" s="66"/>
      <c r="D65" s="67"/>
      <c r="E65" s="68"/>
      <c r="F65" s="69"/>
      <c r="G65" s="66"/>
      <c r="H65" s="70"/>
      <c r="I65" s="71"/>
      <c r="J65" s="71"/>
      <c r="K65" s="34" t="s">
        <v>65</v>
      </c>
      <c r="L65" s="78">
        <v>65</v>
      </c>
      <c r="M65" s="78"/>
      <c r="N65" s="73"/>
      <c r="O65" s="80" t="s">
        <v>178</v>
      </c>
      <c r="P65" s="82">
        <v>43655.522777777776</v>
      </c>
      <c r="Q65" s="80" t="s">
        <v>1178</v>
      </c>
      <c r="R65" s="80"/>
      <c r="S65" s="80"/>
      <c r="T65" s="80"/>
      <c r="U65" s="83" t="s">
        <v>1477</v>
      </c>
      <c r="V65" s="83" t="s">
        <v>1477</v>
      </c>
      <c r="W65" s="82">
        <v>43655.522777777776</v>
      </c>
      <c r="X65" s="86">
        <v>43655</v>
      </c>
      <c r="Y65" s="88" t="s">
        <v>2316</v>
      </c>
      <c r="Z65" s="83" t="s">
        <v>2879</v>
      </c>
      <c r="AA65" s="80"/>
      <c r="AB65" s="80"/>
      <c r="AC65" s="88" t="s">
        <v>3442</v>
      </c>
      <c r="AD65" s="80"/>
      <c r="AE65" s="80" t="b">
        <v>0</v>
      </c>
      <c r="AF65" s="80">
        <v>15505</v>
      </c>
      <c r="AG65" s="88" t="s">
        <v>3679</v>
      </c>
      <c r="AH65" s="80" t="b">
        <v>0</v>
      </c>
      <c r="AI65" s="80" t="s">
        <v>3815</v>
      </c>
      <c r="AJ65" s="80"/>
      <c r="AK65" s="88" t="s">
        <v>3679</v>
      </c>
      <c r="AL65" s="80" t="b">
        <v>0</v>
      </c>
      <c r="AM65" s="80">
        <v>5708</v>
      </c>
      <c r="AN65" s="88" t="s">
        <v>3679</v>
      </c>
      <c r="AO65" s="80" t="s">
        <v>3850</v>
      </c>
      <c r="AP65" s="80" t="b">
        <v>0</v>
      </c>
      <c r="AQ65" s="88" t="s">
        <v>3442</v>
      </c>
      <c r="AR65" s="80" t="s">
        <v>874</v>
      </c>
      <c r="AS65" s="80">
        <v>0</v>
      </c>
      <c r="AT65" s="80">
        <v>0</v>
      </c>
      <c r="AU65" s="80"/>
      <c r="AV65" s="80"/>
      <c r="AW65" s="80"/>
      <c r="AX65" s="80"/>
      <c r="AY65" s="80"/>
      <c r="AZ65" s="80"/>
      <c r="BA65" s="80"/>
      <c r="BB65" s="80"/>
      <c r="BC65" s="79" t="str">
        <f>REPLACE(INDEX(GroupVertices[Group],MATCH(Edges[[#This Row],[Vertex 1]],GroupVertices[Vertex],0)),1,1,"")</f>
        <v>2</v>
      </c>
      <c r="BD65" s="79" t="str">
        <f>REPLACE(INDEX(GroupVertices[Group],MATCH(Edges[[#This Row],[Vertex 2]],GroupVertices[Vertex],0)),1,1,"")</f>
        <v>2</v>
      </c>
    </row>
    <row r="66" spans="1:56" ht="15">
      <c r="A66" s="65" t="s">
        <v>288</v>
      </c>
      <c r="B66" s="65" t="s">
        <v>287</v>
      </c>
      <c r="C66" s="66"/>
      <c r="D66" s="67"/>
      <c r="E66" s="68"/>
      <c r="F66" s="69"/>
      <c r="G66" s="66"/>
      <c r="H66" s="70"/>
      <c r="I66" s="71"/>
      <c r="J66" s="71"/>
      <c r="K66" s="34" t="s">
        <v>65</v>
      </c>
      <c r="L66" s="78">
        <v>66</v>
      </c>
      <c r="M66" s="78"/>
      <c r="N66" s="73"/>
      <c r="O66" s="80" t="s">
        <v>874</v>
      </c>
      <c r="P66" s="82">
        <v>43656.43005787037</v>
      </c>
      <c r="Q66" s="80" t="s">
        <v>905</v>
      </c>
      <c r="R66" s="80"/>
      <c r="S66" s="80"/>
      <c r="T66" s="80"/>
      <c r="U66" s="80"/>
      <c r="V66" s="83" t="s">
        <v>1572</v>
      </c>
      <c r="W66" s="82">
        <v>43656.43005787037</v>
      </c>
      <c r="X66" s="86">
        <v>43656</v>
      </c>
      <c r="Y66" s="88" t="s">
        <v>1937</v>
      </c>
      <c r="Z66" s="83" t="s">
        <v>2496</v>
      </c>
      <c r="AA66" s="80"/>
      <c r="AB66" s="80"/>
      <c r="AC66" s="88" t="s">
        <v>3059</v>
      </c>
      <c r="AD66" s="80"/>
      <c r="AE66" s="80" t="b">
        <v>0</v>
      </c>
      <c r="AF66" s="80">
        <v>0</v>
      </c>
      <c r="AG66" s="88" t="s">
        <v>3679</v>
      </c>
      <c r="AH66" s="80" t="b">
        <v>0</v>
      </c>
      <c r="AI66" s="80" t="s">
        <v>3815</v>
      </c>
      <c r="AJ66" s="80"/>
      <c r="AK66" s="88" t="s">
        <v>3679</v>
      </c>
      <c r="AL66" s="80" t="b">
        <v>0</v>
      </c>
      <c r="AM66" s="80">
        <v>36</v>
      </c>
      <c r="AN66" s="88" t="s">
        <v>3058</v>
      </c>
      <c r="AO66" s="80" t="s">
        <v>3849</v>
      </c>
      <c r="AP66" s="80" t="b">
        <v>0</v>
      </c>
      <c r="AQ66" s="88" t="s">
        <v>3058</v>
      </c>
      <c r="AR66" s="80" t="s">
        <v>178</v>
      </c>
      <c r="AS66" s="80">
        <v>0</v>
      </c>
      <c r="AT66" s="80">
        <v>0</v>
      </c>
      <c r="AU66" s="80"/>
      <c r="AV66" s="80"/>
      <c r="AW66" s="80"/>
      <c r="AX66" s="80"/>
      <c r="AY66" s="80"/>
      <c r="AZ66" s="80"/>
      <c r="BA66" s="80"/>
      <c r="BB66" s="80"/>
      <c r="BC66" s="79" t="str">
        <f>REPLACE(INDEX(GroupVertices[Group],MATCH(Edges[[#This Row],[Vertex 1]],GroupVertices[Vertex],0)),1,1,"")</f>
        <v>129</v>
      </c>
      <c r="BD66" s="79" t="str">
        <f>REPLACE(INDEX(GroupVertices[Group],MATCH(Edges[[#This Row],[Vertex 2]],GroupVertices[Vertex],0)),1,1,"")</f>
        <v>129</v>
      </c>
    </row>
    <row r="67" spans="1:56" ht="15">
      <c r="A67" s="65" t="s">
        <v>610</v>
      </c>
      <c r="B67" s="65" t="s">
        <v>610</v>
      </c>
      <c r="C67" s="66"/>
      <c r="D67" s="67"/>
      <c r="E67" s="68"/>
      <c r="F67" s="69"/>
      <c r="G67" s="66"/>
      <c r="H67" s="70"/>
      <c r="I67" s="71"/>
      <c r="J67" s="71"/>
      <c r="K67" s="34" t="s">
        <v>65</v>
      </c>
      <c r="L67" s="78">
        <v>67</v>
      </c>
      <c r="M67" s="78"/>
      <c r="N67" s="73"/>
      <c r="O67" s="80" t="s">
        <v>178</v>
      </c>
      <c r="P67" s="82">
        <v>43655.73100694444</v>
      </c>
      <c r="Q67" s="80" t="s">
        <v>1177</v>
      </c>
      <c r="R67" s="80"/>
      <c r="S67" s="80"/>
      <c r="T67" s="80"/>
      <c r="U67" s="83" t="s">
        <v>1476</v>
      </c>
      <c r="V67" s="83" t="s">
        <v>1476</v>
      </c>
      <c r="W67" s="82">
        <v>43655.73100694444</v>
      </c>
      <c r="X67" s="86">
        <v>43655</v>
      </c>
      <c r="Y67" s="88" t="s">
        <v>2314</v>
      </c>
      <c r="Z67" s="83" t="s">
        <v>2877</v>
      </c>
      <c r="AA67" s="80"/>
      <c r="AB67" s="80"/>
      <c r="AC67" s="88" t="s">
        <v>3440</v>
      </c>
      <c r="AD67" s="80"/>
      <c r="AE67" s="80" t="b">
        <v>0</v>
      </c>
      <c r="AF67" s="80">
        <v>26710</v>
      </c>
      <c r="AG67" s="88" t="s">
        <v>3679</v>
      </c>
      <c r="AH67" s="80" t="b">
        <v>0</v>
      </c>
      <c r="AI67" s="80" t="s">
        <v>3815</v>
      </c>
      <c r="AJ67" s="80"/>
      <c r="AK67" s="88" t="s">
        <v>3679</v>
      </c>
      <c r="AL67" s="80" t="b">
        <v>0</v>
      </c>
      <c r="AM67" s="80">
        <v>9265</v>
      </c>
      <c r="AN67" s="88" t="s">
        <v>3679</v>
      </c>
      <c r="AO67" s="80" t="s">
        <v>3849</v>
      </c>
      <c r="AP67" s="80" t="b">
        <v>0</v>
      </c>
      <c r="AQ67" s="88" t="s">
        <v>3440</v>
      </c>
      <c r="AR67" s="80" t="s">
        <v>874</v>
      </c>
      <c r="AS67" s="80">
        <v>0</v>
      </c>
      <c r="AT67" s="80">
        <v>0</v>
      </c>
      <c r="AU67" s="80"/>
      <c r="AV67" s="80"/>
      <c r="AW67" s="80"/>
      <c r="AX67" s="80"/>
      <c r="AY67" s="80"/>
      <c r="AZ67" s="80"/>
      <c r="BA67" s="80"/>
      <c r="BB67" s="80"/>
      <c r="BC67" s="79" t="str">
        <f>REPLACE(INDEX(GroupVertices[Group],MATCH(Edges[[#This Row],[Vertex 1]],GroupVertices[Vertex],0)),1,1,"")</f>
        <v>2</v>
      </c>
      <c r="BD67" s="79" t="str">
        <f>REPLACE(INDEX(GroupVertices[Group],MATCH(Edges[[#This Row],[Vertex 2]],GroupVertices[Vertex],0)),1,1,"")</f>
        <v>2</v>
      </c>
    </row>
    <row r="68" spans="1:56" ht="15">
      <c r="A68" s="65" t="s">
        <v>586</v>
      </c>
      <c r="B68" s="65" t="s">
        <v>834</v>
      </c>
      <c r="C68" s="66"/>
      <c r="D68" s="67"/>
      <c r="E68" s="68"/>
      <c r="F68" s="69"/>
      <c r="G68" s="66"/>
      <c r="H68" s="70"/>
      <c r="I68" s="71"/>
      <c r="J68" s="71"/>
      <c r="K68" s="34" t="s">
        <v>65</v>
      </c>
      <c r="L68" s="78">
        <v>68</v>
      </c>
      <c r="M68" s="78"/>
      <c r="N68" s="73"/>
      <c r="O68" s="80" t="s">
        <v>876</v>
      </c>
      <c r="P68" s="82">
        <v>43657.58994212963</v>
      </c>
      <c r="Q68" s="80" t="s">
        <v>1152</v>
      </c>
      <c r="R68" s="80"/>
      <c r="S68" s="80"/>
      <c r="T68" s="80"/>
      <c r="U68" s="83" t="s">
        <v>1453</v>
      </c>
      <c r="V68" s="83" t="s">
        <v>1453</v>
      </c>
      <c r="W68" s="82">
        <v>43657.58994212963</v>
      </c>
      <c r="X68" s="86">
        <v>43657</v>
      </c>
      <c r="Y68" s="88" t="s">
        <v>2266</v>
      </c>
      <c r="Z68" s="83" t="s">
        <v>2828</v>
      </c>
      <c r="AA68" s="80"/>
      <c r="AB68" s="80"/>
      <c r="AC68" s="88" t="s">
        <v>3391</v>
      </c>
      <c r="AD68" s="80"/>
      <c r="AE68" s="80" t="b">
        <v>0</v>
      </c>
      <c r="AF68" s="80">
        <v>2</v>
      </c>
      <c r="AG68" s="88" t="s">
        <v>3785</v>
      </c>
      <c r="AH68" s="80" t="b">
        <v>0</v>
      </c>
      <c r="AI68" s="80" t="s">
        <v>3815</v>
      </c>
      <c r="AJ68" s="80"/>
      <c r="AK68" s="88" t="s">
        <v>3679</v>
      </c>
      <c r="AL68" s="80" t="b">
        <v>0</v>
      </c>
      <c r="AM68" s="80">
        <v>0</v>
      </c>
      <c r="AN68" s="88" t="s">
        <v>3679</v>
      </c>
      <c r="AO68" s="80" t="s">
        <v>3850</v>
      </c>
      <c r="AP68" s="80" t="b">
        <v>0</v>
      </c>
      <c r="AQ68" s="88" t="s">
        <v>3391</v>
      </c>
      <c r="AR68" s="80" t="s">
        <v>178</v>
      </c>
      <c r="AS68" s="80">
        <v>0</v>
      </c>
      <c r="AT68" s="80">
        <v>0</v>
      </c>
      <c r="AU68" s="80" t="s">
        <v>3895</v>
      </c>
      <c r="AV68" s="80" t="s">
        <v>3898</v>
      </c>
      <c r="AW68" s="80" t="s">
        <v>3901</v>
      </c>
      <c r="AX68" s="80" t="s">
        <v>3909</v>
      </c>
      <c r="AY68" s="80" t="s">
        <v>3918</v>
      </c>
      <c r="AZ68" s="80" t="s">
        <v>3926</v>
      </c>
      <c r="BA68" s="80" t="s">
        <v>3928</v>
      </c>
      <c r="BB68" s="83" t="s">
        <v>3938</v>
      </c>
      <c r="BC68" s="79" t="str">
        <f>REPLACE(INDEX(GroupVertices[Group],MATCH(Edges[[#This Row],[Vertex 1]],GroupVertices[Vertex],0)),1,1,"")</f>
        <v>29</v>
      </c>
      <c r="BD68" s="79" t="str">
        <f>REPLACE(INDEX(GroupVertices[Group],MATCH(Edges[[#This Row],[Vertex 2]],GroupVertices[Vertex],0)),1,1,"")</f>
        <v>29</v>
      </c>
    </row>
    <row r="69" spans="1:56" ht="15">
      <c r="A69" s="65" t="s">
        <v>586</v>
      </c>
      <c r="B69" s="65" t="s">
        <v>835</v>
      </c>
      <c r="C69" s="66"/>
      <c r="D69" s="67"/>
      <c r="E69" s="68"/>
      <c r="F69" s="69"/>
      <c r="G69" s="66"/>
      <c r="H69" s="70"/>
      <c r="I69" s="71"/>
      <c r="J69" s="71"/>
      <c r="K69" s="34" t="s">
        <v>65</v>
      </c>
      <c r="L69" s="78">
        <v>69</v>
      </c>
      <c r="M69" s="78"/>
      <c r="N69" s="73"/>
      <c r="O69" s="80" t="s">
        <v>876</v>
      </c>
      <c r="P69" s="82">
        <v>43657.58994212963</v>
      </c>
      <c r="Q69" s="80" t="s">
        <v>1152</v>
      </c>
      <c r="R69" s="80"/>
      <c r="S69" s="80"/>
      <c r="T69" s="80"/>
      <c r="U69" s="83" t="s">
        <v>1453</v>
      </c>
      <c r="V69" s="83" t="s">
        <v>1453</v>
      </c>
      <c r="W69" s="82">
        <v>43657.58994212963</v>
      </c>
      <c r="X69" s="86">
        <v>43657</v>
      </c>
      <c r="Y69" s="88" t="s">
        <v>2266</v>
      </c>
      <c r="Z69" s="83" t="s">
        <v>2828</v>
      </c>
      <c r="AA69" s="80"/>
      <c r="AB69" s="80"/>
      <c r="AC69" s="88" t="s">
        <v>3391</v>
      </c>
      <c r="AD69" s="80"/>
      <c r="AE69" s="80" t="b">
        <v>0</v>
      </c>
      <c r="AF69" s="80">
        <v>2</v>
      </c>
      <c r="AG69" s="88" t="s">
        <v>3785</v>
      </c>
      <c r="AH69" s="80" t="b">
        <v>0</v>
      </c>
      <c r="AI69" s="80" t="s">
        <v>3815</v>
      </c>
      <c r="AJ69" s="80"/>
      <c r="AK69" s="88" t="s">
        <v>3679</v>
      </c>
      <c r="AL69" s="80" t="b">
        <v>0</v>
      </c>
      <c r="AM69" s="80">
        <v>0</v>
      </c>
      <c r="AN69" s="88" t="s">
        <v>3679</v>
      </c>
      <c r="AO69" s="80" t="s">
        <v>3850</v>
      </c>
      <c r="AP69" s="80" t="b">
        <v>0</v>
      </c>
      <c r="AQ69" s="88" t="s">
        <v>3391</v>
      </c>
      <c r="AR69" s="80" t="s">
        <v>178</v>
      </c>
      <c r="AS69" s="80">
        <v>0</v>
      </c>
      <c r="AT69" s="80">
        <v>0</v>
      </c>
      <c r="AU69" s="80" t="s">
        <v>3895</v>
      </c>
      <c r="AV69" s="80" t="s">
        <v>3898</v>
      </c>
      <c r="AW69" s="80" t="s">
        <v>3901</v>
      </c>
      <c r="AX69" s="80" t="s">
        <v>3909</v>
      </c>
      <c r="AY69" s="80" t="s">
        <v>3918</v>
      </c>
      <c r="AZ69" s="80" t="s">
        <v>3926</v>
      </c>
      <c r="BA69" s="80" t="s">
        <v>3928</v>
      </c>
      <c r="BB69" s="83" t="s">
        <v>3938</v>
      </c>
      <c r="BC69" s="79" t="str">
        <f>REPLACE(INDEX(GroupVertices[Group],MATCH(Edges[[#This Row],[Vertex 1]],GroupVertices[Vertex],0)),1,1,"")</f>
        <v>29</v>
      </c>
      <c r="BD69" s="79" t="str">
        <f>REPLACE(INDEX(GroupVertices[Group],MATCH(Edges[[#This Row],[Vertex 2]],GroupVertices[Vertex],0)),1,1,"")</f>
        <v>29</v>
      </c>
    </row>
    <row r="70" spans="1:56" ht="15">
      <c r="A70" s="65" t="s">
        <v>586</v>
      </c>
      <c r="B70" s="65" t="s">
        <v>836</v>
      </c>
      <c r="C70" s="66"/>
      <c r="D70" s="67"/>
      <c r="E70" s="68"/>
      <c r="F70" s="69"/>
      <c r="G70" s="66"/>
      <c r="H70" s="70"/>
      <c r="I70" s="71"/>
      <c r="J70" s="71"/>
      <c r="K70" s="34" t="s">
        <v>65</v>
      </c>
      <c r="L70" s="78">
        <v>70</v>
      </c>
      <c r="M70" s="78"/>
      <c r="N70" s="73"/>
      <c r="O70" s="80" t="s">
        <v>875</v>
      </c>
      <c r="P70" s="82">
        <v>43657.58994212963</v>
      </c>
      <c r="Q70" s="80" t="s">
        <v>1152</v>
      </c>
      <c r="R70" s="80"/>
      <c r="S70" s="80"/>
      <c r="T70" s="80"/>
      <c r="U70" s="83" t="s">
        <v>1453</v>
      </c>
      <c r="V70" s="83" t="s">
        <v>1453</v>
      </c>
      <c r="W70" s="82">
        <v>43657.58994212963</v>
      </c>
      <c r="X70" s="86">
        <v>43657</v>
      </c>
      <c r="Y70" s="88" t="s">
        <v>2266</v>
      </c>
      <c r="Z70" s="83" t="s">
        <v>2828</v>
      </c>
      <c r="AA70" s="80"/>
      <c r="AB70" s="80"/>
      <c r="AC70" s="88" t="s">
        <v>3391</v>
      </c>
      <c r="AD70" s="80"/>
      <c r="AE70" s="80" t="b">
        <v>0</v>
      </c>
      <c r="AF70" s="80">
        <v>2</v>
      </c>
      <c r="AG70" s="88" t="s">
        <v>3785</v>
      </c>
      <c r="AH70" s="80" t="b">
        <v>0</v>
      </c>
      <c r="AI70" s="80" t="s">
        <v>3815</v>
      </c>
      <c r="AJ70" s="80"/>
      <c r="AK70" s="88" t="s">
        <v>3679</v>
      </c>
      <c r="AL70" s="80" t="b">
        <v>0</v>
      </c>
      <c r="AM70" s="80">
        <v>0</v>
      </c>
      <c r="AN70" s="88" t="s">
        <v>3679</v>
      </c>
      <c r="AO70" s="80" t="s">
        <v>3850</v>
      </c>
      <c r="AP70" s="80" t="b">
        <v>0</v>
      </c>
      <c r="AQ70" s="88" t="s">
        <v>3391</v>
      </c>
      <c r="AR70" s="80" t="s">
        <v>178</v>
      </c>
      <c r="AS70" s="80">
        <v>0</v>
      </c>
      <c r="AT70" s="80">
        <v>0</v>
      </c>
      <c r="AU70" s="80" t="s">
        <v>3895</v>
      </c>
      <c r="AV70" s="80" t="s">
        <v>3898</v>
      </c>
      <c r="AW70" s="80" t="s">
        <v>3901</v>
      </c>
      <c r="AX70" s="80" t="s">
        <v>3909</v>
      </c>
      <c r="AY70" s="80" t="s">
        <v>3918</v>
      </c>
      <c r="AZ70" s="80" t="s">
        <v>3926</v>
      </c>
      <c r="BA70" s="80" t="s">
        <v>3928</v>
      </c>
      <c r="BB70" s="83" t="s">
        <v>3938</v>
      </c>
      <c r="BC70" s="79" t="str">
        <f>REPLACE(INDEX(GroupVertices[Group],MATCH(Edges[[#This Row],[Vertex 1]],GroupVertices[Vertex],0)),1,1,"")</f>
        <v>29</v>
      </c>
      <c r="BD70" s="79" t="str">
        <f>REPLACE(INDEX(GroupVertices[Group],MATCH(Edges[[#This Row],[Vertex 2]],GroupVertices[Vertex],0)),1,1,"")</f>
        <v>29</v>
      </c>
    </row>
    <row r="71" spans="1:56" ht="15">
      <c r="A71" s="65" t="s">
        <v>662</v>
      </c>
      <c r="B71" s="65" t="s">
        <v>862</v>
      </c>
      <c r="C71" s="66"/>
      <c r="D71" s="67"/>
      <c r="E71" s="68"/>
      <c r="F71" s="69"/>
      <c r="G71" s="66"/>
      <c r="H71" s="70"/>
      <c r="I71" s="71"/>
      <c r="J71" s="71"/>
      <c r="K71" s="34" t="s">
        <v>65</v>
      </c>
      <c r="L71" s="78">
        <v>71</v>
      </c>
      <c r="M71" s="78"/>
      <c r="N71" s="73"/>
      <c r="O71" s="80" t="s">
        <v>875</v>
      </c>
      <c r="P71" s="82">
        <v>43657.532002314816</v>
      </c>
      <c r="Q71" s="80" t="s">
        <v>1226</v>
      </c>
      <c r="R71" s="80"/>
      <c r="S71" s="80"/>
      <c r="T71" s="80"/>
      <c r="U71" s="80"/>
      <c r="V71" s="83" t="s">
        <v>1843</v>
      </c>
      <c r="W71" s="82">
        <v>43657.532002314816</v>
      </c>
      <c r="X71" s="86">
        <v>43657</v>
      </c>
      <c r="Y71" s="88" t="s">
        <v>2395</v>
      </c>
      <c r="Z71" s="83" t="s">
        <v>2958</v>
      </c>
      <c r="AA71" s="80"/>
      <c r="AB71" s="80"/>
      <c r="AC71" s="88" t="s">
        <v>3521</v>
      </c>
      <c r="AD71" s="88" t="s">
        <v>3664</v>
      </c>
      <c r="AE71" s="80" t="b">
        <v>0</v>
      </c>
      <c r="AF71" s="80">
        <v>0</v>
      </c>
      <c r="AG71" s="88" t="s">
        <v>3799</v>
      </c>
      <c r="AH71" s="80" t="b">
        <v>0</v>
      </c>
      <c r="AI71" s="80" t="s">
        <v>3815</v>
      </c>
      <c r="AJ71" s="80"/>
      <c r="AK71" s="88" t="s">
        <v>3679</v>
      </c>
      <c r="AL71" s="80" t="b">
        <v>0</v>
      </c>
      <c r="AM71" s="80">
        <v>0</v>
      </c>
      <c r="AN71" s="88" t="s">
        <v>3679</v>
      </c>
      <c r="AO71" s="80" t="s">
        <v>3849</v>
      </c>
      <c r="AP71" s="80" t="b">
        <v>0</v>
      </c>
      <c r="AQ71" s="88" t="s">
        <v>3664</v>
      </c>
      <c r="AR71" s="80" t="s">
        <v>178</v>
      </c>
      <c r="AS71" s="80">
        <v>0</v>
      </c>
      <c r="AT71" s="80">
        <v>0</v>
      </c>
      <c r="AU71" s="80"/>
      <c r="AV71" s="80"/>
      <c r="AW71" s="80"/>
      <c r="AX71" s="80"/>
      <c r="AY71" s="80"/>
      <c r="AZ71" s="80"/>
      <c r="BA71" s="80"/>
      <c r="BB71" s="80"/>
      <c r="BC71" s="79" t="str">
        <f>REPLACE(INDEX(GroupVertices[Group],MATCH(Edges[[#This Row],[Vertex 1]],GroupVertices[Vertex],0)),1,1,"")</f>
        <v>19</v>
      </c>
      <c r="BD71" s="79" t="str">
        <f>REPLACE(INDEX(GroupVertices[Group],MATCH(Edges[[#This Row],[Vertex 2]],GroupVertices[Vertex],0)),1,1,"")</f>
        <v>19</v>
      </c>
    </row>
    <row r="72" spans="1:56" ht="15">
      <c r="A72" s="65" t="s">
        <v>662</v>
      </c>
      <c r="B72" s="65" t="s">
        <v>663</v>
      </c>
      <c r="C72" s="66"/>
      <c r="D72" s="67"/>
      <c r="E72" s="68"/>
      <c r="F72" s="69"/>
      <c r="G72" s="66"/>
      <c r="H72" s="70"/>
      <c r="I72" s="71"/>
      <c r="J72" s="71"/>
      <c r="K72" s="34" t="s">
        <v>65</v>
      </c>
      <c r="L72" s="78">
        <v>72</v>
      </c>
      <c r="M72" s="78"/>
      <c r="N72" s="73"/>
      <c r="O72" s="80" t="s">
        <v>874</v>
      </c>
      <c r="P72" s="82">
        <v>43657.65185185185</v>
      </c>
      <c r="Q72" s="80" t="s">
        <v>1227</v>
      </c>
      <c r="R72" s="80"/>
      <c r="S72" s="80"/>
      <c r="T72" s="80"/>
      <c r="U72" s="80"/>
      <c r="V72" s="83" t="s">
        <v>1843</v>
      </c>
      <c r="W72" s="82">
        <v>43657.65185185185</v>
      </c>
      <c r="X72" s="86">
        <v>43657</v>
      </c>
      <c r="Y72" s="88" t="s">
        <v>2397</v>
      </c>
      <c r="Z72" s="83" t="s">
        <v>2960</v>
      </c>
      <c r="AA72" s="80"/>
      <c r="AB72" s="80"/>
      <c r="AC72" s="88" t="s">
        <v>3523</v>
      </c>
      <c r="AD72" s="80"/>
      <c r="AE72" s="80" t="b">
        <v>0</v>
      </c>
      <c r="AF72" s="80">
        <v>0</v>
      </c>
      <c r="AG72" s="88" t="s">
        <v>3679</v>
      </c>
      <c r="AH72" s="80" t="b">
        <v>0</v>
      </c>
      <c r="AI72" s="80" t="s">
        <v>3815</v>
      </c>
      <c r="AJ72" s="80"/>
      <c r="AK72" s="88" t="s">
        <v>3679</v>
      </c>
      <c r="AL72" s="80" t="b">
        <v>0</v>
      </c>
      <c r="AM72" s="80">
        <v>1</v>
      </c>
      <c r="AN72" s="88" t="s">
        <v>3522</v>
      </c>
      <c r="AO72" s="80" t="s">
        <v>3851</v>
      </c>
      <c r="AP72" s="80" t="b">
        <v>0</v>
      </c>
      <c r="AQ72" s="88" t="s">
        <v>3522</v>
      </c>
      <c r="AR72" s="80" t="s">
        <v>178</v>
      </c>
      <c r="AS72" s="80">
        <v>0</v>
      </c>
      <c r="AT72" s="80">
        <v>0</v>
      </c>
      <c r="AU72" s="80"/>
      <c r="AV72" s="80"/>
      <c r="AW72" s="80"/>
      <c r="AX72" s="80"/>
      <c r="AY72" s="80"/>
      <c r="AZ72" s="80"/>
      <c r="BA72" s="80"/>
      <c r="BB72" s="80"/>
      <c r="BC72" s="79" t="str">
        <f>REPLACE(INDEX(GroupVertices[Group],MATCH(Edges[[#This Row],[Vertex 1]],GroupVertices[Vertex],0)),1,1,"")</f>
        <v>19</v>
      </c>
      <c r="BD72" s="79" t="str">
        <f>REPLACE(INDEX(GroupVertices[Group],MATCH(Edges[[#This Row],[Vertex 2]],GroupVertices[Vertex],0)),1,1,"")</f>
        <v>19</v>
      </c>
    </row>
    <row r="73" spans="1:56" ht="15">
      <c r="A73" s="65" t="s">
        <v>662</v>
      </c>
      <c r="B73" s="65" t="s">
        <v>662</v>
      </c>
      <c r="C73" s="66"/>
      <c r="D73" s="67"/>
      <c r="E73" s="68"/>
      <c r="F73" s="69"/>
      <c r="G73" s="66"/>
      <c r="H73" s="70"/>
      <c r="I73" s="71"/>
      <c r="J73" s="71"/>
      <c r="K73" s="34" t="s">
        <v>65</v>
      </c>
      <c r="L73" s="78">
        <v>73</v>
      </c>
      <c r="M73" s="78"/>
      <c r="N73" s="73"/>
      <c r="O73" s="80" t="s">
        <v>178</v>
      </c>
      <c r="P73" s="82">
        <v>43656.66685185185</v>
      </c>
      <c r="Q73" s="80" t="s">
        <v>960</v>
      </c>
      <c r="R73" s="80"/>
      <c r="S73" s="80"/>
      <c r="T73" s="80"/>
      <c r="U73" s="83" t="s">
        <v>1499</v>
      </c>
      <c r="V73" s="83" t="s">
        <v>1499</v>
      </c>
      <c r="W73" s="82">
        <v>43656.66685185185</v>
      </c>
      <c r="X73" s="86">
        <v>43656</v>
      </c>
      <c r="Y73" s="88" t="s">
        <v>2398</v>
      </c>
      <c r="Z73" s="83" t="s">
        <v>2961</v>
      </c>
      <c r="AA73" s="80"/>
      <c r="AB73" s="80"/>
      <c r="AC73" s="88" t="s">
        <v>3524</v>
      </c>
      <c r="AD73" s="80"/>
      <c r="AE73" s="80" t="b">
        <v>0</v>
      </c>
      <c r="AF73" s="80">
        <v>16</v>
      </c>
      <c r="AG73" s="88" t="s">
        <v>3679</v>
      </c>
      <c r="AH73" s="80" t="b">
        <v>0</v>
      </c>
      <c r="AI73" s="80" t="s">
        <v>3815</v>
      </c>
      <c r="AJ73" s="80"/>
      <c r="AK73" s="88" t="s">
        <v>3679</v>
      </c>
      <c r="AL73" s="80" t="b">
        <v>0</v>
      </c>
      <c r="AM73" s="80">
        <v>1</v>
      </c>
      <c r="AN73" s="88" t="s">
        <v>3679</v>
      </c>
      <c r="AO73" s="80" t="s">
        <v>3849</v>
      </c>
      <c r="AP73" s="80" t="b">
        <v>0</v>
      </c>
      <c r="AQ73" s="88" t="s">
        <v>3524</v>
      </c>
      <c r="AR73" s="80" t="s">
        <v>178</v>
      </c>
      <c r="AS73" s="80">
        <v>0</v>
      </c>
      <c r="AT73" s="80">
        <v>0</v>
      </c>
      <c r="AU73" s="80"/>
      <c r="AV73" s="80"/>
      <c r="AW73" s="80"/>
      <c r="AX73" s="80"/>
      <c r="AY73" s="80"/>
      <c r="AZ73" s="80"/>
      <c r="BA73" s="80"/>
      <c r="BB73" s="80"/>
      <c r="BC73" s="79" t="str">
        <f>REPLACE(INDEX(GroupVertices[Group],MATCH(Edges[[#This Row],[Vertex 1]],GroupVertices[Vertex],0)),1,1,"")</f>
        <v>19</v>
      </c>
      <c r="BD73" s="79" t="str">
        <f>REPLACE(INDEX(GroupVertices[Group],MATCH(Edges[[#This Row],[Vertex 2]],GroupVertices[Vertex],0)),1,1,"")</f>
        <v>19</v>
      </c>
    </row>
    <row r="74" spans="1:56" ht="15">
      <c r="A74" s="65" t="s">
        <v>670</v>
      </c>
      <c r="B74" s="65" t="s">
        <v>866</v>
      </c>
      <c r="C74" s="66"/>
      <c r="D74" s="67"/>
      <c r="E74" s="68"/>
      <c r="F74" s="69"/>
      <c r="G74" s="66"/>
      <c r="H74" s="70"/>
      <c r="I74" s="71"/>
      <c r="J74" s="71"/>
      <c r="K74" s="34" t="s">
        <v>65</v>
      </c>
      <c r="L74" s="78">
        <v>74</v>
      </c>
      <c r="M74" s="78"/>
      <c r="N74" s="73"/>
      <c r="O74" s="80" t="s">
        <v>875</v>
      </c>
      <c r="P74" s="82">
        <v>43657.67518518519</v>
      </c>
      <c r="Q74" s="80" t="s">
        <v>1234</v>
      </c>
      <c r="R74" s="80"/>
      <c r="S74" s="80"/>
      <c r="T74" s="80"/>
      <c r="U74" s="83" t="s">
        <v>1502</v>
      </c>
      <c r="V74" s="83" t="s">
        <v>1502</v>
      </c>
      <c r="W74" s="82">
        <v>43657.67518518519</v>
      </c>
      <c r="X74" s="86">
        <v>43657</v>
      </c>
      <c r="Y74" s="88" t="s">
        <v>2405</v>
      </c>
      <c r="Z74" s="83" t="s">
        <v>2968</v>
      </c>
      <c r="AA74" s="80"/>
      <c r="AB74" s="80"/>
      <c r="AC74" s="88" t="s">
        <v>3531</v>
      </c>
      <c r="AD74" s="88" t="s">
        <v>3668</v>
      </c>
      <c r="AE74" s="80" t="b">
        <v>0</v>
      </c>
      <c r="AF74" s="80">
        <v>0</v>
      </c>
      <c r="AG74" s="88" t="s">
        <v>3803</v>
      </c>
      <c r="AH74" s="80" t="b">
        <v>0</v>
      </c>
      <c r="AI74" s="80" t="s">
        <v>3815</v>
      </c>
      <c r="AJ74" s="80"/>
      <c r="AK74" s="88" t="s">
        <v>3679</v>
      </c>
      <c r="AL74" s="80" t="b">
        <v>0</v>
      </c>
      <c r="AM74" s="80">
        <v>0</v>
      </c>
      <c r="AN74" s="88" t="s">
        <v>3679</v>
      </c>
      <c r="AO74" s="80" t="s">
        <v>3852</v>
      </c>
      <c r="AP74" s="80" t="b">
        <v>0</v>
      </c>
      <c r="AQ74" s="88" t="s">
        <v>3668</v>
      </c>
      <c r="AR74" s="80" t="s">
        <v>178</v>
      </c>
      <c r="AS74" s="80">
        <v>0</v>
      </c>
      <c r="AT74" s="80">
        <v>0</v>
      </c>
      <c r="AU74" s="80"/>
      <c r="AV74" s="80"/>
      <c r="AW74" s="80"/>
      <c r="AX74" s="80"/>
      <c r="AY74" s="80"/>
      <c r="AZ74" s="80"/>
      <c r="BA74" s="80"/>
      <c r="BB74" s="80"/>
      <c r="BC74" s="79" t="str">
        <f>REPLACE(INDEX(GroupVertices[Group],MATCH(Edges[[#This Row],[Vertex 1]],GroupVertices[Vertex],0)),1,1,"")</f>
        <v>128</v>
      </c>
      <c r="BD74" s="79" t="str">
        <f>REPLACE(INDEX(GroupVertices[Group],MATCH(Edges[[#This Row],[Vertex 2]],GroupVertices[Vertex],0)),1,1,"")</f>
        <v>128</v>
      </c>
    </row>
    <row r="75" spans="1:56" ht="15">
      <c r="A75" s="65" t="s">
        <v>607</v>
      </c>
      <c r="B75" s="65" t="s">
        <v>607</v>
      </c>
      <c r="C75" s="66"/>
      <c r="D75" s="67"/>
      <c r="E75" s="68"/>
      <c r="F75" s="69"/>
      <c r="G75" s="66"/>
      <c r="H75" s="70"/>
      <c r="I75" s="71"/>
      <c r="J75" s="71"/>
      <c r="K75" s="34" t="s">
        <v>65</v>
      </c>
      <c r="L75" s="78">
        <v>75</v>
      </c>
      <c r="M75" s="78"/>
      <c r="N75" s="73"/>
      <c r="O75" s="80" t="s">
        <v>178</v>
      </c>
      <c r="P75" s="82">
        <v>43655.55310185185</v>
      </c>
      <c r="Q75" s="80" t="s">
        <v>1174</v>
      </c>
      <c r="R75" s="80"/>
      <c r="S75" s="80"/>
      <c r="T75" s="80"/>
      <c r="U75" s="83" t="s">
        <v>1474</v>
      </c>
      <c r="V75" s="83" t="s">
        <v>1474</v>
      </c>
      <c r="W75" s="82">
        <v>43655.55310185185</v>
      </c>
      <c r="X75" s="86">
        <v>43655</v>
      </c>
      <c r="Y75" s="88" t="s">
        <v>2308</v>
      </c>
      <c r="Z75" s="83" t="s">
        <v>2871</v>
      </c>
      <c r="AA75" s="80"/>
      <c r="AB75" s="80"/>
      <c r="AC75" s="88" t="s">
        <v>3434</v>
      </c>
      <c r="AD75" s="80"/>
      <c r="AE75" s="80" t="b">
        <v>0</v>
      </c>
      <c r="AF75" s="80">
        <v>20993</v>
      </c>
      <c r="AG75" s="88" t="s">
        <v>3679</v>
      </c>
      <c r="AH75" s="80" t="b">
        <v>0</v>
      </c>
      <c r="AI75" s="80" t="s">
        <v>3815</v>
      </c>
      <c r="AJ75" s="80"/>
      <c r="AK75" s="88" t="s">
        <v>3679</v>
      </c>
      <c r="AL75" s="80" t="b">
        <v>0</v>
      </c>
      <c r="AM75" s="80">
        <v>7488</v>
      </c>
      <c r="AN75" s="88" t="s">
        <v>3679</v>
      </c>
      <c r="AO75" s="80" t="s">
        <v>3850</v>
      </c>
      <c r="AP75" s="80" t="b">
        <v>0</v>
      </c>
      <c r="AQ75" s="88" t="s">
        <v>3434</v>
      </c>
      <c r="AR75" s="80" t="s">
        <v>874</v>
      </c>
      <c r="AS75" s="80">
        <v>0</v>
      </c>
      <c r="AT75" s="80">
        <v>0</v>
      </c>
      <c r="AU75" s="80"/>
      <c r="AV75" s="80"/>
      <c r="AW75" s="80"/>
      <c r="AX75" s="80"/>
      <c r="AY75" s="80"/>
      <c r="AZ75" s="80"/>
      <c r="BA75" s="80"/>
      <c r="BB75" s="80"/>
      <c r="BC75" s="79" t="str">
        <f>REPLACE(INDEX(GroupVertices[Group],MATCH(Edges[[#This Row],[Vertex 1]],GroupVertices[Vertex],0)),1,1,"")</f>
        <v>2</v>
      </c>
      <c r="BD75" s="79" t="str">
        <f>REPLACE(INDEX(GroupVertices[Group],MATCH(Edges[[#This Row],[Vertex 2]],GroupVertices[Vertex],0)),1,1,"")</f>
        <v>2</v>
      </c>
    </row>
    <row r="76" spans="1:56" ht="15">
      <c r="A76" s="65" t="s">
        <v>521</v>
      </c>
      <c r="B76" s="65" t="s">
        <v>520</v>
      </c>
      <c r="C76" s="66"/>
      <c r="D76" s="67"/>
      <c r="E76" s="68"/>
      <c r="F76" s="69"/>
      <c r="G76" s="66"/>
      <c r="H76" s="70"/>
      <c r="I76" s="71"/>
      <c r="J76" s="71"/>
      <c r="K76" s="34" t="s">
        <v>65</v>
      </c>
      <c r="L76" s="78">
        <v>76</v>
      </c>
      <c r="M76" s="78"/>
      <c r="N76" s="73"/>
      <c r="O76" s="80" t="s">
        <v>874</v>
      </c>
      <c r="P76" s="82">
        <v>43657.217986111114</v>
      </c>
      <c r="Q76" s="80" t="s">
        <v>1092</v>
      </c>
      <c r="R76" s="80"/>
      <c r="S76" s="80"/>
      <c r="T76" s="80"/>
      <c r="U76" s="80"/>
      <c r="V76" s="83" t="s">
        <v>1760</v>
      </c>
      <c r="W76" s="82">
        <v>43657.217986111114</v>
      </c>
      <c r="X76" s="86">
        <v>43657</v>
      </c>
      <c r="Y76" s="88" t="s">
        <v>2183</v>
      </c>
      <c r="Z76" s="83" t="s">
        <v>2743</v>
      </c>
      <c r="AA76" s="80"/>
      <c r="AB76" s="80"/>
      <c r="AC76" s="88" t="s">
        <v>3306</v>
      </c>
      <c r="AD76" s="80"/>
      <c r="AE76" s="80" t="b">
        <v>0</v>
      </c>
      <c r="AF76" s="80">
        <v>0</v>
      </c>
      <c r="AG76" s="88" t="s">
        <v>3679</v>
      </c>
      <c r="AH76" s="80" t="b">
        <v>0</v>
      </c>
      <c r="AI76" s="80" t="s">
        <v>3815</v>
      </c>
      <c r="AJ76" s="80"/>
      <c r="AK76" s="88" t="s">
        <v>3679</v>
      </c>
      <c r="AL76" s="80" t="b">
        <v>0</v>
      </c>
      <c r="AM76" s="80">
        <v>1</v>
      </c>
      <c r="AN76" s="88" t="s">
        <v>3305</v>
      </c>
      <c r="AO76" s="80" t="s">
        <v>3879</v>
      </c>
      <c r="AP76" s="80" t="b">
        <v>0</v>
      </c>
      <c r="AQ76" s="88" t="s">
        <v>3305</v>
      </c>
      <c r="AR76" s="80" t="s">
        <v>178</v>
      </c>
      <c r="AS76" s="80">
        <v>0</v>
      </c>
      <c r="AT76" s="80">
        <v>0</v>
      </c>
      <c r="AU76" s="80"/>
      <c r="AV76" s="80"/>
      <c r="AW76" s="80"/>
      <c r="AX76" s="80"/>
      <c r="AY76" s="80"/>
      <c r="AZ76" s="80"/>
      <c r="BA76" s="80"/>
      <c r="BB76" s="80"/>
      <c r="BC76" s="79" t="str">
        <f>REPLACE(INDEX(GroupVertices[Group],MATCH(Edges[[#This Row],[Vertex 1]],GroupVertices[Vertex],0)),1,1,"")</f>
        <v>127</v>
      </c>
      <c r="BD76" s="79" t="str">
        <f>REPLACE(INDEX(GroupVertices[Group],MATCH(Edges[[#This Row],[Vertex 2]],GroupVertices[Vertex],0)),1,1,"")</f>
        <v>127</v>
      </c>
    </row>
    <row r="77" spans="1:56" ht="15">
      <c r="A77" s="65" t="s">
        <v>389</v>
      </c>
      <c r="B77" s="65" t="s">
        <v>671</v>
      </c>
      <c r="C77" s="66"/>
      <c r="D77" s="67"/>
      <c r="E77" s="68"/>
      <c r="F77" s="69"/>
      <c r="G77" s="66"/>
      <c r="H77" s="70"/>
      <c r="I77" s="71"/>
      <c r="J77" s="71"/>
      <c r="K77" s="34" t="s">
        <v>65</v>
      </c>
      <c r="L77" s="78">
        <v>77</v>
      </c>
      <c r="M77" s="78"/>
      <c r="N77" s="73"/>
      <c r="O77" s="80" t="s">
        <v>874</v>
      </c>
      <c r="P77" s="82">
        <v>43656.84347222222</v>
      </c>
      <c r="Q77" s="80" t="s">
        <v>880</v>
      </c>
      <c r="R77" s="83" t="s">
        <v>1249</v>
      </c>
      <c r="S77" s="80" t="s">
        <v>1313</v>
      </c>
      <c r="T77" s="80"/>
      <c r="U77" s="80"/>
      <c r="V77" s="83" t="s">
        <v>1659</v>
      </c>
      <c r="W77" s="82">
        <v>43656.84347222222</v>
      </c>
      <c r="X77" s="86">
        <v>43656</v>
      </c>
      <c r="Y77" s="88" t="s">
        <v>2040</v>
      </c>
      <c r="Z77" s="83" t="s">
        <v>2600</v>
      </c>
      <c r="AA77" s="80"/>
      <c r="AB77" s="80"/>
      <c r="AC77" s="88" t="s">
        <v>3163</v>
      </c>
      <c r="AD77" s="80"/>
      <c r="AE77" s="80" t="b">
        <v>0</v>
      </c>
      <c r="AF77" s="80">
        <v>0</v>
      </c>
      <c r="AG77" s="88" t="s">
        <v>3679</v>
      </c>
      <c r="AH77" s="80" t="b">
        <v>0</v>
      </c>
      <c r="AI77" s="80" t="s">
        <v>3816</v>
      </c>
      <c r="AJ77" s="80"/>
      <c r="AK77" s="88" t="s">
        <v>3679</v>
      </c>
      <c r="AL77" s="80" t="b">
        <v>0</v>
      </c>
      <c r="AM77" s="80">
        <v>55</v>
      </c>
      <c r="AN77" s="88" t="s">
        <v>3532</v>
      </c>
      <c r="AO77" s="80" t="s">
        <v>3849</v>
      </c>
      <c r="AP77" s="80" t="b">
        <v>0</v>
      </c>
      <c r="AQ77" s="88" t="s">
        <v>3532</v>
      </c>
      <c r="AR77" s="80" t="s">
        <v>178</v>
      </c>
      <c r="AS77" s="80">
        <v>0</v>
      </c>
      <c r="AT77" s="80">
        <v>0</v>
      </c>
      <c r="AU77" s="80"/>
      <c r="AV77" s="80"/>
      <c r="AW77" s="80"/>
      <c r="AX77" s="80"/>
      <c r="AY77" s="80"/>
      <c r="AZ77" s="80"/>
      <c r="BA77" s="80"/>
      <c r="BB77" s="80"/>
      <c r="BC77" s="79" t="str">
        <f>REPLACE(INDEX(GroupVertices[Group],MATCH(Edges[[#This Row],[Vertex 1]],GroupVertices[Vertex],0)),1,1,"")</f>
        <v>7</v>
      </c>
      <c r="BD77" s="79" t="str">
        <f>REPLACE(INDEX(GroupVertices[Group],MATCH(Edges[[#This Row],[Vertex 2]],GroupVertices[Vertex],0)),1,1,"")</f>
        <v>7</v>
      </c>
    </row>
    <row r="78" spans="1:56" ht="15">
      <c r="A78" s="65" t="s">
        <v>675</v>
      </c>
      <c r="B78" s="65" t="s">
        <v>675</v>
      </c>
      <c r="C78" s="66"/>
      <c r="D78" s="67"/>
      <c r="E78" s="68"/>
      <c r="F78" s="69"/>
      <c r="G78" s="66"/>
      <c r="H78" s="70"/>
      <c r="I78" s="71"/>
      <c r="J78" s="71"/>
      <c r="K78" s="34" t="s">
        <v>65</v>
      </c>
      <c r="L78" s="78">
        <v>78</v>
      </c>
      <c r="M78" s="78"/>
      <c r="N78" s="73"/>
      <c r="O78" s="80" t="s">
        <v>178</v>
      </c>
      <c r="P78" s="82">
        <v>43657.678460648145</v>
      </c>
      <c r="Q78" s="80" t="s">
        <v>1237</v>
      </c>
      <c r="R78" s="80"/>
      <c r="S78" s="80"/>
      <c r="T78" s="80"/>
      <c r="U78" s="80"/>
      <c r="V78" s="83" t="s">
        <v>1852</v>
      </c>
      <c r="W78" s="82">
        <v>43657.678460648145</v>
      </c>
      <c r="X78" s="86">
        <v>43657</v>
      </c>
      <c r="Y78" s="88" t="s">
        <v>2410</v>
      </c>
      <c r="Z78" s="83" t="s">
        <v>2973</v>
      </c>
      <c r="AA78" s="80"/>
      <c r="AB78" s="80"/>
      <c r="AC78" s="88" t="s">
        <v>3536</v>
      </c>
      <c r="AD78" s="80"/>
      <c r="AE78" s="80" t="b">
        <v>0</v>
      </c>
      <c r="AF78" s="80">
        <v>0</v>
      </c>
      <c r="AG78" s="88" t="s">
        <v>3679</v>
      </c>
      <c r="AH78" s="80" t="b">
        <v>0</v>
      </c>
      <c r="AI78" s="80" t="s">
        <v>3815</v>
      </c>
      <c r="AJ78" s="80"/>
      <c r="AK78" s="88" t="s">
        <v>3679</v>
      </c>
      <c r="AL78" s="80" t="b">
        <v>0</v>
      </c>
      <c r="AM78" s="80">
        <v>0</v>
      </c>
      <c r="AN78" s="88" t="s">
        <v>3679</v>
      </c>
      <c r="AO78" s="80" t="s">
        <v>3887</v>
      </c>
      <c r="AP78" s="80" t="b">
        <v>0</v>
      </c>
      <c r="AQ78" s="88" t="s">
        <v>3536</v>
      </c>
      <c r="AR78" s="80" t="s">
        <v>178</v>
      </c>
      <c r="AS78" s="80">
        <v>0</v>
      </c>
      <c r="AT78" s="80">
        <v>0</v>
      </c>
      <c r="AU78" s="80"/>
      <c r="AV78" s="80"/>
      <c r="AW78" s="80"/>
      <c r="AX78" s="80"/>
      <c r="AY78" s="80"/>
      <c r="AZ78" s="80"/>
      <c r="BA78" s="80"/>
      <c r="BB78" s="80"/>
      <c r="BC78" s="79" t="str">
        <f>REPLACE(INDEX(GroupVertices[Group],MATCH(Edges[[#This Row],[Vertex 1]],GroupVertices[Vertex],0)),1,1,"")</f>
        <v>253</v>
      </c>
      <c r="BD78" s="79" t="str">
        <f>REPLACE(INDEX(GroupVertices[Group],MATCH(Edges[[#This Row],[Vertex 2]],GroupVertices[Vertex],0)),1,1,"")</f>
        <v>253</v>
      </c>
    </row>
    <row r="79" spans="1:56" ht="15">
      <c r="A79" s="65" t="s">
        <v>533</v>
      </c>
      <c r="B79" s="65" t="s">
        <v>532</v>
      </c>
      <c r="C79" s="66"/>
      <c r="D79" s="67"/>
      <c r="E79" s="68"/>
      <c r="F79" s="69"/>
      <c r="G79" s="66"/>
      <c r="H79" s="70"/>
      <c r="I79" s="71"/>
      <c r="J79" s="71"/>
      <c r="K79" s="34" t="s">
        <v>65</v>
      </c>
      <c r="L79" s="78">
        <v>79</v>
      </c>
      <c r="M79" s="78"/>
      <c r="N79" s="73"/>
      <c r="O79" s="80" t="s">
        <v>874</v>
      </c>
      <c r="P79" s="82">
        <v>43657.28755787037</v>
      </c>
      <c r="Q79" s="80" t="s">
        <v>883</v>
      </c>
      <c r="R79" s="80"/>
      <c r="S79" s="80"/>
      <c r="T79" s="80" t="s">
        <v>1340</v>
      </c>
      <c r="U79" s="80"/>
      <c r="V79" s="83" t="s">
        <v>1769</v>
      </c>
      <c r="W79" s="82">
        <v>43657.28755787037</v>
      </c>
      <c r="X79" s="86">
        <v>43657</v>
      </c>
      <c r="Y79" s="88" t="s">
        <v>2196</v>
      </c>
      <c r="Z79" s="83" t="s">
        <v>2756</v>
      </c>
      <c r="AA79" s="80"/>
      <c r="AB79" s="80"/>
      <c r="AC79" s="88" t="s">
        <v>3319</v>
      </c>
      <c r="AD79" s="80"/>
      <c r="AE79" s="80" t="b">
        <v>0</v>
      </c>
      <c r="AF79" s="80">
        <v>0</v>
      </c>
      <c r="AG79" s="88" t="s">
        <v>3679</v>
      </c>
      <c r="AH79" s="80" t="b">
        <v>0</v>
      </c>
      <c r="AI79" s="80" t="s">
        <v>3815</v>
      </c>
      <c r="AJ79" s="80"/>
      <c r="AK79" s="88" t="s">
        <v>3679</v>
      </c>
      <c r="AL79" s="80" t="b">
        <v>0</v>
      </c>
      <c r="AM79" s="80">
        <v>8</v>
      </c>
      <c r="AN79" s="88" t="s">
        <v>3318</v>
      </c>
      <c r="AO79" s="80" t="s">
        <v>3875</v>
      </c>
      <c r="AP79" s="80" t="b">
        <v>0</v>
      </c>
      <c r="AQ79" s="88" t="s">
        <v>3318</v>
      </c>
      <c r="AR79" s="80" t="s">
        <v>178</v>
      </c>
      <c r="AS79" s="80">
        <v>0</v>
      </c>
      <c r="AT79" s="80">
        <v>0</v>
      </c>
      <c r="AU79" s="80"/>
      <c r="AV79" s="80"/>
      <c r="AW79" s="80"/>
      <c r="AX79" s="80"/>
      <c r="AY79" s="80"/>
      <c r="AZ79" s="80"/>
      <c r="BA79" s="80"/>
      <c r="BB79" s="80"/>
      <c r="BC79" s="79" t="str">
        <f>REPLACE(INDEX(GroupVertices[Group],MATCH(Edges[[#This Row],[Vertex 1]],GroupVertices[Vertex],0)),1,1,"")</f>
        <v>27</v>
      </c>
      <c r="BD79" s="79" t="str">
        <f>REPLACE(INDEX(GroupVertices[Group],MATCH(Edges[[#This Row],[Vertex 2]],GroupVertices[Vertex],0)),1,1,"")</f>
        <v>27</v>
      </c>
    </row>
    <row r="80" spans="1:56" ht="15">
      <c r="A80" s="65" t="s">
        <v>514</v>
      </c>
      <c r="B80" s="65" t="s">
        <v>766</v>
      </c>
      <c r="C80" s="66"/>
      <c r="D80" s="67"/>
      <c r="E80" s="68"/>
      <c r="F80" s="69"/>
      <c r="G80" s="66"/>
      <c r="H80" s="70"/>
      <c r="I80" s="71"/>
      <c r="J80" s="71"/>
      <c r="K80" s="34" t="s">
        <v>65</v>
      </c>
      <c r="L80" s="78">
        <v>80</v>
      </c>
      <c r="M80" s="78"/>
      <c r="N80" s="73"/>
      <c r="O80" s="80" t="s">
        <v>875</v>
      </c>
      <c r="P80" s="82">
        <v>43657.18407407407</v>
      </c>
      <c r="Q80" s="80" t="s">
        <v>1087</v>
      </c>
      <c r="R80" s="80"/>
      <c r="S80" s="80"/>
      <c r="T80" s="80"/>
      <c r="U80" s="83" t="s">
        <v>1435</v>
      </c>
      <c r="V80" s="83" t="s">
        <v>1435</v>
      </c>
      <c r="W80" s="82">
        <v>43657.18407407407</v>
      </c>
      <c r="X80" s="86">
        <v>43657</v>
      </c>
      <c r="Y80" s="88" t="s">
        <v>2176</v>
      </c>
      <c r="Z80" s="83" t="s">
        <v>2736</v>
      </c>
      <c r="AA80" s="80"/>
      <c r="AB80" s="80"/>
      <c r="AC80" s="88" t="s">
        <v>3299</v>
      </c>
      <c r="AD80" s="88" t="s">
        <v>3639</v>
      </c>
      <c r="AE80" s="80" t="b">
        <v>0</v>
      </c>
      <c r="AF80" s="80">
        <v>0</v>
      </c>
      <c r="AG80" s="88" t="s">
        <v>3768</v>
      </c>
      <c r="AH80" s="80" t="b">
        <v>0</v>
      </c>
      <c r="AI80" s="80" t="s">
        <v>3815</v>
      </c>
      <c r="AJ80" s="80"/>
      <c r="AK80" s="88" t="s">
        <v>3679</v>
      </c>
      <c r="AL80" s="80" t="b">
        <v>0</v>
      </c>
      <c r="AM80" s="80">
        <v>0</v>
      </c>
      <c r="AN80" s="88" t="s">
        <v>3679</v>
      </c>
      <c r="AO80" s="80" t="s">
        <v>3850</v>
      </c>
      <c r="AP80" s="80" t="b">
        <v>0</v>
      </c>
      <c r="AQ80" s="88" t="s">
        <v>3639</v>
      </c>
      <c r="AR80" s="80" t="s">
        <v>178</v>
      </c>
      <c r="AS80" s="80">
        <v>0</v>
      </c>
      <c r="AT80" s="80">
        <v>0</v>
      </c>
      <c r="AU80" s="80"/>
      <c r="AV80" s="80"/>
      <c r="AW80" s="80"/>
      <c r="AX80" s="80"/>
      <c r="AY80" s="80"/>
      <c r="AZ80" s="80"/>
      <c r="BA80" s="80"/>
      <c r="BB80" s="80"/>
      <c r="BC80" s="79" t="str">
        <f>REPLACE(INDEX(GroupVertices[Group],MATCH(Edges[[#This Row],[Vertex 1]],GroupVertices[Vertex],0)),1,1,"")</f>
        <v>26</v>
      </c>
      <c r="BD80" s="79" t="str">
        <f>REPLACE(INDEX(GroupVertices[Group],MATCH(Edges[[#This Row],[Vertex 2]],GroupVertices[Vertex],0)),1,1,"")</f>
        <v>26</v>
      </c>
    </row>
    <row r="81" spans="1:56" ht="15">
      <c r="A81" s="65" t="s">
        <v>363</v>
      </c>
      <c r="B81" s="65" t="s">
        <v>740</v>
      </c>
      <c r="C81" s="66"/>
      <c r="D81" s="67"/>
      <c r="E81" s="68"/>
      <c r="F81" s="69"/>
      <c r="G81" s="66"/>
      <c r="H81" s="70"/>
      <c r="I81" s="71"/>
      <c r="J81" s="71"/>
      <c r="K81" s="34" t="s">
        <v>65</v>
      </c>
      <c r="L81" s="78">
        <v>81</v>
      </c>
      <c r="M81" s="78"/>
      <c r="N81" s="73"/>
      <c r="O81" s="80" t="s">
        <v>876</v>
      </c>
      <c r="P81" s="82">
        <v>43656.76568287037</v>
      </c>
      <c r="Q81" s="80" t="s">
        <v>959</v>
      </c>
      <c r="R81" s="80"/>
      <c r="S81" s="80"/>
      <c r="T81" s="80"/>
      <c r="U81" s="83" t="s">
        <v>1404</v>
      </c>
      <c r="V81" s="83" t="s">
        <v>1404</v>
      </c>
      <c r="W81" s="82">
        <v>43656.76568287037</v>
      </c>
      <c r="X81" s="86">
        <v>43656</v>
      </c>
      <c r="Y81" s="88" t="s">
        <v>2012</v>
      </c>
      <c r="Z81" s="83" t="s">
        <v>2572</v>
      </c>
      <c r="AA81" s="80"/>
      <c r="AB81" s="80"/>
      <c r="AC81" s="88" t="s">
        <v>3135</v>
      </c>
      <c r="AD81" s="88" t="s">
        <v>3582</v>
      </c>
      <c r="AE81" s="80" t="b">
        <v>0</v>
      </c>
      <c r="AF81" s="80">
        <v>1</v>
      </c>
      <c r="AG81" s="88" t="s">
        <v>3712</v>
      </c>
      <c r="AH81" s="80" t="b">
        <v>0</v>
      </c>
      <c r="AI81" s="80" t="s">
        <v>3822</v>
      </c>
      <c r="AJ81" s="80"/>
      <c r="AK81" s="88" t="s">
        <v>3679</v>
      </c>
      <c r="AL81" s="80" t="b">
        <v>0</v>
      </c>
      <c r="AM81" s="80">
        <v>1</v>
      </c>
      <c r="AN81" s="88" t="s">
        <v>3679</v>
      </c>
      <c r="AO81" s="80" t="s">
        <v>3850</v>
      </c>
      <c r="AP81" s="80" t="b">
        <v>0</v>
      </c>
      <c r="AQ81" s="88" t="s">
        <v>3582</v>
      </c>
      <c r="AR81" s="80" t="s">
        <v>178</v>
      </c>
      <c r="AS81" s="80">
        <v>0</v>
      </c>
      <c r="AT81" s="80">
        <v>0</v>
      </c>
      <c r="AU81" s="80"/>
      <c r="AV81" s="80"/>
      <c r="AW81" s="80"/>
      <c r="AX81" s="80"/>
      <c r="AY81" s="80"/>
      <c r="AZ81" s="80"/>
      <c r="BA81" s="80"/>
      <c r="BB81" s="80"/>
      <c r="BC81" s="79" t="str">
        <f>REPLACE(INDEX(GroupVertices[Group],MATCH(Edges[[#This Row],[Vertex 1]],GroupVertices[Vertex],0)),1,1,"")</f>
        <v>28</v>
      </c>
      <c r="BD81" s="79" t="str">
        <f>REPLACE(INDEX(GroupVertices[Group],MATCH(Edges[[#This Row],[Vertex 2]],GroupVertices[Vertex],0)),1,1,"")</f>
        <v>28</v>
      </c>
    </row>
    <row r="82" spans="1:56" ht="15">
      <c r="A82" s="65" t="s">
        <v>363</v>
      </c>
      <c r="B82" s="65" t="s">
        <v>741</v>
      </c>
      <c r="C82" s="66"/>
      <c r="D82" s="67"/>
      <c r="E82" s="68"/>
      <c r="F82" s="69"/>
      <c r="G82" s="66"/>
      <c r="H82" s="70"/>
      <c r="I82" s="71"/>
      <c r="J82" s="71"/>
      <c r="K82" s="34" t="s">
        <v>65</v>
      </c>
      <c r="L82" s="78">
        <v>82</v>
      </c>
      <c r="M82" s="78"/>
      <c r="N82" s="73"/>
      <c r="O82" s="80" t="s">
        <v>876</v>
      </c>
      <c r="P82" s="82">
        <v>43656.76568287037</v>
      </c>
      <c r="Q82" s="80" t="s">
        <v>959</v>
      </c>
      <c r="R82" s="80"/>
      <c r="S82" s="80"/>
      <c r="T82" s="80"/>
      <c r="U82" s="83" t="s">
        <v>1404</v>
      </c>
      <c r="V82" s="83" t="s">
        <v>1404</v>
      </c>
      <c r="W82" s="82">
        <v>43656.76568287037</v>
      </c>
      <c r="X82" s="86">
        <v>43656</v>
      </c>
      <c r="Y82" s="88" t="s">
        <v>2012</v>
      </c>
      <c r="Z82" s="83" t="s">
        <v>2572</v>
      </c>
      <c r="AA82" s="80"/>
      <c r="AB82" s="80"/>
      <c r="AC82" s="88" t="s">
        <v>3135</v>
      </c>
      <c r="AD82" s="88" t="s">
        <v>3582</v>
      </c>
      <c r="AE82" s="80" t="b">
        <v>0</v>
      </c>
      <c r="AF82" s="80">
        <v>1</v>
      </c>
      <c r="AG82" s="88" t="s">
        <v>3712</v>
      </c>
      <c r="AH82" s="80" t="b">
        <v>0</v>
      </c>
      <c r="AI82" s="80" t="s">
        <v>3822</v>
      </c>
      <c r="AJ82" s="80"/>
      <c r="AK82" s="88" t="s">
        <v>3679</v>
      </c>
      <c r="AL82" s="80" t="b">
        <v>0</v>
      </c>
      <c r="AM82" s="80">
        <v>1</v>
      </c>
      <c r="AN82" s="88" t="s">
        <v>3679</v>
      </c>
      <c r="AO82" s="80" t="s">
        <v>3850</v>
      </c>
      <c r="AP82" s="80" t="b">
        <v>0</v>
      </c>
      <c r="AQ82" s="88" t="s">
        <v>3582</v>
      </c>
      <c r="AR82" s="80" t="s">
        <v>178</v>
      </c>
      <c r="AS82" s="80">
        <v>0</v>
      </c>
      <c r="AT82" s="80">
        <v>0</v>
      </c>
      <c r="AU82" s="80"/>
      <c r="AV82" s="80"/>
      <c r="AW82" s="80"/>
      <c r="AX82" s="80"/>
      <c r="AY82" s="80"/>
      <c r="AZ82" s="80"/>
      <c r="BA82" s="80"/>
      <c r="BB82" s="80"/>
      <c r="BC82" s="79" t="str">
        <f>REPLACE(INDEX(GroupVertices[Group],MATCH(Edges[[#This Row],[Vertex 1]],GroupVertices[Vertex],0)),1,1,"")</f>
        <v>28</v>
      </c>
      <c r="BD82" s="79" t="str">
        <f>REPLACE(INDEX(GroupVertices[Group],MATCH(Edges[[#This Row],[Vertex 2]],GroupVertices[Vertex],0)),1,1,"")</f>
        <v>28</v>
      </c>
    </row>
    <row r="83" spans="1:56" ht="15">
      <c r="A83" s="65" t="s">
        <v>363</v>
      </c>
      <c r="B83" s="65" t="s">
        <v>742</v>
      </c>
      <c r="C83" s="66"/>
      <c r="D83" s="67"/>
      <c r="E83" s="68"/>
      <c r="F83" s="69"/>
      <c r="G83" s="66"/>
      <c r="H83" s="70"/>
      <c r="I83" s="71"/>
      <c r="J83" s="71"/>
      <c r="K83" s="34" t="s">
        <v>65</v>
      </c>
      <c r="L83" s="78">
        <v>83</v>
      </c>
      <c r="M83" s="78"/>
      <c r="N83" s="73"/>
      <c r="O83" s="80" t="s">
        <v>875</v>
      </c>
      <c r="P83" s="82">
        <v>43656.76568287037</v>
      </c>
      <c r="Q83" s="80" t="s">
        <v>959</v>
      </c>
      <c r="R83" s="80"/>
      <c r="S83" s="80"/>
      <c r="T83" s="80"/>
      <c r="U83" s="83" t="s">
        <v>1404</v>
      </c>
      <c r="V83" s="83" t="s">
        <v>1404</v>
      </c>
      <c r="W83" s="82">
        <v>43656.76568287037</v>
      </c>
      <c r="X83" s="86">
        <v>43656</v>
      </c>
      <c r="Y83" s="88" t="s">
        <v>2012</v>
      </c>
      <c r="Z83" s="83" t="s">
        <v>2572</v>
      </c>
      <c r="AA83" s="80"/>
      <c r="AB83" s="80"/>
      <c r="AC83" s="88" t="s">
        <v>3135</v>
      </c>
      <c r="AD83" s="88" t="s">
        <v>3582</v>
      </c>
      <c r="AE83" s="80" t="b">
        <v>0</v>
      </c>
      <c r="AF83" s="80">
        <v>1</v>
      </c>
      <c r="AG83" s="88" t="s">
        <v>3712</v>
      </c>
      <c r="AH83" s="80" t="b">
        <v>0</v>
      </c>
      <c r="AI83" s="80" t="s">
        <v>3822</v>
      </c>
      <c r="AJ83" s="80"/>
      <c r="AK83" s="88" t="s">
        <v>3679</v>
      </c>
      <c r="AL83" s="80" t="b">
        <v>0</v>
      </c>
      <c r="AM83" s="80">
        <v>1</v>
      </c>
      <c r="AN83" s="88" t="s">
        <v>3679</v>
      </c>
      <c r="AO83" s="80" t="s">
        <v>3850</v>
      </c>
      <c r="AP83" s="80" t="b">
        <v>0</v>
      </c>
      <c r="AQ83" s="88" t="s">
        <v>3582</v>
      </c>
      <c r="AR83" s="80" t="s">
        <v>178</v>
      </c>
      <c r="AS83" s="80">
        <v>0</v>
      </c>
      <c r="AT83" s="80">
        <v>0</v>
      </c>
      <c r="AU83" s="80"/>
      <c r="AV83" s="80"/>
      <c r="AW83" s="80"/>
      <c r="AX83" s="80"/>
      <c r="AY83" s="80"/>
      <c r="AZ83" s="80"/>
      <c r="BA83" s="80"/>
      <c r="BB83" s="80"/>
      <c r="BC83" s="79" t="str">
        <f>REPLACE(INDEX(GroupVertices[Group],MATCH(Edges[[#This Row],[Vertex 1]],GroupVertices[Vertex],0)),1,1,"")</f>
        <v>28</v>
      </c>
      <c r="BD83" s="79" t="str">
        <f>REPLACE(INDEX(GroupVertices[Group],MATCH(Edges[[#This Row],[Vertex 2]],GroupVertices[Vertex],0)),1,1,"")</f>
        <v>28</v>
      </c>
    </row>
    <row r="84" spans="1:56" ht="15">
      <c r="A84" s="65" t="s">
        <v>463</v>
      </c>
      <c r="B84" s="65" t="s">
        <v>462</v>
      </c>
      <c r="C84" s="66"/>
      <c r="D84" s="67"/>
      <c r="E84" s="68"/>
      <c r="F84" s="69"/>
      <c r="G84" s="66"/>
      <c r="H84" s="70"/>
      <c r="I84" s="71"/>
      <c r="J84" s="71"/>
      <c r="K84" s="34" t="s">
        <v>65</v>
      </c>
      <c r="L84" s="78">
        <v>84</v>
      </c>
      <c r="M84" s="78"/>
      <c r="N84" s="73"/>
      <c r="O84" s="80" t="s">
        <v>874</v>
      </c>
      <c r="P84" s="82">
        <v>43657.03542824074</v>
      </c>
      <c r="Q84" s="80" t="s">
        <v>1043</v>
      </c>
      <c r="R84" s="80"/>
      <c r="S84" s="80"/>
      <c r="T84" s="80" t="s">
        <v>1364</v>
      </c>
      <c r="U84" s="83" t="s">
        <v>1428</v>
      </c>
      <c r="V84" s="83" t="s">
        <v>1428</v>
      </c>
      <c r="W84" s="82">
        <v>43657.03542824074</v>
      </c>
      <c r="X84" s="86">
        <v>43657</v>
      </c>
      <c r="Y84" s="88" t="s">
        <v>2123</v>
      </c>
      <c r="Z84" s="83" t="s">
        <v>2683</v>
      </c>
      <c r="AA84" s="80"/>
      <c r="AB84" s="80"/>
      <c r="AC84" s="88" t="s">
        <v>3246</v>
      </c>
      <c r="AD84" s="80"/>
      <c r="AE84" s="80" t="b">
        <v>0</v>
      </c>
      <c r="AF84" s="80">
        <v>0</v>
      </c>
      <c r="AG84" s="88" t="s">
        <v>3679</v>
      </c>
      <c r="AH84" s="80" t="b">
        <v>0</v>
      </c>
      <c r="AI84" s="80" t="s">
        <v>3815</v>
      </c>
      <c r="AJ84" s="80"/>
      <c r="AK84" s="88" t="s">
        <v>3679</v>
      </c>
      <c r="AL84" s="80" t="b">
        <v>0</v>
      </c>
      <c r="AM84" s="80">
        <v>2</v>
      </c>
      <c r="AN84" s="88" t="s">
        <v>3245</v>
      </c>
      <c r="AO84" s="80" t="s">
        <v>3850</v>
      </c>
      <c r="AP84" s="80" t="b">
        <v>0</v>
      </c>
      <c r="AQ84" s="88" t="s">
        <v>3245</v>
      </c>
      <c r="AR84" s="80" t="s">
        <v>178</v>
      </c>
      <c r="AS84" s="80">
        <v>0</v>
      </c>
      <c r="AT84" s="80">
        <v>0</v>
      </c>
      <c r="AU84" s="80"/>
      <c r="AV84" s="80"/>
      <c r="AW84" s="80"/>
      <c r="AX84" s="80"/>
      <c r="AY84" s="80"/>
      <c r="AZ84" s="80"/>
      <c r="BA84" s="80"/>
      <c r="BB84" s="80"/>
      <c r="BC84" s="79" t="str">
        <f>REPLACE(INDEX(GroupVertices[Group],MATCH(Edges[[#This Row],[Vertex 1]],GroupVertices[Vertex],0)),1,1,"")</f>
        <v>126</v>
      </c>
      <c r="BD84" s="79" t="str">
        <f>REPLACE(INDEX(GroupVertices[Group],MATCH(Edges[[#This Row],[Vertex 2]],GroupVertices[Vertex],0)),1,1,"")</f>
        <v>126</v>
      </c>
    </row>
    <row r="85" spans="1:56" ht="15">
      <c r="A85" s="65" t="s">
        <v>311</v>
      </c>
      <c r="B85" s="65" t="s">
        <v>311</v>
      </c>
      <c r="C85" s="66"/>
      <c r="D85" s="67"/>
      <c r="E85" s="68"/>
      <c r="F85" s="69"/>
      <c r="G85" s="66"/>
      <c r="H85" s="70"/>
      <c r="I85" s="71"/>
      <c r="J85" s="71"/>
      <c r="K85" s="34" t="s">
        <v>65</v>
      </c>
      <c r="L85" s="78">
        <v>85</v>
      </c>
      <c r="M85" s="78"/>
      <c r="N85" s="73"/>
      <c r="O85" s="80" t="s">
        <v>178</v>
      </c>
      <c r="P85" s="82">
        <v>43656.54890046296</v>
      </c>
      <c r="Q85" s="80" t="s">
        <v>926</v>
      </c>
      <c r="R85" s="83" t="s">
        <v>1258</v>
      </c>
      <c r="S85" s="80" t="s">
        <v>1314</v>
      </c>
      <c r="T85" s="80"/>
      <c r="U85" s="80"/>
      <c r="V85" s="83" t="s">
        <v>1591</v>
      </c>
      <c r="W85" s="82">
        <v>43656.54890046296</v>
      </c>
      <c r="X85" s="86">
        <v>43656</v>
      </c>
      <c r="Y85" s="88" t="s">
        <v>1961</v>
      </c>
      <c r="Z85" s="83" t="s">
        <v>2520</v>
      </c>
      <c r="AA85" s="80"/>
      <c r="AB85" s="80"/>
      <c r="AC85" s="88" t="s">
        <v>3083</v>
      </c>
      <c r="AD85" s="80"/>
      <c r="AE85" s="80" t="b">
        <v>0</v>
      </c>
      <c r="AF85" s="80">
        <v>0</v>
      </c>
      <c r="AG85" s="88" t="s">
        <v>3679</v>
      </c>
      <c r="AH85" s="80" t="b">
        <v>1</v>
      </c>
      <c r="AI85" s="80" t="s">
        <v>3815</v>
      </c>
      <c r="AJ85" s="80"/>
      <c r="AK85" s="88" t="s">
        <v>3829</v>
      </c>
      <c r="AL85" s="80" t="b">
        <v>0</v>
      </c>
      <c r="AM85" s="80">
        <v>0</v>
      </c>
      <c r="AN85" s="88" t="s">
        <v>3679</v>
      </c>
      <c r="AO85" s="80" t="s">
        <v>3850</v>
      </c>
      <c r="AP85" s="80" t="b">
        <v>0</v>
      </c>
      <c r="AQ85" s="88" t="s">
        <v>3083</v>
      </c>
      <c r="AR85" s="80" t="s">
        <v>178</v>
      </c>
      <c r="AS85" s="80">
        <v>0</v>
      </c>
      <c r="AT85" s="80">
        <v>0</v>
      </c>
      <c r="AU85" s="80"/>
      <c r="AV85" s="80"/>
      <c r="AW85" s="80"/>
      <c r="AX85" s="80"/>
      <c r="AY85" s="80"/>
      <c r="AZ85" s="80"/>
      <c r="BA85" s="80"/>
      <c r="BB85" s="80"/>
      <c r="BC85" s="79" t="str">
        <f>REPLACE(INDEX(GroupVertices[Group],MATCH(Edges[[#This Row],[Vertex 1]],GroupVertices[Vertex],0)),1,1,"")</f>
        <v>252</v>
      </c>
      <c r="BD85" s="79" t="str">
        <f>REPLACE(INDEX(GroupVertices[Group],MATCH(Edges[[#This Row],[Vertex 2]],GroupVertices[Vertex],0)),1,1,"")</f>
        <v>252</v>
      </c>
    </row>
    <row r="86" spans="1:56" ht="15">
      <c r="A86" s="65" t="s">
        <v>316</v>
      </c>
      <c r="B86" s="65" t="s">
        <v>316</v>
      </c>
      <c r="C86" s="66"/>
      <c r="D86" s="67"/>
      <c r="E86" s="68"/>
      <c r="F86" s="69"/>
      <c r="G86" s="66"/>
      <c r="H86" s="70"/>
      <c r="I86" s="71"/>
      <c r="J86" s="71"/>
      <c r="K86" s="34" t="s">
        <v>65</v>
      </c>
      <c r="L86" s="78">
        <v>86</v>
      </c>
      <c r="M86" s="78"/>
      <c r="N86" s="73"/>
      <c r="O86" s="80" t="s">
        <v>178</v>
      </c>
      <c r="P86" s="82">
        <v>43656.559479166666</v>
      </c>
      <c r="Q86" s="80" t="s">
        <v>929</v>
      </c>
      <c r="R86" s="83" t="s">
        <v>1259</v>
      </c>
      <c r="S86" s="80" t="s">
        <v>1314</v>
      </c>
      <c r="T86" s="80"/>
      <c r="U86" s="80"/>
      <c r="V86" s="83" t="s">
        <v>1596</v>
      </c>
      <c r="W86" s="82">
        <v>43656.559479166666</v>
      </c>
      <c r="X86" s="86">
        <v>43656</v>
      </c>
      <c r="Y86" s="88" t="s">
        <v>1966</v>
      </c>
      <c r="Z86" s="83" t="s">
        <v>2525</v>
      </c>
      <c r="AA86" s="80"/>
      <c r="AB86" s="80"/>
      <c r="AC86" s="88" t="s">
        <v>3088</v>
      </c>
      <c r="AD86" s="80"/>
      <c r="AE86" s="80" t="b">
        <v>0</v>
      </c>
      <c r="AF86" s="80">
        <v>0</v>
      </c>
      <c r="AG86" s="88" t="s">
        <v>3679</v>
      </c>
      <c r="AH86" s="80" t="b">
        <v>1</v>
      </c>
      <c r="AI86" s="80" t="s">
        <v>3815</v>
      </c>
      <c r="AJ86" s="80"/>
      <c r="AK86" s="88" t="s">
        <v>3830</v>
      </c>
      <c r="AL86" s="80" t="b">
        <v>0</v>
      </c>
      <c r="AM86" s="80">
        <v>0</v>
      </c>
      <c r="AN86" s="88" t="s">
        <v>3679</v>
      </c>
      <c r="AO86" s="80" t="s">
        <v>3851</v>
      </c>
      <c r="AP86" s="80" t="b">
        <v>0</v>
      </c>
      <c r="AQ86" s="88" t="s">
        <v>3088</v>
      </c>
      <c r="AR86" s="80" t="s">
        <v>178</v>
      </c>
      <c r="AS86" s="80">
        <v>0</v>
      </c>
      <c r="AT86" s="80">
        <v>0</v>
      </c>
      <c r="AU86" s="80"/>
      <c r="AV86" s="80"/>
      <c r="AW86" s="80"/>
      <c r="AX86" s="80"/>
      <c r="AY86" s="80"/>
      <c r="AZ86" s="80"/>
      <c r="BA86" s="80"/>
      <c r="BB86" s="80"/>
      <c r="BC86" s="79" t="str">
        <f>REPLACE(INDEX(GroupVertices[Group],MATCH(Edges[[#This Row],[Vertex 1]],GroupVertices[Vertex],0)),1,1,"")</f>
        <v>251</v>
      </c>
      <c r="BD86" s="79" t="str">
        <f>REPLACE(INDEX(GroupVertices[Group],MATCH(Edges[[#This Row],[Vertex 2]],GroupVertices[Vertex],0)),1,1,"")</f>
        <v>251</v>
      </c>
    </row>
    <row r="87" spans="1:56" ht="15">
      <c r="A87" s="65" t="s">
        <v>298</v>
      </c>
      <c r="B87" s="65" t="s">
        <v>671</v>
      </c>
      <c r="C87" s="66"/>
      <c r="D87" s="67"/>
      <c r="E87" s="68"/>
      <c r="F87" s="69"/>
      <c r="G87" s="66"/>
      <c r="H87" s="70"/>
      <c r="I87" s="71"/>
      <c r="J87" s="71"/>
      <c r="K87" s="34" t="s">
        <v>65</v>
      </c>
      <c r="L87" s="78">
        <v>87</v>
      </c>
      <c r="M87" s="78"/>
      <c r="N87" s="73"/>
      <c r="O87" s="80" t="s">
        <v>874</v>
      </c>
      <c r="P87" s="82">
        <v>43656.48616898148</v>
      </c>
      <c r="Q87" s="80" t="s">
        <v>880</v>
      </c>
      <c r="R87" s="83" t="s">
        <v>1249</v>
      </c>
      <c r="S87" s="80" t="s">
        <v>1313</v>
      </c>
      <c r="T87" s="80"/>
      <c r="U87" s="80"/>
      <c r="V87" s="83" t="s">
        <v>1580</v>
      </c>
      <c r="W87" s="82">
        <v>43656.48616898148</v>
      </c>
      <c r="X87" s="86">
        <v>43656</v>
      </c>
      <c r="Y87" s="88" t="s">
        <v>1947</v>
      </c>
      <c r="Z87" s="83" t="s">
        <v>2506</v>
      </c>
      <c r="AA87" s="80"/>
      <c r="AB87" s="80"/>
      <c r="AC87" s="88" t="s">
        <v>3069</v>
      </c>
      <c r="AD87" s="80"/>
      <c r="AE87" s="80" t="b">
        <v>0</v>
      </c>
      <c r="AF87" s="80">
        <v>0</v>
      </c>
      <c r="AG87" s="88" t="s">
        <v>3679</v>
      </c>
      <c r="AH87" s="80" t="b">
        <v>0</v>
      </c>
      <c r="AI87" s="80" t="s">
        <v>3816</v>
      </c>
      <c r="AJ87" s="80"/>
      <c r="AK87" s="88" t="s">
        <v>3679</v>
      </c>
      <c r="AL87" s="80" t="b">
        <v>0</v>
      </c>
      <c r="AM87" s="80">
        <v>55</v>
      </c>
      <c r="AN87" s="88" t="s">
        <v>3532</v>
      </c>
      <c r="AO87" s="80" t="s">
        <v>3849</v>
      </c>
      <c r="AP87" s="80" t="b">
        <v>0</v>
      </c>
      <c r="AQ87" s="88" t="s">
        <v>3532</v>
      </c>
      <c r="AR87" s="80" t="s">
        <v>178</v>
      </c>
      <c r="AS87" s="80">
        <v>0</v>
      </c>
      <c r="AT87" s="80">
        <v>0</v>
      </c>
      <c r="AU87" s="80"/>
      <c r="AV87" s="80"/>
      <c r="AW87" s="80"/>
      <c r="AX87" s="80"/>
      <c r="AY87" s="80"/>
      <c r="AZ87" s="80"/>
      <c r="BA87" s="80"/>
      <c r="BB87" s="80"/>
      <c r="BC87" s="79" t="str">
        <f>REPLACE(INDEX(GroupVertices[Group],MATCH(Edges[[#This Row],[Vertex 1]],GroupVertices[Vertex],0)),1,1,"")</f>
        <v>7</v>
      </c>
      <c r="BD87" s="79" t="str">
        <f>REPLACE(INDEX(GroupVertices[Group],MATCH(Edges[[#This Row],[Vertex 2]],GroupVertices[Vertex],0)),1,1,"")</f>
        <v>7</v>
      </c>
    </row>
    <row r="88" spans="1:56" ht="15">
      <c r="A88" s="65" t="s">
        <v>435</v>
      </c>
      <c r="B88" s="65" t="s">
        <v>794</v>
      </c>
      <c r="C88" s="66"/>
      <c r="D88" s="67"/>
      <c r="E88" s="68"/>
      <c r="F88" s="69"/>
      <c r="G88" s="66"/>
      <c r="H88" s="70"/>
      <c r="I88" s="71"/>
      <c r="J88" s="71"/>
      <c r="K88" s="34" t="s">
        <v>65</v>
      </c>
      <c r="L88" s="78">
        <v>88</v>
      </c>
      <c r="M88" s="78"/>
      <c r="N88" s="73"/>
      <c r="O88" s="80" t="s">
        <v>875</v>
      </c>
      <c r="P88" s="82">
        <v>43656.964537037034</v>
      </c>
      <c r="Q88" s="80" t="s">
        <v>1022</v>
      </c>
      <c r="R88" s="80"/>
      <c r="S88" s="80"/>
      <c r="T88" s="80"/>
      <c r="U88" s="80"/>
      <c r="V88" s="83" t="s">
        <v>1693</v>
      </c>
      <c r="W88" s="82">
        <v>43656.964537037034</v>
      </c>
      <c r="X88" s="86">
        <v>43656</v>
      </c>
      <c r="Y88" s="88" t="s">
        <v>2093</v>
      </c>
      <c r="Z88" s="83" t="s">
        <v>2653</v>
      </c>
      <c r="AA88" s="80"/>
      <c r="AB88" s="80"/>
      <c r="AC88" s="88" t="s">
        <v>3216</v>
      </c>
      <c r="AD88" s="88" t="s">
        <v>3615</v>
      </c>
      <c r="AE88" s="80" t="b">
        <v>0</v>
      </c>
      <c r="AF88" s="80">
        <v>0</v>
      </c>
      <c r="AG88" s="88" t="s">
        <v>3743</v>
      </c>
      <c r="AH88" s="80" t="b">
        <v>0</v>
      </c>
      <c r="AI88" s="80" t="s">
        <v>3815</v>
      </c>
      <c r="AJ88" s="80"/>
      <c r="AK88" s="88" t="s">
        <v>3679</v>
      </c>
      <c r="AL88" s="80" t="b">
        <v>0</v>
      </c>
      <c r="AM88" s="80">
        <v>0</v>
      </c>
      <c r="AN88" s="88" t="s">
        <v>3679</v>
      </c>
      <c r="AO88" s="80" t="s">
        <v>3850</v>
      </c>
      <c r="AP88" s="80" t="b">
        <v>0</v>
      </c>
      <c r="AQ88" s="88" t="s">
        <v>3615</v>
      </c>
      <c r="AR88" s="80" t="s">
        <v>178</v>
      </c>
      <c r="AS88" s="80">
        <v>0</v>
      </c>
      <c r="AT88" s="80">
        <v>0</v>
      </c>
      <c r="AU88" s="80"/>
      <c r="AV88" s="80"/>
      <c r="AW88" s="80"/>
      <c r="AX88" s="80"/>
      <c r="AY88" s="80"/>
      <c r="AZ88" s="80"/>
      <c r="BA88" s="80"/>
      <c r="BB88" s="80"/>
      <c r="BC88" s="79" t="str">
        <f>REPLACE(INDEX(GroupVertices[Group],MATCH(Edges[[#This Row],[Vertex 1]],GroupVertices[Vertex],0)),1,1,"")</f>
        <v>125</v>
      </c>
      <c r="BD88" s="79" t="str">
        <f>REPLACE(INDEX(GroupVertices[Group],MATCH(Edges[[#This Row],[Vertex 2]],GroupVertices[Vertex],0)),1,1,"")</f>
        <v>125</v>
      </c>
    </row>
    <row r="89" spans="1:56" ht="15">
      <c r="A89" s="65" t="s">
        <v>392</v>
      </c>
      <c r="B89" s="65" t="s">
        <v>392</v>
      </c>
      <c r="C89" s="66"/>
      <c r="D89" s="67"/>
      <c r="E89" s="68"/>
      <c r="F89" s="69"/>
      <c r="G89" s="66"/>
      <c r="H89" s="70"/>
      <c r="I89" s="71"/>
      <c r="J89" s="71"/>
      <c r="K89" s="34" t="s">
        <v>65</v>
      </c>
      <c r="L89" s="78">
        <v>89</v>
      </c>
      <c r="M89" s="78"/>
      <c r="N89" s="73"/>
      <c r="O89" s="80" t="s">
        <v>178</v>
      </c>
      <c r="P89" s="82">
        <v>43656.85021990741</v>
      </c>
      <c r="Q89" s="80" t="s">
        <v>985</v>
      </c>
      <c r="R89" s="80"/>
      <c r="S89" s="80"/>
      <c r="T89" s="80"/>
      <c r="U89" s="80"/>
      <c r="V89" s="83" t="s">
        <v>1662</v>
      </c>
      <c r="W89" s="82">
        <v>43656.85021990741</v>
      </c>
      <c r="X89" s="86">
        <v>43656</v>
      </c>
      <c r="Y89" s="88" t="s">
        <v>2043</v>
      </c>
      <c r="Z89" s="83" t="s">
        <v>2603</v>
      </c>
      <c r="AA89" s="80"/>
      <c r="AB89" s="80"/>
      <c r="AC89" s="88" t="s">
        <v>3166</v>
      </c>
      <c r="AD89" s="80"/>
      <c r="AE89" s="80" t="b">
        <v>0</v>
      </c>
      <c r="AF89" s="80">
        <v>2</v>
      </c>
      <c r="AG89" s="88" t="s">
        <v>3679</v>
      </c>
      <c r="AH89" s="80" t="b">
        <v>0</v>
      </c>
      <c r="AI89" s="80" t="s">
        <v>3815</v>
      </c>
      <c r="AJ89" s="80"/>
      <c r="AK89" s="88" t="s">
        <v>3679</v>
      </c>
      <c r="AL89" s="80" t="b">
        <v>0</v>
      </c>
      <c r="AM89" s="80">
        <v>0</v>
      </c>
      <c r="AN89" s="88" t="s">
        <v>3679</v>
      </c>
      <c r="AO89" s="80" t="s">
        <v>3849</v>
      </c>
      <c r="AP89" s="80" t="b">
        <v>0</v>
      </c>
      <c r="AQ89" s="88" t="s">
        <v>3166</v>
      </c>
      <c r="AR89" s="80" t="s">
        <v>178</v>
      </c>
      <c r="AS89" s="80">
        <v>0</v>
      </c>
      <c r="AT89" s="80">
        <v>0</v>
      </c>
      <c r="AU89" s="80"/>
      <c r="AV89" s="80"/>
      <c r="AW89" s="80"/>
      <c r="AX89" s="80"/>
      <c r="AY89" s="80"/>
      <c r="AZ89" s="80"/>
      <c r="BA89" s="80"/>
      <c r="BB89" s="80"/>
      <c r="BC89" s="79" t="str">
        <f>REPLACE(INDEX(GroupVertices[Group],MATCH(Edges[[#This Row],[Vertex 1]],GroupVertices[Vertex],0)),1,1,"")</f>
        <v>250</v>
      </c>
      <c r="BD89" s="79" t="str">
        <f>REPLACE(INDEX(GroupVertices[Group],MATCH(Edges[[#This Row],[Vertex 2]],GroupVertices[Vertex],0)),1,1,"")</f>
        <v>250</v>
      </c>
    </row>
    <row r="90" spans="1:56" ht="15">
      <c r="A90" s="65" t="s">
        <v>394</v>
      </c>
      <c r="B90" s="65" t="s">
        <v>394</v>
      </c>
      <c r="C90" s="66"/>
      <c r="D90" s="67"/>
      <c r="E90" s="68"/>
      <c r="F90" s="69"/>
      <c r="G90" s="66"/>
      <c r="H90" s="70"/>
      <c r="I90" s="71"/>
      <c r="J90" s="71"/>
      <c r="K90" s="34" t="s">
        <v>65</v>
      </c>
      <c r="L90" s="78">
        <v>90</v>
      </c>
      <c r="M90" s="78"/>
      <c r="N90" s="73"/>
      <c r="O90" s="80" t="s">
        <v>178</v>
      </c>
      <c r="P90" s="82">
        <v>43656.85670138889</v>
      </c>
      <c r="Q90" s="80" t="s">
        <v>987</v>
      </c>
      <c r="R90" s="80"/>
      <c r="S90" s="80"/>
      <c r="T90" s="80"/>
      <c r="U90" s="83" t="s">
        <v>1410</v>
      </c>
      <c r="V90" s="83" t="s">
        <v>1410</v>
      </c>
      <c r="W90" s="82">
        <v>43656.85670138889</v>
      </c>
      <c r="X90" s="86">
        <v>43656</v>
      </c>
      <c r="Y90" s="88" t="s">
        <v>2045</v>
      </c>
      <c r="Z90" s="83" t="s">
        <v>2605</v>
      </c>
      <c r="AA90" s="80"/>
      <c r="AB90" s="80"/>
      <c r="AC90" s="88" t="s">
        <v>3168</v>
      </c>
      <c r="AD90" s="80"/>
      <c r="AE90" s="80" t="b">
        <v>0</v>
      </c>
      <c r="AF90" s="80">
        <v>6</v>
      </c>
      <c r="AG90" s="88" t="s">
        <v>3679</v>
      </c>
      <c r="AH90" s="80" t="b">
        <v>0</v>
      </c>
      <c r="AI90" s="80" t="s">
        <v>3815</v>
      </c>
      <c r="AJ90" s="80"/>
      <c r="AK90" s="88" t="s">
        <v>3679</v>
      </c>
      <c r="AL90" s="80" t="b">
        <v>0</v>
      </c>
      <c r="AM90" s="80">
        <v>0</v>
      </c>
      <c r="AN90" s="88" t="s">
        <v>3679</v>
      </c>
      <c r="AO90" s="80" t="s">
        <v>3849</v>
      </c>
      <c r="AP90" s="80" t="b">
        <v>0</v>
      </c>
      <c r="AQ90" s="88" t="s">
        <v>3168</v>
      </c>
      <c r="AR90" s="80" t="s">
        <v>178</v>
      </c>
      <c r="AS90" s="80">
        <v>0</v>
      </c>
      <c r="AT90" s="80">
        <v>0</v>
      </c>
      <c r="AU90" s="80"/>
      <c r="AV90" s="80"/>
      <c r="AW90" s="80"/>
      <c r="AX90" s="80"/>
      <c r="AY90" s="80"/>
      <c r="AZ90" s="80"/>
      <c r="BA90" s="80"/>
      <c r="BB90" s="80"/>
      <c r="BC90" s="79" t="str">
        <f>REPLACE(INDEX(GroupVertices[Group],MATCH(Edges[[#This Row],[Vertex 1]],GroupVertices[Vertex],0)),1,1,"")</f>
        <v>249</v>
      </c>
      <c r="BD90" s="79" t="str">
        <f>REPLACE(INDEX(GroupVertices[Group],MATCH(Edges[[#This Row],[Vertex 2]],GroupVertices[Vertex],0)),1,1,"")</f>
        <v>249</v>
      </c>
    </row>
    <row r="91" spans="1:56" ht="15">
      <c r="A91" s="65" t="s">
        <v>577</v>
      </c>
      <c r="B91" s="65" t="s">
        <v>577</v>
      </c>
      <c r="C91" s="66"/>
      <c r="D91" s="67"/>
      <c r="E91" s="68"/>
      <c r="F91" s="69"/>
      <c r="G91" s="66"/>
      <c r="H91" s="70"/>
      <c r="I91" s="71"/>
      <c r="J91" s="71"/>
      <c r="K91" s="34" t="s">
        <v>65</v>
      </c>
      <c r="L91" s="78">
        <v>91</v>
      </c>
      <c r="M91" s="78"/>
      <c r="N91" s="73"/>
      <c r="O91" s="80" t="s">
        <v>178</v>
      </c>
      <c r="P91" s="82">
        <v>43657.545902777776</v>
      </c>
      <c r="Q91" s="80" t="s">
        <v>1145</v>
      </c>
      <c r="R91" s="83" t="s">
        <v>1298</v>
      </c>
      <c r="S91" s="80" t="s">
        <v>1321</v>
      </c>
      <c r="T91" s="80" t="s">
        <v>1380</v>
      </c>
      <c r="U91" s="80"/>
      <c r="V91" s="83" t="s">
        <v>1804</v>
      </c>
      <c r="W91" s="82">
        <v>43657.545902777776</v>
      </c>
      <c r="X91" s="86">
        <v>43657</v>
      </c>
      <c r="Y91" s="88" t="s">
        <v>2257</v>
      </c>
      <c r="Z91" s="83" t="s">
        <v>2819</v>
      </c>
      <c r="AA91" s="80"/>
      <c r="AB91" s="80"/>
      <c r="AC91" s="88" t="s">
        <v>3382</v>
      </c>
      <c r="AD91" s="80"/>
      <c r="AE91" s="80" t="b">
        <v>0</v>
      </c>
      <c r="AF91" s="80">
        <v>0</v>
      </c>
      <c r="AG91" s="88" t="s">
        <v>3679</v>
      </c>
      <c r="AH91" s="80" t="b">
        <v>0</v>
      </c>
      <c r="AI91" s="80" t="s">
        <v>3815</v>
      </c>
      <c r="AJ91" s="80"/>
      <c r="AK91" s="88" t="s">
        <v>3679</v>
      </c>
      <c r="AL91" s="80" t="b">
        <v>0</v>
      </c>
      <c r="AM91" s="80">
        <v>0</v>
      </c>
      <c r="AN91" s="88" t="s">
        <v>3679</v>
      </c>
      <c r="AO91" s="80" t="s">
        <v>3864</v>
      </c>
      <c r="AP91" s="80" t="b">
        <v>0</v>
      </c>
      <c r="AQ91" s="88" t="s">
        <v>3382</v>
      </c>
      <c r="AR91" s="80" t="s">
        <v>178</v>
      </c>
      <c r="AS91" s="80">
        <v>0</v>
      </c>
      <c r="AT91" s="80">
        <v>0</v>
      </c>
      <c r="AU91" s="80"/>
      <c r="AV91" s="80"/>
      <c r="AW91" s="80"/>
      <c r="AX91" s="80"/>
      <c r="AY91" s="80"/>
      <c r="AZ91" s="80"/>
      <c r="BA91" s="80"/>
      <c r="BB91" s="80"/>
      <c r="BC91" s="79" t="str">
        <f>REPLACE(INDEX(GroupVertices[Group],MATCH(Edges[[#This Row],[Vertex 1]],GroupVertices[Vertex],0)),1,1,"")</f>
        <v>248</v>
      </c>
      <c r="BD91" s="79" t="str">
        <f>REPLACE(INDEX(GroupVertices[Group],MATCH(Edges[[#This Row],[Vertex 2]],GroupVertices[Vertex],0)),1,1,"")</f>
        <v>248</v>
      </c>
    </row>
    <row r="92" spans="1:56" ht="15">
      <c r="A92" s="65" t="s">
        <v>547</v>
      </c>
      <c r="B92" s="65" t="s">
        <v>826</v>
      </c>
      <c r="C92" s="66"/>
      <c r="D92" s="67"/>
      <c r="E92" s="68"/>
      <c r="F92" s="69"/>
      <c r="G92" s="66"/>
      <c r="H92" s="70"/>
      <c r="I92" s="71"/>
      <c r="J92" s="71"/>
      <c r="K92" s="34" t="s">
        <v>65</v>
      </c>
      <c r="L92" s="78">
        <v>92</v>
      </c>
      <c r="M92" s="78"/>
      <c r="N92" s="73"/>
      <c r="O92" s="80" t="s">
        <v>875</v>
      </c>
      <c r="P92" s="82">
        <v>43657.42240740741</v>
      </c>
      <c r="Q92" s="80" t="s">
        <v>1112</v>
      </c>
      <c r="R92" s="80"/>
      <c r="S92" s="80"/>
      <c r="T92" s="80"/>
      <c r="U92" s="80"/>
      <c r="V92" s="83" t="s">
        <v>1782</v>
      </c>
      <c r="W92" s="82">
        <v>43657.42240740741</v>
      </c>
      <c r="X92" s="86">
        <v>43657</v>
      </c>
      <c r="Y92" s="88" t="s">
        <v>2210</v>
      </c>
      <c r="Z92" s="83" t="s">
        <v>2770</v>
      </c>
      <c r="AA92" s="80"/>
      <c r="AB92" s="80"/>
      <c r="AC92" s="88" t="s">
        <v>3333</v>
      </c>
      <c r="AD92" s="88" t="s">
        <v>3645</v>
      </c>
      <c r="AE92" s="80" t="b">
        <v>0</v>
      </c>
      <c r="AF92" s="80">
        <v>0</v>
      </c>
      <c r="AG92" s="88" t="s">
        <v>3776</v>
      </c>
      <c r="AH92" s="80" t="b">
        <v>0</v>
      </c>
      <c r="AI92" s="80" t="s">
        <v>3815</v>
      </c>
      <c r="AJ92" s="80"/>
      <c r="AK92" s="88" t="s">
        <v>3679</v>
      </c>
      <c r="AL92" s="80" t="b">
        <v>0</v>
      </c>
      <c r="AM92" s="80">
        <v>0</v>
      </c>
      <c r="AN92" s="88" t="s">
        <v>3679</v>
      </c>
      <c r="AO92" s="80" t="s">
        <v>3870</v>
      </c>
      <c r="AP92" s="80" t="b">
        <v>0</v>
      </c>
      <c r="AQ92" s="88" t="s">
        <v>3645</v>
      </c>
      <c r="AR92" s="80" t="s">
        <v>178</v>
      </c>
      <c r="AS92" s="80">
        <v>0</v>
      </c>
      <c r="AT92" s="80">
        <v>0</v>
      </c>
      <c r="AU92" s="80"/>
      <c r="AV92" s="80"/>
      <c r="AW92" s="80"/>
      <c r="AX92" s="80"/>
      <c r="AY92" s="80"/>
      <c r="AZ92" s="80"/>
      <c r="BA92" s="80"/>
      <c r="BB92" s="80"/>
      <c r="BC92" s="79" t="str">
        <f>REPLACE(INDEX(GroupVertices[Group],MATCH(Edges[[#This Row],[Vertex 1]],GroupVertices[Vertex],0)),1,1,"")</f>
        <v>124</v>
      </c>
      <c r="BD92" s="79" t="str">
        <f>REPLACE(INDEX(GroupVertices[Group],MATCH(Edges[[#This Row],[Vertex 2]],GroupVertices[Vertex],0)),1,1,"")</f>
        <v>124</v>
      </c>
    </row>
    <row r="93" spans="1:56" ht="15">
      <c r="A93" s="65" t="s">
        <v>232</v>
      </c>
      <c r="B93" s="65" t="s">
        <v>428</v>
      </c>
      <c r="C93" s="66"/>
      <c r="D93" s="67"/>
      <c r="E93" s="68"/>
      <c r="F93" s="69"/>
      <c r="G93" s="66"/>
      <c r="H93" s="70"/>
      <c r="I93" s="71"/>
      <c r="J93" s="71"/>
      <c r="K93" s="34" t="s">
        <v>65</v>
      </c>
      <c r="L93" s="78">
        <v>93</v>
      </c>
      <c r="M93" s="78"/>
      <c r="N93" s="73"/>
      <c r="O93" s="80" t="s">
        <v>874</v>
      </c>
      <c r="P93" s="82">
        <v>43656.22555555555</v>
      </c>
      <c r="Q93" s="80" t="s">
        <v>877</v>
      </c>
      <c r="R93" s="80"/>
      <c r="S93" s="80"/>
      <c r="T93" s="80"/>
      <c r="U93" s="80"/>
      <c r="V93" s="83" t="s">
        <v>1520</v>
      </c>
      <c r="W93" s="82">
        <v>43656.22555555555</v>
      </c>
      <c r="X93" s="86">
        <v>43656</v>
      </c>
      <c r="Y93" s="88" t="s">
        <v>1882</v>
      </c>
      <c r="Z93" s="83" t="s">
        <v>2440</v>
      </c>
      <c r="AA93" s="80"/>
      <c r="AB93" s="80"/>
      <c r="AC93" s="88" t="s">
        <v>3003</v>
      </c>
      <c r="AD93" s="80"/>
      <c r="AE93" s="80" t="b">
        <v>0</v>
      </c>
      <c r="AF93" s="80">
        <v>0</v>
      </c>
      <c r="AG93" s="88" t="s">
        <v>3679</v>
      </c>
      <c r="AH93" s="80" t="b">
        <v>0</v>
      </c>
      <c r="AI93" s="80" t="s">
        <v>3815</v>
      </c>
      <c r="AJ93" s="80"/>
      <c r="AK93" s="88" t="s">
        <v>3679</v>
      </c>
      <c r="AL93" s="80" t="b">
        <v>0</v>
      </c>
      <c r="AM93" s="80">
        <v>94</v>
      </c>
      <c r="AN93" s="88" t="s">
        <v>3203</v>
      </c>
      <c r="AO93" s="80" t="s">
        <v>3850</v>
      </c>
      <c r="AP93" s="80" t="b">
        <v>0</v>
      </c>
      <c r="AQ93" s="88" t="s">
        <v>3203</v>
      </c>
      <c r="AR93" s="80" t="s">
        <v>178</v>
      </c>
      <c r="AS93" s="80">
        <v>0</v>
      </c>
      <c r="AT93" s="80">
        <v>0</v>
      </c>
      <c r="AU93" s="80"/>
      <c r="AV93" s="80"/>
      <c r="AW93" s="80"/>
      <c r="AX93" s="80"/>
      <c r="AY93" s="80"/>
      <c r="AZ93" s="80"/>
      <c r="BA93" s="80"/>
      <c r="BB93" s="80"/>
      <c r="BC93" s="79" t="str">
        <f>REPLACE(INDEX(GroupVertices[Group],MATCH(Edges[[#This Row],[Vertex 1]],GroupVertices[Vertex],0)),1,1,"")</f>
        <v>1</v>
      </c>
      <c r="BD93" s="79" t="str">
        <f>REPLACE(INDEX(GroupVertices[Group],MATCH(Edges[[#This Row],[Vertex 2]],GroupVertices[Vertex],0)),1,1,"")</f>
        <v>1</v>
      </c>
    </row>
    <row r="94" spans="1:56" ht="15">
      <c r="A94" s="65" t="s">
        <v>453</v>
      </c>
      <c r="B94" s="65" t="s">
        <v>793</v>
      </c>
      <c r="C94" s="66"/>
      <c r="D94" s="67"/>
      <c r="E94" s="68"/>
      <c r="F94" s="69"/>
      <c r="G94" s="66"/>
      <c r="H94" s="70"/>
      <c r="I94" s="71"/>
      <c r="J94" s="71"/>
      <c r="K94" s="34" t="s">
        <v>65</v>
      </c>
      <c r="L94" s="78">
        <v>94</v>
      </c>
      <c r="M94" s="78"/>
      <c r="N94" s="73"/>
      <c r="O94" s="80" t="s">
        <v>875</v>
      </c>
      <c r="P94" s="82">
        <v>43657.01894675926</v>
      </c>
      <c r="Q94" s="80" t="s">
        <v>1036</v>
      </c>
      <c r="R94" s="80"/>
      <c r="S94" s="80"/>
      <c r="T94" s="80"/>
      <c r="U94" s="83" t="s">
        <v>1425</v>
      </c>
      <c r="V94" s="83" t="s">
        <v>1425</v>
      </c>
      <c r="W94" s="82">
        <v>43657.01894675926</v>
      </c>
      <c r="X94" s="86">
        <v>43657</v>
      </c>
      <c r="Y94" s="88" t="s">
        <v>2111</v>
      </c>
      <c r="Z94" s="83" t="s">
        <v>2671</v>
      </c>
      <c r="AA94" s="80"/>
      <c r="AB94" s="80"/>
      <c r="AC94" s="88" t="s">
        <v>3234</v>
      </c>
      <c r="AD94" s="88" t="s">
        <v>3614</v>
      </c>
      <c r="AE94" s="80" t="b">
        <v>0</v>
      </c>
      <c r="AF94" s="80">
        <v>4</v>
      </c>
      <c r="AG94" s="88" t="s">
        <v>3742</v>
      </c>
      <c r="AH94" s="80" t="b">
        <v>0</v>
      </c>
      <c r="AI94" s="80" t="s">
        <v>3815</v>
      </c>
      <c r="AJ94" s="80"/>
      <c r="AK94" s="88" t="s">
        <v>3679</v>
      </c>
      <c r="AL94" s="80" t="b">
        <v>0</v>
      </c>
      <c r="AM94" s="80">
        <v>0</v>
      </c>
      <c r="AN94" s="88" t="s">
        <v>3679</v>
      </c>
      <c r="AO94" s="80" t="s">
        <v>3855</v>
      </c>
      <c r="AP94" s="80" t="b">
        <v>0</v>
      </c>
      <c r="AQ94" s="88" t="s">
        <v>3614</v>
      </c>
      <c r="AR94" s="80" t="s">
        <v>178</v>
      </c>
      <c r="AS94" s="80">
        <v>0</v>
      </c>
      <c r="AT94" s="80">
        <v>0</v>
      </c>
      <c r="AU94" s="80"/>
      <c r="AV94" s="80"/>
      <c r="AW94" s="80"/>
      <c r="AX94" s="80"/>
      <c r="AY94" s="80"/>
      <c r="AZ94" s="80"/>
      <c r="BA94" s="80"/>
      <c r="BB94" s="80"/>
      <c r="BC94" s="79" t="str">
        <f>REPLACE(INDEX(GroupVertices[Group],MATCH(Edges[[#This Row],[Vertex 1]],GroupVertices[Vertex],0)),1,1,"")</f>
        <v>12</v>
      </c>
      <c r="BD94" s="79" t="str">
        <f>REPLACE(INDEX(GroupVertices[Group],MATCH(Edges[[#This Row],[Vertex 2]],GroupVertices[Vertex],0)),1,1,"")</f>
        <v>12</v>
      </c>
    </row>
    <row r="95" spans="1:56" ht="15">
      <c r="A95" s="65" t="s">
        <v>237</v>
      </c>
      <c r="B95" s="65" t="s">
        <v>428</v>
      </c>
      <c r="C95" s="66"/>
      <c r="D95" s="67"/>
      <c r="E95" s="68"/>
      <c r="F95" s="69"/>
      <c r="G95" s="66"/>
      <c r="H95" s="70"/>
      <c r="I95" s="71"/>
      <c r="J95" s="71"/>
      <c r="K95" s="34" t="s">
        <v>65</v>
      </c>
      <c r="L95" s="78">
        <v>95</v>
      </c>
      <c r="M95" s="78"/>
      <c r="N95" s="73"/>
      <c r="O95" s="80" t="s">
        <v>874</v>
      </c>
      <c r="P95" s="82">
        <v>43656.22834490741</v>
      </c>
      <c r="Q95" s="80" t="s">
        <v>877</v>
      </c>
      <c r="R95" s="80"/>
      <c r="S95" s="80"/>
      <c r="T95" s="80"/>
      <c r="U95" s="80"/>
      <c r="V95" s="83" t="s">
        <v>1525</v>
      </c>
      <c r="W95" s="82">
        <v>43656.22834490741</v>
      </c>
      <c r="X95" s="86">
        <v>43656</v>
      </c>
      <c r="Y95" s="88" t="s">
        <v>1887</v>
      </c>
      <c r="Z95" s="83" t="s">
        <v>2445</v>
      </c>
      <c r="AA95" s="80"/>
      <c r="AB95" s="80"/>
      <c r="AC95" s="88" t="s">
        <v>3008</v>
      </c>
      <c r="AD95" s="80"/>
      <c r="AE95" s="80" t="b">
        <v>0</v>
      </c>
      <c r="AF95" s="80">
        <v>0</v>
      </c>
      <c r="AG95" s="88" t="s">
        <v>3679</v>
      </c>
      <c r="AH95" s="80" t="b">
        <v>0</v>
      </c>
      <c r="AI95" s="80" t="s">
        <v>3815</v>
      </c>
      <c r="AJ95" s="80"/>
      <c r="AK95" s="88" t="s">
        <v>3679</v>
      </c>
      <c r="AL95" s="80" t="b">
        <v>0</v>
      </c>
      <c r="AM95" s="80">
        <v>94</v>
      </c>
      <c r="AN95" s="88" t="s">
        <v>3203</v>
      </c>
      <c r="AO95" s="80" t="s">
        <v>3849</v>
      </c>
      <c r="AP95" s="80" t="b">
        <v>0</v>
      </c>
      <c r="AQ95" s="88" t="s">
        <v>3203</v>
      </c>
      <c r="AR95" s="80" t="s">
        <v>178</v>
      </c>
      <c r="AS95" s="80">
        <v>0</v>
      </c>
      <c r="AT95" s="80">
        <v>0</v>
      </c>
      <c r="AU95" s="80"/>
      <c r="AV95" s="80"/>
      <c r="AW95" s="80"/>
      <c r="AX95" s="80"/>
      <c r="AY95" s="80"/>
      <c r="AZ95" s="80"/>
      <c r="BA95" s="80"/>
      <c r="BB95" s="80"/>
      <c r="BC95" s="79" t="str">
        <f>REPLACE(INDEX(GroupVertices[Group],MATCH(Edges[[#This Row],[Vertex 1]],GroupVertices[Vertex],0)),1,1,"")</f>
        <v>1</v>
      </c>
      <c r="BD95" s="79" t="str">
        <f>REPLACE(INDEX(GroupVertices[Group],MATCH(Edges[[#This Row],[Vertex 2]],GroupVertices[Vertex],0)),1,1,"")</f>
        <v>1</v>
      </c>
    </row>
    <row r="96" spans="1:56" ht="15">
      <c r="A96" s="65" t="s">
        <v>538</v>
      </c>
      <c r="B96" s="65" t="s">
        <v>538</v>
      </c>
      <c r="C96" s="66"/>
      <c r="D96" s="67"/>
      <c r="E96" s="68"/>
      <c r="F96" s="69"/>
      <c r="G96" s="66"/>
      <c r="H96" s="70"/>
      <c r="I96" s="71"/>
      <c r="J96" s="71"/>
      <c r="K96" s="34" t="s">
        <v>65</v>
      </c>
      <c r="L96" s="78">
        <v>96</v>
      </c>
      <c r="M96" s="78"/>
      <c r="N96" s="73"/>
      <c r="O96" s="80" t="s">
        <v>178</v>
      </c>
      <c r="P96" s="82">
        <v>43657.34442129629</v>
      </c>
      <c r="Q96" s="80" t="s">
        <v>1105</v>
      </c>
      <c r="R96" s="80"/>
      <c r="S96" s="80"/>
      <c r="T96" s="80"/>
      <c r="U96" s="80"/>
      <c r="V96" s="83" t="s">
        <v>1774</v>
      </c>
      <c r="W96" s="82">
        <v>43657.34442129629</v>
      </c>
      <c r="X96" s="86">
        <v>43657</v>
      </c>
      <c r="Y96" s="88" t="s">
        <v>2201</v>
      </c>
      <c r="Z96" s="83" t="s">
        <v>2761</v>
      </c>
      <c r="AA96" s="80"/>
      <c r="AB96" s="80"/>
      <c r="AC96" s="88" t="s">
        <v>3324</v>
      </c>
      <c r="AD96" s="80"/>
      <c r="AE96" s="80" t="b">
        <v>0</v>
      </c>
      <c r="AF96" s="80">
        <v>2</v>
      </c>
      <c r="AG96" s="88" t="s">
        <v>3679</v>
      </c>
      <c r="AH96" s="80" t="b">
        <v>0</v>
      </c>
      <c r="AI96" s="80" t="s">
        <v>3815</v>
      </c>
      <c r="AJ96" s="80"/>
      <c r="AK96" s="88" t="s">
        <v>3679</v>
      </c>
      <c r="AL96" s="80" t="b">
        <v>0</v>
      </c>
      <c r="AM96" s="80">
        <v>0</v>
      </c>
      <c r="AN96" s="88" t="s">
        <v>3679</v>
      </c>
      <c r="AO96" s="80" t="s">
        <v>3852</v>
      </c>
      <c r="AP96" s="80" t="b">
        <v>0</v>
      </c>
      <c r="AQ96" s="88" t="s">
        <v>3324</v>
      </c>
      <c r="AR96" s="80" t="s">
        <v>178</v>
      </c>
      <c r="AS96" s="80">
        <v>0</v>
      </c>
      <c r="AT96" s="80">
        <v>0</v>
      </c>
      <c r="AU96" s="80"/>
      <c r="AV96" s="80"/>
      <c r="AW96" s="80"/>
      <c r="AX96" s="80"/>
      <c r="AY96" s="80"/>
      <c r="AZ96" s="80"/>
      <c r="BA96" s="80"/>
      <c r="BB96" s="80"/>
      <c r="BC96" s="79" t="str">
        <f>REPLACE(INDEX(GroupVertices[Group],MATCH(Edges[[#This Row],[Vertex 1]],GroupVertices[Vertex],0)),1,1,"")</f>
        <v>247</v>
      </c>
      <c r="BD96" s="79" t="str">
        <f>REPLACE(INDEX(GroupVertices[Group],MATCH(Edges[[#This Row],[Vertex 2]],GroupVertices[Vertex],0)),1,1,"")</f>
        <v>247</v>
      </c>
    </row>
    <row r="97" spans="1:56" ht="15">
      <c r="A97" s="65" t="s">
        <v>633</v>
      </c>
      <c r="B97" s="65" t="s">
        <v>633</v>
      </c>
      <c r="C97" s="66"/>
      <c r="D97" s="67"/>
      <c r="E97" s="68"/>
      <c r="F97" s="69"/>
      <c r="G97" s="66"/>
      <c r="H97" s="70"/>
      <c r="I97" s="71"/>
      <c r="J97" s="71"/>
      <c r="K97" s="34" t="s">
        <v>65</v>
      </c>
      <c r="L97" s="78">
        <v>97</v>
      </c>
      <c r="M97" s="78"/>
      <c r="N97" s="73"/>
      <c r="O97" s="80" t="s">
        <v>178</v>
      </c>
      <c r="P97" s="82">
        <v>43657.61958333333</v>
      </c>
      <c r="Q97" s="80" t="s">
        <v>1201</v>
      </c>
      <c r="R97" s="83" t="s">
        <v>1305</v>
      </c>
      <c r="S97" s="80" t="s">
        <v>1337</v>
      </c>
      <c r="T97" s="80" t="s">
        <v>1387</v>
      </c>
      <c r="U97" s="83" t="s">
        <v>1491</v>
      </c>
      <c r="V97" s="83" t="s">
        <v>1491</v>
      </c>
      <c r="W97" s="82">
        <v>43657.61958333333</v>
      </c>
      <c r="X97" s="86">
        <v>43657</v>
      </c>
      <c r="Y97" s="88" t="s">
        <v>2353</v>
      </c>
      <c r="Z97" s="83" t="s">
        <v>2916</v>
      </c>
      <c r="AA97" s="80"/>
      <c r="AB97" s="80"/>
      <c r="AC97" s="88" t="s">
        <v>3479</v>
      </c>
      <c r="AD97" s="80"/>
      <c r="AE97" s="80" t="b">
        <v>0</v>
      </c>
      <c r="AF97" s="80">
        <v>1</v>
      </c>
      <c r="AG97" s="88" t="s">
        <v>3679</v>
      </c>
      <c r="AH97" s="80" t="b">
        <v>0</v>
      </c>
      <c r="AI97" s="80" t="s">
        <v>3815</v>
      </c>
      <c r="AJ97" s="80"/>
      <c r="AK97" s="88" t="s">
        <v>3679</v>
      </c>
      <c r="AL97" s="80" t="b">
        <v>0</v>
      </c>
      <c r="AM97" s="80">
        <v>0</v>
      </c>
      <c r="AN97" s="88" t="s">
        <v>3679</v>
      </c>
      <c r="AO97" s="80" t="s">
        <v>3856</v>
      </c>
      <c r="AP97" s="80" t="b">
        <v>0</v>
      </c>
      <c r="AQ97" s="88" t="s">
        <v>3479</v>
      </c>
      <c r="AR97" s="80" t="s">
        <v>178</v>
      </c>
      <c r="AS97" s="80">
        <v>0</v>
      </c>
      <c r="AT97" s="80">
        <v>0</v>
      </c>
      <c r="AU97" s="80"/>
      <c r="AV97" s="80"/>
      <c r="AW97" s="80"/>
      <c r="AX97" s="80"/>
      <c r="AY97" s="80"/>
      <c r="AZ97" s="80"/>
      <c r="BA97" s="80"/>
      <c r="BB97" s="80"/>
      <c r="BC97" s="79" t="str">
        <f>REPLACE(INDEX(GroupVertices[Group],MATCH(Edges[[#This Row],[Vertex 1]],GroupVertices[Vertex],0)),1,1,"")</f>
        <v>246</v>
      </c>
      <c r="BD97" s="79" t="str">
        <f>REPLACE(INDEX(GroupVertices[Group],MATCH(Edges[[#This Row],[Vertex 2]],GroupVertices[Vertex],0)),1,1,"")</f>
        <v>246</v>
      </c>
    </row>
    <row r="98" spans="1:56" ht="15">
      <c r="A98" s="65" t="s">
        <v>619</v>
      </c>
      <c r="B98" s="65" t="s">
        <v>620</v>
      </c>
      <c r="C98" s="66"/>
      <c r="D98" s="67"/>
      <c r="E98" s="68"/>
      <c r="F98" s="69"/>
      <c r="G98" s="66"/>
      <c r="H98" s="70"/>
      <c r="I98" s="71"/>
      <c r="J98" s="71"/>
      <c r="K98" s="34" t="s">
        <v>65</v>
      </c>
      <c r="L98" s="78">
        <v>98</v>
      </c>
      <c r="M98" s="78"/>
      <c r="N98" s="73"/>
      <c r="O98" s="80" t="s">
        <v>876</v>
      </c>
      <c r="P98" s="82">
        <v>43657.2218287037</v>
      </c>
      <c r="Q98" s="80" t="s">
        <v>1186</v>
      </c>
      <c r="R98" s="80"/>
      <c r="S98" s="80"/>
      <c r="T98" s="80" t="s">
        <v>1384</v>
      </c>
      <c r="U98" s="83" t="s">
        <v>1485</v>
      </c>
      <c r="V98" s="83" t="s">
        <v>1485</v>
      </c>
      <c r="W98" s="82">
        <v>43657.2218287037</v>
      </c>
      <c r="X98" s="86">
        <v>43657</v>
      </c>
      <c r="Y98" s="88" t="s">
        <v>2332</v>
      </c>
      <c r="Z98" s="83" t="s">
        <v>2895</v>
      </c>
      <c r="AA98" s="80"/>
      <c r="AB98" s="80"/>
      <c r="AC98" s="88" t="s">
        <v>3458</v>
      </c>
      <c r="AD98" s="80"/>
      <c r="AE98" s="80" t="b">
        <v>0</v>
      </c>
      <c r="AF98" s="80">
        <v>1726</v>
      </c>
      <c r="AG98" s="88" t="s">
        <v>3679</v>
      </c>
      <c r="AH98" s="80" t="b">
        <v>0</v>
      </c>
      <c r="AI98" s="80" t="s">
        <v>3815</v>
      </c>
      <c r="AJ98" s="80"/>
      <c r="AK98" s="88" t="s">
        <v>3679</v>
      </c>
      <c r="AL98" s="80" t="b">
        <v>0</v>
      </c>
      <c r="AM98" s="80">
        <v>1324</v>
      </c>
      <c r="AN98" s="88" t="s">
        <v>3679</v>
      </c>
      <c r="AO98" s="80" t="s">
        <v>3851</v>
      </c>
      <c r="AP98" s="80" t="b">
        <v>0</v>
      </c>
      <c r="AQ98" s="88" t="s">
        <v>3458</v>
      </c>
      <c r="AR98" s="80" t="s">
        <v>874</v>
      </c>
      <c r="AS98" s="80">
        <v>0</v>
      </c>
      <c r="AT98" s="80">
        <v>0</v>
      </c>
      <c r="AU98" s="80"/>
      <c r="AV98" s="80"/>
      <c r="AW98" s="80"/>
      <c r="AX98" s="80"/>
      <c r="AY98" s="80"/>
      <c r="AZ98" s="80"/>
      <c r="BA98" s="80"/>
      <c r="BB98" s="80"/>
      <c r="BC98" s="79" t="str">
        <f>REPLACE(INDEX(GroupVertices[Group],MATCH(Edges[[#This Row],[Vertex 1]],GroupVertices[Vertex],0)),1,1,"")</f>
        <v>2</v>
      </c>
      <c r="BD98" s="79" t="str">
        <f>REPLACE(INDEX(GroupVertices[Group],MATCH(Edges[[#This Row],[Vertex 2]],GroupVertices[Vertex],0)),1,1,"")</f>
        <v>2</v>
      </c>
    </row>
    <row r="99" spans="1:56" ht="15">
      <c r="A99" s="65" t="s">
        <v>687</v>
      </c>
      <c r="B99" s="65" t="s">
        <v>686</v>
      </c>
      <c r="C99" s="66"/>
      <c r="D99" s="67"/>
      <c r="E99" s="68"/>
      <c r="F99" s="69"/>
      <c r="G99" s="66"/>
      <c r="H99" s="70"/>
      <c r="I99" s="71"/>
      <c r="J99" s="71"/>
      <c r="K99" s="34" t="s">
        <v>65</v>
      </c>
      <c r="L99" s="78">
        <v>99</v>
      </c>
      <c r="M99" s="78"/>
      <c r="N99" s="73"/>
      <c r="O99" s="80" t="s">
        <v>874</v>
      </c>
      <c r="P99" s="82">
        <v>43657.710868055554</v>
      </c>
      <c r="Q99" s="80" t="s">
        <v>1005</v>
      </c>
      <c r="R99" s="80"/>
      <c r="S99" s="80"/>
      <c r="T99" s="80"/>
      <c r="U99" s="80"/>
      <c r="V99" s="83" t="s">
        <v>1864</v>
      </c>
      <c r="W99" s="82">
        <v>43657.710868055554</v>
      </c>
      <c r="X99" s="86">
        <v>43657</v>
      </c>
      <c r="Y99" s="88" t="s">
        <v>2422</v>
      </c>
      <c r="Z99" s="83" t="s">
        <v>2985</v>
      </c>
      <c r="AA99" s="80"/>
      <c r="AB99" s="80"/>
      <c r="AC99" s="88" t="s">
        <v>3548</v>
      </c>
      <c r="AD99" s="80"/>
      <c r="AE99" s="80" t="b">
        <v>0</v>
      </c>
      <c r="AF99" s="80">
        <v>0</v>
      </c>
      <c r="AG99" s="88" t="s">
        <v>3679</v>
      </c>
      <c r="AH99" s="80" t="b">
        <v>0</v>
      </c>
      <c r="AI99" s="80" t="s">
        <v>3815</v>
      </c>
      <c r="AJ99" s="80"/>
      <c r="AK99" s="88" t="s">
        <v>3679</v>
      </c>
      <c r="AL99" s="80" t="b">
        <v>0</v>
      </c>
      <c r="AM99" s="80">
        <v>4</v>
      </c>
      <c r="AN99" s="88" t="s">
        <v>3547</v>
      </c>
      <c r="AO99" s="80" t="s">
        <v>3849</v>
      </c>
      <c r="AP99" s="80" t="b">
        <v>0</v>
      </c>
      <c r="AQ99" s="88" t="s">
        <v>3547</v>
      </c>
      <c r="AR99" s="80" t="s">
        <v>178</v>
      </c>
      <c r="AS99" s="80">
        <v>0</v>
      </c>
      <c r="AT99" s="80">
        <v>0</v>
      </c>
      <c r="AU99" s="80"/>
      <c r="AV99" s="80"/>
      <c r="AW99" s="80"/>
      <c r="AX99" s="80"/>
      <c r="AY99" s="80"/>
      <c r="AZ99" s="80"/>
      <c r="BA99" s="80"/>
      <c r="BB99" s="80"/>
      <c r="BC99" s="79" t="str">
        <f>REPLACE(INDEX(GroupVertices[Group],MATCH(Edges[[#This Row],[Vertex 1]],GroupVertices[Vertex],0)),1,1,"")</f>
        <v>15</v>
      </c>
      <c r="BD99" s="79" t="str">
        <f>REPLACE(INDEX(GroupVertices[Group],MATCH(Edges[[#This Row],[Vertex 2]],GroupVertices[Vertex],0)),1,1,"")</f>
        <v>15</v>
      </c>
    </row>
    <row r="100" spans="1:56" ht="15">
      <c r="A100" s="65" t="s">
        <v>687</v>
      </c>
      <c r="B100" s="65" t="s">
        <v>777</v>
      </c>
      <c r="C100" s="66"/>
      <c r="D100" s="67"/>
      <c r="E100" s="68"/>
      <c r="F100" s="69"/>
      <c r="G100" s="66"/>
      <c r="H100" s="70"/>
      <c r="I100" s="71"/>
      <c r="J100" s="71"/>
      <c r="K100" s="34" t="s">
        <v>65</v>
      </c>
      <c r="L100" s="78">
        <v>100</v>
      </c>
      <c r="M100" s="78"/>
      <c r="N100" s="73"/>
      <c r="O100" s="80" t="s">
        <v>875</v>
      </c>
      <c r="P100" s="82">
        <v>43657.710868055554</v>
      </c>
      <c r="Q100" s="80" t="s">
        <v>1005</v>
      </c>
      <c r="R100" s="80"/>
      <c r="S100" s="80"/>
      <c r="T100" s="80"/>
      <c r="U100" s="80"/>
      <c r="V100" s="83" t="s">
        <v>1864</v>
      </c>
      <c r="W100" s="82">
        <v>43657.710868055554</v>
      </c>
      <c r="X100" s="86">
        <v>43657</v>
      </c>
      <c r="Y100" s="88" t="s">
        <v>2422</v>
      </c>
      <c r="Z100" s="83" t="s">
        <v>2985</v>
      </c>
      <c r="AA100" s="80"/>
      <c r="AB100" s="80"/>
      <c r="AC100" s="88" t="s">
        <v>3548</v>
      </c>
      <c r="AD100" s="80"/>
      <c r="AE100" s="80" t="b">
        <v>0</v>
      </c>
      <c r="AF100" s="80">
        <v>0</v>
      </c>
      <c r="AG100" s="88" t="s">
        <v>3679</v>
      </c>
      <c r="AH100" s="80" t="b">
        <v>0</v>
      </c>
      <c r="AI100" s="80" t="s">
        <v>3815</v>
      </c>
      <c r="AJ100" s="80"/>
      <c r="AK100" s="88" t="s">
        <v>3679</v>
      </c>
      <c r="AL100" s="80" t="b">
        <v>0</v>
      </c>
      <c r="AM100" s="80">
        <v>4</v>
      </c>
      <c r="AN100" s="88" t="s">
        <v>3547</v>
      </c>
      <c r="AO100" s="80" t="s">
        <v>3849</v>
      </c>
      <c r="AP100" s="80" t="b">
        <v>0</v>
      </c>
      <c r="AQ100" s="88" t="s">
        <v>3547</v>
      </c>
      <c r="AR100" s="80" t="s">
        <v>178</v>
      </c>
      <c r="AS100" s="80">
        <v>0</v>
      </c>
      <c r="AT100" s="80">
        <v>0</v>
      </c>
      <c r="AU100" s="80"/>
      <c r="AV100" s="80"/>
      <c r="AW100" s="80"/>
      <c r="AX100" s="80"/>
      <c r="AY100" s="80"/>
      <c r="AZ100" s="80"/>
      <c r="BA100" s="80"/>
      <c r="BB100" s="80"/>
      <c r="BC100" s="79" t="str">
        <f>REPLACE(INDEX(GroupVertices[Group],MATCH(Edges[[#This Row],[Vertex 1]],GroupVertices[Vertex],0)),1,1,"")</f>
        <v>15</v>
      </c>
      <c r="BD100" s="79" t="str">
        <f>REPLACE(INDEX(GroupVertices[Group],MATCH(Edges[[#This Row],[Vertex 2]],GroupVertices[Vertex],0)),1,1,"")</f>
        <v>15</v>
      </c>
    </row>
    <row r="101" spans="1:56" ht="15">
      <c r="A101" s="65" t="s">
        <v>592</v>
      </c>
      <c r="B101" s="65" t="s">
        <v>592</v>
      </c>
      <c r="C101" s="66"/>
      <c r="D101" s="67"/>
      <c r="E101" s="68"/>
      <c r="F101" s="69"/>
      <c r="G101" s="66"/>
      <c r="H101" s="70"/>
      <c r="I101" s="71"/>
      <c r="J101" s="71"/>
      <c r="K101" s="34" t="s">
        <v>65</v>
      </c>
      <c r="L101" s="78">
        <v>101</v>
      </c>
      <c r="M101" s="78"/>
      <c r="N101" s="73"/>
      <c r="O101" s="80" t="s">
        <v>178</v>
      </c>
      <c r="P101" s="82">
        <v>43656.35460648148</v>
      </c>
      <c r="Q101" s="80" t="s">
        <v>1157</v>
      </c>
      <c r="R101" s="80"/>
      <c r="S101" s="80"/>
      <c r="T101" s="80"/>
      <c r="U101" s="83" t="s">
        <v>1458</v>
      </c>
      <c r="V101" s="83" t="s">
        <v>1458</v>
      </c>
      <c r="W101" s="82">
        <v>43656.35460648148</v>
      </c>
      <c r="X101" s="86">
        <v>43656</v>
      </c>
      <c r="Y101" s="88" t="s">
        <v>2275</v>
      </c>
      <c r="Z101" s="83" t="s">
        <v>2837</v>
      </c>
      <c r="AA101" s="80"/>
      <c r="AB101" s="80"/>
      <c r="AC101" s="88" t="s">
        <v>3400</v>
      </c>
      <c r="AD101" s="80"/>
      <c r="AE101" s="80" t="b">
        <v>0</v>
      </c>
      <c r="AF101" s="80">
        <v>8108</v>
      </c>
      <c r="AG101" s="88" t="s">
        <v>3679</v>
      </c>
      <c r="AH101" s="80" t="b">
        <v>0</v>
      </c>
      <c r="AI101" s="80" t="s">
        <v>3815</v>
      </c>
      <c r="AJ101" s="80"/>
      <c r="AK101" s="88" t="s">
        <v>3679</v>
      </c>
      <c r="AL101" s="80" t="b">
        <v>0</v>
      </c>
      <c r="AM101" s="80">
        <v>3075</v>
      </c>
      <c r="AN101" s="88" t="s">
        <v>3679</v>
      </c>
      <c r="AO101" s="80" t="s">
        <v>3851</v>
      </c>
      <c r="AP101" s="80" t="b">
        <v>0</v>
      </c>
      <c r="AQ101" s="88" t="s">
        <v>3400</v>
      </c>
      <c r="AR101" s="80" t="s">
        <v>874</v>
      </c>
      <c r="AS101" s="80">
        <v>0</v>
      </c>
      <c r="AT101" s="80">
        <v>0</v>
      </c>
      <c r="AU101" s="80"/>
      <c r="AV101" s="80"/>
      <c r="AW101" s="80"/>
      <c r="AX101" s="80"/>
      <c r="AY101" s="80"/>
      <c r="AZ101" s="80"/>
      <c r="BA101" s="80"/>
      <c r="BB101" s="80"/>
      <c r="BC101" s="79" t="str">
        <f>REPLACE(INDEX(GroupVertices[Group],MATCH(Edges[[#This Row],[Vertex 1]],GroupVertices[Vertex],0)),1,1,"")</f>
        <v>2</v>
      </c>
      <c r="BD101" s="79" t="str">
        <f>REPLACE(INDEX(GroupVertices[Group],MATCH(Edges[[#This Row],[Vertex 2]],GroupVertices[Vertex],0)),1,1,"")</f>
        <v>2</v>
      </c>
    </row>
    <row r="102" spans="1:56" ht="15">
      <c r="A102" s="65" t="s">
        <v>355</v>
      </c>
      <c r="B102" s="65" t="s">
        <v>671</v>
      </c>
      <c r="C102" s="66"/>
      <c r="D102" s="67"/>
      <c r="E102" s="68"/>
      <c r="F102" s="69"/>
      <c r="G102" s="66"/>
      <c r="H102" s="70"/>
      <c r="I102" s="71"/>
      <c r="J102" s="71"/>
      <c r="K102" s="34" t="s">
        <v>65</v>
      </c>
      <c r="L102" s="78">
        <v>102</v>
      </c>
      <c r="M102" s="78"/>
      <c r="N102" s="73"/>
      <c r="O102" s="80" t="s">
        <v>874</v>
      </c>
      <c r="P102" s="82">
        <v>43656.73403935185</v>
      </c>
      <c r="Q102" s="80" t="s">
        <v>880</v>
      </c>
      <c r="R102" s="83" t="s">
        <v>1249</v>
      </c>
      <c r="S102" s="80" t="s">
        <v>1313</v>
      </c>
      <c r="T102" s="80"/>
      <c r="U102" s="80"/>
      <c r="V102" s="83" t="s">
        <v>1630</v>
      </c>
      <c r="W102" s="82">
        <v>43656.73403935185</v>
      </c>
      <c r="X102" s="86">
        <v>43656</v>
      </c>
      <c r="Y102" s="88" t="s">
        <v>2005</v>
      </c>
      <c r="Z102" s="83" t="s">
        <v>2564</v>
      </c>
      <c r="AA102" s="80"/>
      <c r="AB102" s="80"/>
      <c r="AC102" s="88" t="s">
        <v>3127</v>
      </c>
      <c r="AD102" s="80"/>
      <c r="AE102" s="80" t="b">
        <v>0</v>
      </c>
      <c r="AF102" s="80">
        <v>0</v>
      </c>
      <c r="AG102" s="88" t="s">
        <v>3679</v>
      </c>
      <c r="AH102" s="80" t="b">
        <v>0</v>
      </c>
      <c r="AI102" s="80" t="s">
        <v>3816</v>
      </c>
      <c r="AJ102" s="80"/>
      <c r="AK102" s="88" t="s">
        <v>3679</v>
      </c>
      <c r="AL102" s="80" t="b">
        <v>0</v>
      </c>
      <c r="AM102" s="80">
        <v>55</v>
      </c>
      <c r="AN102" s="88" t="s">
        <v>3532</v>
      </c>
      <c r="AO102" s="80" t="s">
        <v>3855</v>
      </c>
      <c r="AP102" s="80" t="b">
        <v>0</v>
      </c>
      <c r="AQ102" s="88" t="s">
        <v>3532</v>
      </c>
      <c r="AR102" s="80" t="s">
        <v>178</v>
      </c>
      <c r="AS102" s="80">
        <v>0</v>
      </c>
      <c r="AT102" s="80">
        <v>0</v>
      </c>
      <c r="AU102" s="80"/>
      <c r="AV102" s="80"/>
      <c r="AW102" s="80"/>
      <c r="AX102" s="80"/>
      <c r="AY102" s="80"/>
      <c r="AZ102" s="80"/>
      <c r="BA102" s="80"/>
      <c r="BB102" s="80"/>
      <c r="BC102" s="79" t="str">
        <f>REPLACE(INDEX(GroupVertices[Group],MATCH(Edges[[#This Row],[Vertex 1]],GroupVertices[Vertex],0)),1,1,"")</f>
        <v>7</v>
      </c>
      <c r="BD102" s="79" t="str">
        <f>REPLACE(INDEX(GroupVertices[Group],MATCH(Edges[[#This Row],[Vertex 2]],GroupVertices[Vertex],0)),1,1,"")</f>
        <v>7</v>
      </c>
    </row>
    <row r="103" spans="1:56" ht="15">
      <c r="A103" s="65" t="s">
        <v>426</v>
      </c>
      <c r="B103" s="65" t="s">
        <v>426</v>
      </c>
      <c r="C103" s="66"/>
      <c r="D103" s="67"/>
      <c r="E103" s="68"/>
      <c r="F103" s="69"/>
      <c r="G103" s="66"/>
      <c r="H103" s="70"/>
      <c r="I103" s="71"/>
      <c r="J103" s="71"/>
      <c r="K103" s="34" t="s">
        <v>65</v>
      </c>
      <c r="L103" s="78">
        <v>103</v>
      </c>
      <c r="M103" s="78"/>
      <c r="N103" s="73"/>
      <c r="O103" s="80" t="s">
        <v>178</v>
      </c>
      <c r="P103" s="82">
        <v>43656.92325231482</v>
      </c>
      <c r="Q103" s="80" t="s">
        <v>1009</v>
      </c>
      <c r="R103" s="83" t="s">
        <v>1273</v>
      </c>
      <c r="S103" s="80" t="s">
        <v>1324</v>
      </c>
      <c r="T103" s="80"/>
      <c r="U103" s="80"/>
      <c r="V103" s="83" t="s">
        <v>1685</v>
      </c>
      <c r="W103" s="82">
        <v>43656.92325231482</v>
      </c>
      <c r="X103" s="86">
        <v>43656</v>
      </c>
      <c r="Y103" s="88" t="s">
        <v>2078</v>
      </c>
      <c r="Z103" s="83" t="s">
        <v>2638</v>
      </c>
      <c r="AA103" s="80"/>
      <c r="AB103" s="80"/>
      <c r="AC103" s="88" t="s">
        <v>3201</v>
      </c>
      <c r="AD103" s="80"/>
      <c r="AE103" s="80" t="b">
        <v>0</v>
      </c>
      <c r="AF103" s="80">
        <v>0</v>
      </c>
      <c r="AG103" s="88" t="s">
        <v>3679</v>
      </c>
      <c r="AH103" s="80" t="b">
        <v>0</v>
      </c>
      <c r="AI103" s="80" t="s">
        <v>3815</v>
      </c>
      <c r="AJ103" s="80"/>
      <c r="AK103" s="88" t="s">
        <v>3679</v>
      </c>
      <c r="AL103" s="80" t="b">
        <v>0</v>
      </c>
      <c r="AM103" s="80">
        <v>0</v>
      </c>
      <c r="AN103" s="88" t="s">
        <v>3679</v>
      </c>
      <c r="AO103" s="80" t="s">
        <v>3868</v>
      </c>
      <c r="AP103" s="80" t="b">
        <v>0</v>
      </c>
      <c r="AQ103" s="88" t="s">
        <v>3201</v>
      </c>
      <c r="AR103" s="80" t="s">
        <v>178</v>
      </c>
      <c r="AS103" s="80">
        <v>0</v>
      </c>
      <c r="AT103" s="80">
        <v>0</v>
      </c>
      <c r="AU103" s="80"/>
      <c r="AV103" s="80"/>
      <c r="AW103" s="80"/>
      <c r="AX103" s="80"/>
      <c r="AY103" s="80"/>
      <c r="AZ103" s="80"/>
      <c r="BA103" s="80"/>
      <c r="BB103" s="80"/>
      <c r="BC103" s="79" t="str">
        <f>REPLACE(INDEX(GroupVertices[Group],MATCH(Edges[[#This Row],[Vertex 1]],GroupVertices[Vertex],0)),1,1,"")</f>
        <v>245</v>
      </c>
      <c r="BD103" s="79" t="str">
        <f>REPLACE(INDEX(GroupVertices[Group],MATCH(Edges[[#This Row],[Vertex 2]],GroupVertices[Vertex],0)),1,1,"")</f>
        <v>245</v>
      </c>
    </row>
    <row r="104" spans="1:56" ht="15">
      <c r="A104" s="65" t="s">
        <v>248</v>
      </c>
      <c r="B104" s="65" t="s">
        <v>532</v>
      </c>
      <c r="C104" s="66"/>
      <c r="D104" s="67"/>
      <c r="E104" s="68"/>
      <c r="F104" s="69"/>
      <c r="G104" s="66"/>
      <c r="H104" s="70"/>
      <c r="I104" s="71"/>
      <c r="J104" s="71"/>
      <c r="K104" s="34" t="s">
        <v>65</v>
      </c>
      <c r="L104" s="78">
        <v>104</v>
      </c>
      <c r="M104" s="78"/>
      <c r="N104" s="73"/>
      <c r="O104" s="80" t="s">
        <v>874</v>
      </c>
      <c r="P104" s="82">
        <v>43656.23844907407</v>
      </c>
      <c r="Q104" s="80" t="s">
        <v>883</v>
      </c>
      <c r="R104" s="80"/>
      <c r="S104" s="80"/>
      <c r="T104" s="80" t="s">
        <v>1340</v>
      </c>
      <c r="U104" s="80"/>
      <c r="V104" s="83" t="s">
        <v>1535</v>
      </c>
      <c r="W104" s="82">
        <v>43656.23844907407</v>
      </c>
      <c r="X104" s="86">
        <v>43656</v>
      </c>
      <c r="Y104" s="88" t="s">
        <v>1898</v>
      </c>
      <c r="Z104" s="83" t="s">
        <v>2456</v>
      </c>
      <c r="AA104" s="80"/>
      <c r="AB104" s="80"/>
      <c r="AC104" s="88" t="s">
        <v>3019</v>
      </c>
      <c r="AD104" s="80"/>
      <c r="AE104" s="80" t="b">
        <v>0</v>
      </c>
      <c r="AF104" s="80">
        <v>0</v>
      </c>
      <c r="AG104" s="88" t="s">
        <v>3679</v>
      </c>
      <c r="AH104" s="80" t="b">
        <v>0</v>
      </c>
      <c r="AI104" s="80" t="s">
        <v>3815</v>
      </c>
      <c r="AJ104" s="80"/>
      <c r="AK104" s="88" t="s">
        <v>3679</v>
      </c>
      <c r="AL104" s="80" t="b">
        <v>0</v>
      </c>
      <c r="AM104" s="80">
        <v>8</v>
      </c>
      <c r="AN104" s="88" t="s">
        <v>3318</v>
      </c>
      <c r="AO104" s="80" t="s">
        <v>3851</v>
      </c>
      <c r="AP104" s="80" t="b">
        <v>0</v>
      </c>
      <c r="AQ104" s="88" t="s">
        <v>3318</v>
      </c>
      <c r="AR104" s="80" t="s">
        <v>178</v>
      </c>
      <c r="AS104" s="80">
        <v>0</v>
      </c>
      <c r="AT104" s="80">
        <v>0</v>
      </c>
      <c r="AU104" s="80"/>
      <c r="AV104" s="80"/>
      <c r="AW104" s="80"/>
      <c r="AX104" s="80"/>
      <c r="AY104" s="80"/>
      <c r="AZ104" s="80"/>
      <c r="BA104" s="80"/>
      <c r="BB104" s="80"/>
      <c r="BC104" s="79" t="str">
        <f>REPLACE(INDEX(GroupVertices[Group],MATCH(Edges[[#This Row],[Vertex 1]],GroupVertices[Vertex],0)),1,1,"")</f>
        <v>27</v>
      </c>
      <c r="BD104" s="79" t="str">
        <f>REPLACE(INDEX(GroupVertices[Group],MATCH(Edges[[#This Row],[Vertex 2]],GroupVertices[Vertex],0)),1,1,"")</f>
        <v>27</v>
      </c>
    </row>
    <row r="105" spans="1:56" ht="15">
      <c r="A105" s="65" t="s">
        <v>471</v>
      </c>
      <c r="B105" s="65" t="s">
        <v>471</v>
      </c>
      <c r="C105" s="66"/>
      <c r="D105" s="67"/>
      <c r="E105" s="68"/>
      <c r="F105" s="69"/>
      <c r="G105" s="66"/>
      <c r="H105" s="70"/>
      <c r="I105" s="71"/>
      <c r="J105" s="71"/>
      <c r="K105" s="34" t="s">
        <v>65</v>
      </c>
      <c r="L105" s="78">
        <v>105</v>
      </c>
      <c r="M105" s="78"/>
      <c r="N105" s="73"/>
      <c r="O105" s="80" t="s">
        <v>178</v>
      </c>
      <c r="P105" s="82">
        <v>43657.02033564815</v>
      </c>
      <c r="Q105" s="80" t="s">
        <v>1051</v>
      </c>
      <c r="R105" s="83" t="s">
        <v>1278</v>
      </c>
      <c r="S105" s="80" t="s">
        <v>1326</v>
      </c>
      <c r="T105" s="80"/>
      <c r="U105" s="80"/>
      <c r="V105" s="83" t="s">
        <v>1717</v>
      </c>
      <c r="W105" s="82">
        <v>43657.02033564815</v>
      </c>
      <c r="X105" s="86">
        <v>43657</v>
      </c>
      <c r="Y105" s="88" t="s">
        <v>2131</v>
      </c>
      <c r="Z105" s="83" t="s">
        <v>2691</v>
      </c>
      <c r="AA105" s="80"/>
      <c r="AB105" s="80"/>
      <c r="AC105" s="88" t="s">
        <v>3254</v>
      </c>
      <c r="AD105" s="80"/>
      <c r="AE105" s="80" t="b">
        <v>0</v>
      </c>
      <c r="AF105" s="80">
        <v>2</v>
      </c>
      <c r="AG105" s="88" t="s">
        <v>3679</v>
      </c>
      <c r="AH105" s="80" t="b">
        <v>0</v>
      </c>
      <c r="AI105" s="80" t="s">
        <v>3815</v>
      </c>
      <c r="AJ105" s="80"/>
      <c r="AK105" s="88" t="s">
        <v>3679</v>
      </c>
      <c r="AL105" s="80" t="b">
        <v>0</v>
      </c>
      <c r="AM105" s="80">
        <v>0</v>
      </c>
      <c r="AN105" s="88" t="s">
        <v>3679</v>
      </c>
      <c r="AO105" s="80" t="s">
        <v>3873</v>
      </c>
      <c r="AP105" s="80" t="b">
        <v>0</v>
      </c>
      <c r="AQ105" s="88" t="s">
        <v>3254</v>
      </c>
      <c r="AR105" s="80" t="s">
        <v>178</v>
      </c>
      <c r="AS105" s="80">
        <v>0</v>
      </c>
      <c r="AT105" s="80">
        <v>0</v>
      </c>
      <c r="AU105" s="80"/>
      <c r="AV105" s="80"/>
      <c r="AW105" s="80"/>
      <c r="AX105" s="80"/>
      <c r="AY105" s="80"/>
      <c r="AZ105" s="80"/>
      <c r="BA105" s="80"/>
      <c r="BB105" s="80"/>
      <c r="BC105" s="79" t="str">
        <f>REPLACE(INDEX(GroupVertices[Group],MATCH(Edges[[#This Row],[Vertex 1]],GroupVertices[Vertex],0)),1,1,"")</f>
        <v>244</v>
      </c>
      <c r="BD105" s="79" t="str">
        <f>REPLACE(INDEX(GroupVertices[Group],MATCH(Edges[[#This Row],[Vertex 2]],GroupVertices[Vertex],0)),1,1,"")</f>
        <v>244</v>
      </c>
    </row>
    <row r="106" spans="1:56" ht="15">
      <c r="A106" s="65" t="s">
        <v>471</v>
      </c>
      <c r="B106" s="65" t="s">
        <v>471</v>
      </c>
      <c r="C106" s="66"/>
      <c r="D106" s="67"/>
      <c r="E106" s="68"/>
      <c r="F106" s="69"/>
      <c r="G106" s="66"/>
      <c r="H106" s="70"/>
      <c r="I106" s="71"/>
      <c r="J106" s="71"/>
      <c r="K106" s="34" t="s">
        <v>65</v>
      </c>
      <c r="L106" s="78">
        <v>106</v>
      </c>
      <c r="M106" s="78"/>
      <c r="N106" s="73"/>
      <c r="O106" s="80" t="s">
        <v>178</v>
      </c>
      <c r="P106" s="82">
        <v>43657.05482638889</v>
      </c>
      <c r="Q106" s="80" t="s">
        <v>1052</v>
      </c>
      <c r="R106" s="80" t="s">
        <v>1279</v>
      </c>
      <c r="S106" s="80" t="s">
        <v>1327</v>
      </c>
      <c r="T106" s="80"/>
      <c r="U106" s="80"/>
      <c r="V106" s="83" t="s">
        <v>1717</v>
      </c>
      <c r="W106" s="82">
        <v>43657.05482638889</v>
      </c>
      <c r="X106" s="86">
        <v>43657</v>
      </c>
      <c r="Y106" s="88" t="s">
        <v>2132</v>
      </c>
      <c r="Z106" s="83" t="s">
        <v>2692</v>
      </c>
      <c r="AA106" s="80"/>
      <c r="AB106" s="80"/>
      <c r="AC106" s="88" t="s">
        <v>3255</v>
      </c>
      <c r="AD106" s="80"/>
      <c r="AE106" s="80" t="b">
        <v>0</v>
      </c>
      <c r="AF106" s="80">
        <v>1</v>
      </c>
      <c r="AG106" s="88" t="s">
        <v>3679</v>
      </c>
      <c r="AH106" s="80" t="b">
        <v>0</v>
      </c>
      <c r="AI106" s="80" t="s">
        <v>3815</v>
      </c>
      <c r="AJ106" s="80"/>
      <c r="AK106" s="88" t="s">
        <v>3679</v>
      </c>
      <c r="AL106" s="80" t="b">
        <v>0</v>
      </c>
      <c r="AM106" s="80">
        <v>0</v>
      </c>
      <c r="AN106" s="88" t="s">
        <v>3679</v>
      </c>
      <c r="AO106" s="80" t="s">
        <v>3873</v>
      </c>
      <c r="AP106" s="80" t="b">
        <v>0</v>
      </c>
      <c r="AQ106" s="88" t="s">
        <v>3255</v>
      </c>
      <c r="AR106" s="80" t="s">
        <v>178</v>
      </c>
      <c r="AS106" s="80">
        <v>0</v>
      </c>
      <c r="AT106" s="80">
        <v>0</v>
      </c>
      <c r="AU106" s="80"/>
      <c r="AV106" s="80"/>
      <c r="AW106" s="80"/>
      <c r="AX106" s="80"/>
      <c r="AY106" s="80"/>
      <c r="AZ106" s="80"/>
      <c r="BA106" s="80"/>
      <c r="BB106" s="80"/>
      <c r="BC106" s="79" t="str">
        <f>REPLACE(INDEX(GroupVertices[Group],MATCH(Edges[[#This Row],[Vertex 1]],GroupVertices[Vertex],0)),1,1,"")</f>
        <v>244</v>
      </c>
      <c r="BD106" s="79" t="str">
        <f>REPLACE(INDEX(GroupVertices[Group],MATCH(Edges[[#This Row],[Vertex 2]],GroupVertices[Vertex],0)),1,1,"")</f>
        <v>244</v>
      </c>
    </row>
    <row r="107" spans="1:56" ht="15">
      <c r="A107" s="65" t="s">
        <v>635</v>
      </c>
      <c r="B107" s="65" t="s">
        <v>635</v>
      </c>
      <c r="C107" s="66"/>
      <c r="D107" s="67"/>
      <c r="E107" s="68"/>
      <c r="F107" s="69"/>
      <c r="G107" s="66"/>
      <c r="H107" s="70"/>
      <c r="I107" s="71"/>
      <c r="J107" s="71"/>
      <c r="K107" s="34" t="s">
        <v>65</v>
      </c>
      <c r="L107" s="78">
        <v>107</v>
      </c>
      <c r="M107" s="78"/>
      <c r="N107" s="73"/>
      <c r="O107" s="80" t="s">
        <v>178</v>
      </c>
      <c r="P107" s="82">
        <v>43657.63086805555</v>
      </c>
      <c r="Q107" s="80" t="s">
        <v>1203</v>
      </c>
      <c r="R107" s="80"/>
      <c r="S107" s="80"/>
      <c r="T107" s="80"/>
      <c r="U107" s="83" t="s">
        <v>1492</v>
      </c>
      <c r="V107" s="83" t="s">
        <v>1492</v>
      </c>
      <c r="W107" s="82">
        <v>43657.63086805555</v>
      </c>
      <c r="X107" s="86">
        <v>43657</v>
      </c>
      <c r="Y107" s="88" t="s">
        <v>2355</v>
      </c>
      <c r="Z107" s="83" t="s">
        <v>2918</v>
      </c>
      <c r="AA107" s="80"/>
      <c r="AB107" s="80"/>
      <c r="AC107" s="88" t="s">
        <v>3481</v>
      </c>
      <c r="AD107" s="80"/>
      <c r="AE107" s="80" t="b">
        <v>0</v>
      </c>
      <c r="AF107" s="80">
        <v>6</v>
      </c>
      <c r="AG107" s="88" t="s">
        <v>3679</v>
      </c>
      <c r="AH107" s="80" t="b">
        <v>0</v>
      </c>
      <c r="AI107" s="80" t="s">
        <v>3815</v>
      </c>
      <c r="AJ107" s="80"/>
      <c r="AK107" s="88" t="s">
        <v>3679</v>
      </c>
      <c r="AL107" s="80" t="b">
        <v>0</v>
      </c>
      <c r="AM107" s="80">
        <v>0</v>
      </c>
      <c r="AN107" s="88" t="s">
        <v>3679</v>
      </c>
      <c r="AO107" s="80" t="s">
        <v>3849</v>
      </c>
      <c r="AP107" s="80" t="b">
        <v>0</v>
      </c>
      <c r="AQ107" s="88" t="s">
        <v>3481</v>
      </c>
      <c r="AR107" s="80" t="s">
        <v>178</v>
      </c>
      <c r="AS107" s="80">
        <v>0</v>
      </c>
      <c r="AT107" s="80">
        <v>0</v>
      </c>
      <c r="AU107" s="80"/>
      <c r="AV107" s="80"/>
      <c r="AW107" s="80"/>
      <c r="AX107" s="80"/>
      <c r="AY107" s="80"/>
      <c r="AZ107" s="80"/>
      <c r="BA107" s="80"/>
      <c r="BB107" s="80"/>
      <c r="BC107" s="79" t="str">
        <f>REPLACE(INDEX(GroupVertices[Group],MATCH(Edges[[#This Row],[Vertex 1]],GroupVertices[Vertex],0)),1,1,"")</f>
        <v>243</v>
      </c>
      <c r="BD107" s="79" t="str">
        <f>REPLACE(INDEX(GroupVertices[Group],MATCH(Edges[[#This Row],[Vertex 2]],GroupVertices[Vertex],0)),1,1,"")</f>
        <v>243</v>
      </c>
    </row>
    <row r="108" spans="1:56" ht="15">
      <c r="A108" s="65" t="s">
        <v>680</v>
      </c>
      <c r="B108" s="65" t="s">
        <v>680</v>
      </c>
      <c r="C108" s="66"/>
      <c r="D108" s="67"/>
      <c r="E108" s="68"/>
      <c r="F108" s="69"/>
      <c r="G108" s="66"/>
      <c r="H108" s="70"/>
      <c r="I108" s="71"/>
      <c r="J108" s="71"/>
      <c r="K108" s="34" t="s">
        <v>65</v>
      </c>
      <c r="L108" s="78">
        <v>108</v>
      </c>
      <c r="M108" s="78"/>
      <c r="N108" s="73"/>
      <c r="O108" s="80" t="s">
        <v>178</v>
      </c>
      <c r="P108" s="82">
        <v>43657.68966435185</v>
      </c>
      <c r="Q108" s="80" t="s">
        <v>1242</v>
      </c>
      <c r="R108" s="80"/>
      <c r="S108" s="80"/>
      <c r="T108" s="80"/>
      <c r="U108" s="80"/>
      <c r="V108" s="83" t="s">
        <v>1857</v>
      </c>
      <c r="W108" s="82">
        <v>43657.68966435185</v>
      </c>
      <c r="X108" s="86">
        <v>43657</v>
      </c>
      <c r="Y108" s="88" t="s">
        <v>2415</v>
      </c>
      <c r="Z108" s="83" t="s">
        <v>2978</v>
      </c>
      <c r="AA108" s="80"/>
      <c r="AB108" s="80"/>
      <c r="AC108" s="88" t="s">
        <v>3541</v>
      </c>
      <c r="AD108" s="80"/>
      <c r="AE108" s="80" t="b">
        <v>0</v>
      </c>
      <c r="AF108" s="80">
        <v>0</v>
      </c>
      <c r="AG108" s="88" t="s">
        <v>3679</v>
      </c>
      <c r="AH108" s="80" t="b">
        <v>0</v>
      </c>
      <c r="AI108" s="80" t="s">
        <v>3815</v>
      </c>
      <c r="AJ108" s="80"/>
      <c r="AK108" s="88" t="s">
        <v>3679</v>
      </c>
      <c r="AL108" s="80" t="b">
        <v>0</v>
      </c>
      <c r="AM108" s="80">
        <v>0</v>
      </c>
      <c r="AN108" s="88" t="s">
        <v>3679</v>
      </c>
      <c r="AO108" s="80" t="s">
        <v>3849</v>
      </c>
      <c r="AP108" s="80" t="b">
        <v>0</v>
      </c>
      <c r="AQ108" s="88" t="s">
        <v>3541</v>
      </c>
      <c r="AR108" s="80" t="s">
        <v>178</v>
      </c>
      <c r="AS108" s="80">
        <v>0</v>
      </c>
      <c r="AT108" s="80">
        <v>0</v>
      </c>
      <c r="AU108" s="80"/>
      <c r="AV108" s="80"/>
      <c r="AW108" s="80"/>
      <c r="AX108" s="80"/>
      <c r="AY108" s="80"/>
      <c r="AZ108" s="80"/>
      <c r="BA108" s="80"/>
      <c r="BB108" s="80"/>
      <c r="BC108" s="79" t="str">
        <f>REPLACE(INDEX(GroupVertices[Group],MATCH(Edges[[#This Row],[Vertex 1]],GroupVertices[Vertex],0)),1,1,"")</f>
        <v>242</v>
      </c>
      <c r="BD108" s="79" t="str">
        <f>REPLACE(INDEX(GroupVertices[Group],MATCH(Edges[[#This Row],[Vertex 2]],GroupVertices[Vertex],0)),1,1,"")</f>
        <v>242</v>
      </c>
    </row>
    <row r="109" spans="1:56" ht="15">
      <c r="A109" s="65" t="s">
        <v>572</v>
      </c>
      <c r="B109" s="65" t="s">
        <v>572</v>
      </c>
      <c r="C109" s="66"/>
      <c r="D109" s="67"/>
      <c r="E109" s="68"/>
      <c r="F109" s="69"/>
      <c r="G109" s="66"/>
      <c r="H109" s="70"/>
      <c r="I109" s="71"/>
      <c r="J109" s="71"/>
      <c r="K109" s="34" t="s">
        <v>65</v>
      </c>
      <c r="L109" s="78">
        <v>109</v>
      </c>
      <c r="M109" s="78"/>
      <c r="N109" s="73"/>
      <c r="O109" s="80" t="s">
        <v>178</v>
      </c>
      <c r="P109" s="82">
        <v>43656.80228009259</v>
      </c>
      <c r="Q109" s="80" t="s">
        <v>1138</v>
      </c>
      <c r="R109" s="80"/>
      <c r="S109" s="80"/>
      <c r="T109" s="80"/>
      <c r="U109" s="80"/>
      <c r="V109" s="83" t="s">
        <v>1800</v>
      </c>
      <c r="W109" s="82">
        <v>43656.80228009259</v>
      </c>
      <c r="X109" s="86">
        <v>43656</v>
      </c>
      <c r="Y109" s="88" t="s">
        <v>2249</v>
      </c>
      <c r="Z109" s="83" t="s">
        <v>2810</v>
      </c>
      <c r="AA109" s="80"/>
      <c r="AB109" s="80"/>
      <c r="AC109" s="88" t="s">
        <v>3373</v>
      </c>
      <c r="AD109" s="80"/>
      <c r="AE109" s="80" t="b">
        <v>0</v>
      </c>
      <c r="AF109" s="80">
        <v>19061</v>
      </c>
      <c r="AG109" s="88" t="s">
        <v>3679</v>
      </c>
      <c r="AH109" s="80" t="b">
        <v>0</v>
      </c>
      <c r="AI109" s="80" t="s">
        <v>3815</v>
      </c>
      <c r="AJ109" s="80"/>
      <c r="AK109" s="88" t="s">
        <v>3679</v>
      </c>
      <c r="AL109" s="80" t="b">
        <v>0</v>
      </c>
      <c r="AM109" s="80">
        <v>2221</v>
      </c>
      <c r="AN109" s="88" t="s">
        <v>3679</v>
      </c>
      <c r="AO109" s="80" t="s">
        <v>3849</v>
      </c>
      <c r="AP109" s="80" t="b">
        <v>0</v>
      </c>
      <c r="AQ109" s="88" t="s">
        <v>3373</v>
      </c>
      <c r="AR109" s="80" t="s">
        <v>874</v>
      </c>
      <c r="AS109" s="80">
        <v>0</v>
      </c>
      <c r="AT109" s="80">
        <v>0</v>
      </c>
      <c r="AU109" s="80"/>
      <c r="AV109" s="80"/>
      <c r="AW109" s="80"/>
      <c r="AX109" s="80"/>
      <c r="AY109" s="80"/>
      <c r="AZ109" s="80"/>
      <c r="BA109" s="80"/>
      <c r="BB109" s="80"/>
      <c r="BC109" s="79" t="str">
        <f>REPLACE(INDEX(GroupVertices[Group],MATCH(Edges[[#This Row],[Vertex 1]],GroupVertices[Vertex],0)),1,1,"")</f>
        <v>9</v>
      </c>
      <c r="BD109" s="79" t="str">
        <f>REPLACE(INDEX(GroupVertices[Group],MATCH(Edges[[#This Row],[Vertex 2]],GroupVertices[Vertex],0)),1,1,"")</f>
        <v>9</v>
      </c>
    </row>
    <row r="110" spans="1:56" ht="15">
      <c r="A110" s="65" t="s">
        <v>319</v>
      </c>
      <c r="B110" s="65" t="s">
        <v>714</v>
      </c>
      <c r="C110" s="66"/>
      <c r="D110" s="67"/>
      <c r="E110" s="68"/>
      <c r="F110" s="69"/>
      <c r="G110" s="66"/>
      <c r="H110" s="70"/>
      <c r="I110" s="71"/>
      <c r="J110" s="71"/>
      <c r="K110" s="34" t="s">
        <v>65</v>
      </c>
      <c r="L110" s="78">
        <v>110</v>
      </c>
      <c r="M110" s="78"/>
      <c r="N110" s="73"/>
      <c r="O110" s="80" t="s">
        <v>876</v>
      </c>
      <c r="P110" s="82">
        <v>43656.564733796295</v>
      </c>
      <c r="Q110" s="80" t="s">
        <v>931</v>
      </c>
      <c r="R110" s="80"/>
      <c r="S110" s="80"/>
      <c r="T110" s="80"/>
      <c r="U110" s="80"/>
      <c r="V110" s="83" t="s">
        <v>1599</v>
      </c>
      <c r="W110" s="82">
        <v>43656.564733796295</v>
      </c>
      <c r="X110" s="86">
        <v>43656</v>
      </c>
      <c r="Y110" s="88" t="s">
        <v>1969</v>
      </c>
      <c r="Z110" s="83" t="s">
        <v>2528</v>
      </c>
      <c r="AA110" s="80"/>
      <c r="AB110" s="80"/>
      <c r="AC110" s="88" t="s">
        <v>3091</v>
      </c>
      <c r="AD110" s="88" t="s">
        <v>3571</v>
      </c>
      <c r="AE110" s="80" t="b">
        <v>0</v>
      </c>
      <c r="AF110" s="80">
        <v>2</v>
      </c>
      <c r="AG110" s="88" t="s">
        <v>3701</v>
      </c>
      <c r="AH110" s="80" t="b">
        <v>0</v>
      </c>
      <c r="AI110" s="80" t="s">
        <v>3815</v>
      </c>
      <c r="AJ110" s="80"/>
      <c r="AK110" s="88" t="s">
        <v>3679</v>
      </c>
      <c r="AL110" s="80" t="b">
        <v>0</v>
      </c>
      <c r="AM110" s="80">
        <v>0</v>
      </c>
      <c r="AN110" s="88" t="s">
        <v>3679</v>
      </c>
      <c r="AO110" s="80" t="s">
        <v>3850</v>
      </c>
      <c r="AP110" s="80" t="b">
        <v>0</v>
      </c>
      <c r="AQ110" s="88" t="s">
        <v>3571</v>
      </c>
      <c r="AR110" s="80" t="s">
        <v>178</v>
      </c>
      <c r="AS110" s="80">
        <v>0</v>
      </c>
      <c r="AT110" s="80">
        <v>0</v>
      </c>
      <c r="AU110" s="80"/>
      <c r="AV110" s="80"/>
      <c r="AW110" s="80"/>
      <c r="AX110" s="80"/>
      <c r="AY110" s="80"/>
      <c r="AZ110" s="80"/>
      <c r="BA110" s="80"/>
      <c r="BB110" s="80"/>
      <c r="BC110" s="79" t="str">
        <f>REPLACE(INDEX(GroupVertices[Group],MATCH(Edges[[#This Row],[Vertex 1]],GroupVertices[Vertex],0)),1,1,"")</f>
        <v>17</v>
      </c>
      <c r="BD110" s="79" t="str">
        <f>REPLACE(INDEX(GroupVertices[Group],MATCH(Edges[[#This Row],[Vertex 2]],GroupVertices[Vertex],0)),1,1,"")</f>
        <v>17</v>
      </c>
    </row>
    <row r="111" spans="1:56" ht="15">
      <c r="A111" s="65" t="s">
        <v>319</v>
      </c>
      <c r="B111" s="65" t="s">
        <v>578</v>
      </c>
      <c r="C111" s="66"/>
      <c r="D111" s="67"/>
      <c r="E111" s="68"/>
      <c r="F111" s="69"/>
      <c r="G111" s="66"/>
      <c r="H111" s="70"/>
      <c r="I111" s="71"/>
      <c r="J111" s="71"/>
      <c r="K111" s="34" t="s">
        <v>65</v>
      </c>
      <c r="L111" s="78">
        <v>111</v>
      </c>
      <c r="M111" s="78"/>
      <c r="N111" s="73"/>
      <c r="O111" s="80" t="s">
        <v>875</v>
      </c>
      <c r="P111" s="82">
        <v>43656.564733796295</v>
      </c>
      <c r="Q111" s="80" t="s">
        <v>931</v>
      </c>
      <c r="R111" s="80"/>
      <c r="S111" s="80"/>
      <c r="T111" s="80"/>
      <c r="U111" s="80"/>
      <c r="V111" s="83" t="s">
        <v>1599</v>
      </c>
      <c r="W111" s="82">
        <v>43656.564733796295</v>
      </c>
      <c r="X111" s="86">
        <v>43656</v>
      </c>
      <c r="Y111" s="88" t="s">
        <v>1969</v>
      </c>
      <c r="Z111" s="83" t="s">
        <v>2528</v>
      </c>
      <c r="AA111" s="80"/>
      <c r="AB111" s="80"/>
      <c r="AC111" s="88" t="s">
        <v>3091</v>
      </c>
      <c r="AD111" s="88" t="s">
        <v>3571</v>
      </c>
      <c r="AE111" s="80" t="b">
        <v>0</v>
      </c>
      <c r="AF111" s="80">
        <v>2</v>
      </c>
      <c r="AG111" s="88" t="s">
        <v>3701</v>
      </c>
      <c r="AH111" s="80" t="b">
        <v>0</v>
      </c>
      <c r="AI111" s="80" t="s">
        <v>3815</v>
      </c>
      <c r="AJ111" s="80"/>
      <c r="AK111" s="88" t="s">
        <v>3679</v>
      </c>
      <c r="AL111" s="80" t="b">
        <v>0</v>
      </c>
      <c r="AM111" s="80">
        <v>0</v>
      </c>
      <c r="AN111" s="88" t="s">
        <v>3679</v>
      </c>
      <c r="AO111" s="80" t="s">
        <v>3850</v>
      </c>
      <c r="AP111" s="80" t="b">
        <v>0</v>
      </c>
      <c r="AQ111" s="88" t="s">
        <v>3571</v>
      </c>
      <c r="AR111" s="80" t="s">
        <v>178</v>
      </c>
      <c r="AS111" s="80">
        <v>0</v>
      </c>
      <c r="AT111" s="80">
        <v>0</v>
      </c>
      <c r="AU111" s="80"/>
      <c r="AV111" s="80"/>
      <c r="AW111" s="80"/>
      <c r="AX111" s="80"/>
      <c r="AY111" s="80"/>
      <c r="AZ111" s="80"/>
      <c r="BA111" s="80"/>
      <c r="BB111" s="80"/>
      <c r="BC111" s="79" t="str">
        <f>REPLACE(INDEX(GroupVertices[Group],MATCH(Edges[[#This Row],[Vertex 1]],GroupVertices[Vertex],0)),1,1,"")</f>
        <v>17</v>
      </c>
      <c r="BD111" s="79" t="str">
        <f>REPLACE(INDEX(GroupVertices[Group],MATCH(Edges[[#This Row],[Vertex 2]],GroupVertices[Vertex],0)),1,1,"")</f>
        <v>17</v>
      </c>
    </row>
    <row r="112" spans="1:56" ht="15">
      <c r="A112" s="65" t="s">
        <v>585</v>
      </c>
      <c r="B112" s="65" t="s">
        <v>585</v>
      </c>
      <c r="C112" s="66"/>
      <c r="D112" s="67"/>
      <c r="E112" s="68"/>
      <c r="F112" s="69"/>
      <c r="G112" s="66"/>
      <c r="H112" s="70"/>
      <c r="I112" s="71"/>
      <c r="J112" s="71"/>
      <c r="K112" s="34" t="s">
        <v>65</v>
      </c>
      <c r="L112" s="78">
        <v>112</v>
      </c>
      <c r="M112" s="78"/>
      <c r="N112" s="73"/>
      <c r="O112" s="80" t="s">
        <v>178</v>
      </c>
      <c r="P112" s="82">
        <v>43657.577418981484</v>
      </c>
      <c r="Q112" s="80" t="s">
        <v>1151</v>
      </c>
      <c r="R112" s="83" t="s">
        <v>1300</v>
      </c>
      <c r="S112" s="80" t="s">
        <v>1314</v>
      </c>
      <c r="T112" s="80"/>
      <c r="U112" s="80"/>
      <c r="V112" s="83" t="s">
        <v>1809</v>
      </c>
      <c r="W112" s="82">
        <v>43657.577418981484</v>
      </c>
      <c r="X112" s="86">
        <v>43657</v>
      </c>
      <c r="Y112" s="88" t="s">
        <v>2265</v>
      </c>
      <c r="Z112" s="83" t="s">
        <v>2827</v>
      </c>
      <c r="AA112" s="80"/>
      <c r="AB112" s="80"/>
      <c r="AC112" s="88" t="s">
        <v>3390</v>
      </c>
      <c r="AD112" s="80"/>
      <c r="AE112" s="80" t="b">
        <v>0</v>
      </c>
      <c r="AF112" s="80">
        <v>34</v>
      </c>
      <c r="AG112" s="88" t="s">
        <v>3679</v>
      </c>
      <c r="AH112" s="80" t="b">
        <v>1</v>
      </c>
      <c r="AI112" s="80" t="s">
        <v>3815</v>
      </c>
      <c r="AJ112" s="80"/>
      <c r="AK112" s="88" t="s">
        <v>3844</v>
      </c>
      <c r="AL112" s="80" t="b">
        <v>0</v>
      </c>
      <c r="AM112" s="80">
        <v>0</v>
      </c>
      <c r="AN112" s="88" t="s">
        <v>3679</v>
      </c>
      <c r="AO112" s="80" t="s">
        <v>3849</v>
      </c>
      <c r="AP112" s="80" t="b">
        <v>0</v>
      </c>
      <c r="AQ112" s="88" t="s">
        <v>3390</v>
      </c>
      <c r="AR112" s="80" t="s">
        <v>178</v>
      </c>
      <c r="AS112" s="80">
        <v>0</v>
      </c>
      <c r="AT112" s="80">
        <v>0</v>
      </c>
      <c r="AU112" s="80"/>
      <c r="AV112" s="80"/>
      <c r="AW112" s="80"/>
      <c r="AX112" s="80"/>
      <c r="AY112" s="80"/>
      <c r="AZ112" s="80"/>
      <c r="BA112" s="80"/>
      <c r="BB112" s="80"/>
      <c r="BC112" s="79" t="str">
        <f>REPLACE(INDEX(GroupVertices[Group],MATCH(Edges[[#This Row],[Vertex 1]],GroupVertices[Vertex],0)),1,1,"")</f>
        <v>241</v>
      </c>
      <c r="BD112" s="79" t="str">
        <f>REPLACE(INDEX(GroupVertices[Group],MATCH(Edges[[#This Row],[Vertex 2]],GroupVertices[Vertex],0)),1,1,"")</f>
        <v>241</v>
      </c>
    </row>
    <row r="113" spans="1:56" ht="15">
      <c r="A113" s="65" t="s">
        <v>308</v>
      </c>
      <c r="B113" s="65" t="s">
        <v>712</v>
      </c>
      <c r="C113" s="66"/>
      <c r="D113" s="67"/>
      <c r="E113" s="68"/>
      <c r="F113" s="69"/>
      <c r="G113" s="66"/>
      <c r="H113" s="70"/>
      <c r="I113" s="71"/>
      <c r="J113" s="71"/>
      <c r="K113" s="34" t="s">
        <v>65</v>
      </c>
      <c r="L113" s="78">
        <v>113</v>
      </c>
      <c r="M113" s="78"/>
      <c r="N113" s="73"/>
      <c r="O113" s="80" t="s">
        <v>875</v>
      </c>
      <c r="P113" s="82">
        <v>43656.53579861111</v>
      </c>
      <c r="Q113" s="80" t="s">
        <v>924</v>
      </c>
      <c r="R113" s="80"/>
      <c r="S113" s="80"/>
      <c r="T113" s="80"/>
      <c r="U113" s="80"/>
      <c r="V113" s="83" t="s">
        <v>1588</v>
      </c>
      <c r="W113" s="82">
        <v>43656.53579861111</v>
      </c>
      <c r="X113" s="86">
        <v>43656</v>
      </c>
      <c r="Y113" s="88" t="s">
        <v>1958</v>
      </c>
      <c r="Z113" s="83" t="s">
        <v>2517</v>
      </c>
      <c r="AA113" s="80"/>
      <c r="AB113" s="80"/>
      <c r="AC113" s="88" t="s">
        <v>3080</v>
      </c>
      <c r="AD113" s="88" t="s">
        <v>3568</v>
      </c>
      <c r="AE113" s="80" t="b">
        <v>0</v>
      </c>
      <c r="AF113" s="80">
        <v>0</v>
      </c>
      <c r="AG113" s="88" t="s">
        <v>3698</v>
      </c>
      <c r="AH113" s="80" t="b">
        <v>0</v>
      </c>
      <c r="AI113" s="80" t="s">
        <v>3815</v>
      </c>
      <c r="AJ113" s="80"/>
      <c r="AK113" s="88" t="s">
        <v>3679</v>
      </c>
      <c r="AL113" s="80" t="b">
        <v>0</v>
      </c>
      <c r="AM113" s="80">
        <v>0</v>
      </c>
      <c r="AN113" s="88" t="s">
        <v>3679</v>
      </c>
      <c r="AO113" s="80" t="s">
        <v>3849</v>
      </c>
      <c r="AP113" s="80" t="b">
        <v>0</v>
      </c>
      <c r="AQ113" s="88" t="s">
        <v>3568</v>
      </c>
      <c r="AR113" s="80" t="s">
        <v>178</v>
      </c>
      <c r="AS113" s="80">
        <v>0</v>
      </c>
      <c r="AT113" s="80">
        <v>0</v>
      </c>
      <c r="AU113" s="80"/>
      <c r="AV113" s="80"/>
      <c r="AW113" s="80"/>
      <c r="AX113" s="80"/>
      <c r="AY113" s="80"/>
      <c r="AZ113" s="80"/>
      <c r="BA113" s="80"/>
      <c r="BB113" s="80"/>
      <c r="BC113" s="79" t="str">
        <f>REPLACE(INDEX(GroupVertices[Group],MATCH(Edges[[#This Row],[Vertex 1]],GroupVertices[Vertex],0)),1,1,"")</f>
        <v>14</v>
      </c>
      <c r="BD113" s="79" t="str">
        <f>REPLACE(INDEX(GroupVertices[Group],MATCH(Edges[[#This Row],[Vertex 2]],GroupVertices[Vertex],0)),1,1,"")</f>
        <v>14</v>
      </c>
    </row>
    <row r="114" spans="1:56" ht="15">
      <c r="A114" s="65" t="s">
        <v>310</v>
      </c>
      <c r="B114" s="65" t="s">
        <v>532</v>
      </c>
      <c r="C114" s="66"/>
      <c r="D114" s="67"/>
      <c r="E114" s="68"/>
      <c r="F114" s="69"/>
      <c r="G114" s="66"/>
      <c r="H114" s="70"/>
      <c r="I114" s="71"/>
      <c r="J114" s="71"/>
      <c r="K114" s="34" t="s">
        <v>65</v>
      </c>
      <c r="L114" s="78">
        <v>114</v>
      </c>
      <c r="M114" s="78"/>
      <c r="N114" s="73"/>
      <c r="O114" s="80" t="s">
        <v>874</v>
      </c>
      <c r="P114" s="82">
        <v>43656.548425925925</v>
      </c>
      <c r="Q114" s="80" t="s">
        <v>883</v>
      </c>
      <c r="R114" s="80"/>
      <c r="S114" s="80"/>
      <c r="T114" s="80" t="s">
        <v>1340</v>
      </c>
      <c r="U114" s="80"/>
      <c r="V114" s="83" t="s">
        <v>1590</v>
      </c>
      <c r="W114" s="82">
        <v>43656.548425925925</v>
      </c>
      <c r="X114" s="86">
        <v>43656</v>
      </c>
      <c r="Y114" s="88" t="s">
        <v>1960</v>
      </c>
      <c r="Z114" s="83" t="s">
        <v>2519</v>
      </c>
      <c r="AA114" s="80"/>
      <c r="AB114" s="80"/>
      <c r="AC114" s="88" t="s">
        <v>3082</v>
      </c>
      <c r="AD114" s="80"/>
      <c r="AE114" s="80" t="b">
        <v>0</v>
      </c>
      <c r="AF114" s="80">
        <v>0</v>
      </c>
      <c r="AG114" s="88" t="s">
        <v>3679</v>
      </c>
      <c r="AH114" s="80" t="b">
        <v>0</v>
      </c>
      <c r="AI114" s="80" t="s">
        <v>3815</v>
      </c>
      <c r="AJ114" s="80"/>
      <c r="AK114" s="88" t="s">
        <v>3679</v>
      </c>
      <c r="AL114" s="80" t="b">
        <v>0</v>
      </c>
      <c r="AM114" s="80">
        <v>8</v>
      </c>
      <c r="AN114" s="88" t="s">
        <v>3318</v>
      </c>
      <c r="AO114" s="80" t="s">
        <v>3850</v>
      </c>
      <c r="AP114" s="80" t="b">
        <v>0</v>
      </c>
      <c r="AQ114" s="88" t="s">
        <v>3318</v>
      </c>
      <c r="AR114" s="80" t="s">
        <v>178</v>
      </c>
      <c r="AS114" s="80">
        <v>0</v>
      </c>
      <c r="AT114" s="80">
        <v>0</v>
      </c>
      <c r="AU114" s="80"/>
      <c r="AV114" s="80"/>
      <c r="AW114" s="80"/>
      <c r="AX114" s="80"/>
      <c r="AY114" s="80"/>
      <c r="AZ114" s="80"/>
      <c r="BA114" s="80"/>
      <c r="BB114" s="80"/>
      <c r="BC114" s="79" t="str">
        <f>REPLACE(INDEX(GroupVertices[Group],MATCH(Edges[[#This Row],[Vertex 1]],GroupVertices[Vertex],0)),1,1,"")</f>
        <v>27</v>
      </c>
      <c r="BD114" s="79" t="str">
        <f>REPLACE(INDEX(GroupVertices[Group],MATCH(Edges[[#This Row],[Vertex 2]],GroupVertices[Vertex],0)),1,1,"")</f>
        <v>27</v>
      </c>
    </row>
    <row r="115" spans="1:56" ht="15">
      <c r="A115" s="65" t="s">
        <v>513</v>
      </c>
      <c r="B115" s="65" t="s">
        <v>512</v>
      </c>
      <c r="C115" s="66"/>
      <c r="D115" s="67"/>
      <c r="E115" s="68"/>
      <c r="F115" s="69"/>
      <c r="G115" s="66"/>
      <c r="H115" s="70"/>
      <c r="I115" s="71"/>
      <c r="J115" s="71"/>
      <c r="K115" s="34" t="s">
        <v>66</v>
      </c>
      <c r="L115" s="78">
        <v>115</v>
      </c>
      <c r="M115" s="78"/>
      <c r="N115" s="73"/>
      <c r="O115" s="80" t="s">
        <v>874</v>
      </c>
      <c r="P115" s="82">
        <v>43657.17800925926</v>
      </c>
      <c r="Q115" s="80" t="s">
        <v>1086</v>
      </c>
      <c r="R115" s="80"/>
      <c r="S115" s="80"/>
      <c r="T115" s="80"/>
      <c r="U115" s="80"/>
      <c r="V115" s="83" t="s">
        <v>1753</v>
      </c>
      <c r="W115" s="82">
        <v>43657.17800925926</v>
      </c>
      <c r="X115" s="86">
        <v>43657</v>
      </c>
      <c r="Y115" s="88" t="s">
        <v>2175</v>
      </c>
      <c r="Z115" s="83" t="s">
        <v>2735</v>
      </c>
      <c r="AA115" s="80"/>
      <c r="AB115" s="80"/>
      <c r="AC115" s="88" t="s">
        <v>3298</v>
      </c>
      <c r="AD115" s="80"/>
      <c r="AE115" s="80" t="b">
        <v>0</v>
      </c>
      <c r="AF115" s="80">
        <v>0</v>
      </c>
      <c r="AG115" s="88" t="s">
        <v>3679</v>
      </c>
      <c r="AH115" s="80" t="b">
        <v>0</v>
      </c>
      <c r="AI115" s="80" t="s">
        <v>3818</v>
      </c>
      <c r="AJ115" s="80"/>
      <c r="AK115" s="88" t="s">
        <v>3679</v>
      </c>
      <c r="AL115" s="80" t="b">
        <v>0</v>
      </c>
      <c r="AM115" s="80">
        <v>1</v>
      </c>
      <c r="AN115" s="88" t="s">
        <v>3297</v>
      </c>
      <c r="AO115" s="80" t="s">
        <v>3849</v>
      </c>
      <c r="AP115" s="80" t="b">
        <v>0</v>
      </c>
      <c r="AQ115" s="88" t="s">
        <v>3297</v>
      </c>
      <c r="AR115" s="80" t="s">
        <v>178</v>
      </c>
      <c r="AS115" s="80">
        <v>0</v>
      </c>
      <c r="AT115" s="80">
        <v>0</v>
      </c>
      <c r="AU115" s="80"/>
      <c r="AV115" s="80"/>
      <c r="AW115" s="80"/>
      <c r="AX115" s="80"/>
      <c r="AY115" s="80"/>
      <c r="AZ115" s="80"/>
      <c r="BA115" s="80"/>
      <c r="BB115" s="80"/>
      <c r="BC115" s="79" t="str">
        <f>REPLACE(INDEX(GroupVertices[Group],MATCH(Edges[[#This Row],[Vertex 1]],GroupVertices[Vertex],0)),1,1,"")</f>
        <v>123</v>
      </c>
      <c r="BD115" s="79" t="str">
        <f>REPLACE(INDEX(GroupVertices[Group],MATCH(Edges[[#This Row],[Vertex 2]],GroupVertices[Vertex],0)),1,1,"")</f>
        <v>123</v>
      </c>
    </row>
    <row r="116" spans="1:56" ht="15">
      <c r="A116" s="65" t="s">
        <v>331</v>
      </c>
      <c r="B116" s="65" t="s">
        <v>722</v>
      </c>
      <c r="C116" s="66"/>
      <c r="D116" s="67"/>
      <c r="E116" s="68"/>
      <c r="F116" s="69"/>
      <c r="G116" s="66"/>
      <c r="H116" s="70"/>
      <c r="I116" s="71"/>
      <c r="J116" s="71"/>
      <c r="K116" s="34" t="s">
        <v>65</v>
      </c>
      <c r="L116" s="78">
        <v>116</v>
      </c>
      <c r="M116" s="78"/>
      <c r="N116" s="73"/>
      <c r="O116" s="80" t="s">
        <v>875</v>
      </c>
      <c r="P116" s="82">
        <v>43656.643738425926</v>
      </c>
      <c r="Q116" s="80" t="s">
        <v>939</v>
      </c>
      <c r="R116" s="80"/>
      <c r="S116" s="80"/>
      <c r="T116" s="80"/>
      <c r="U116" s="80"/>
      <c r="V116" s="83" t="s">
        <v>1611</v>
      </c>
      <c r="W116" s="82">
        <v>43656.643738425926</v>
      </c>
      <c r="X116" s="86">
        <v>43656</v>
      </c>
      <c r="Y116" s="88" t="s">
        <v>1981</v>
      </c>
      <c r="Z116" s="83" t="s">
        <v>2540</v>
      </c>
      <c r="AA116" s="80"/>
      <c r="AB116" s="80"/>
      <c r="AC116" s="88" t="s">
        <v>3103</v>
      </c>
      <c r="AD116" s="88" t="s">
        <v>3576</v>
      </c>
      <c r="AE116" s="80" t="b">
        <v>0</v>
      </c>
      <c r="AF116" s="80">
        <v>0</v>
      </c>
      <c r="AG116" s="88" t="s">
        <v>3706</v>
      </c>
      <c r="AH116" s="80" t="b">
        <v>0</v>
      </c>
      <c r="AI116" s="80" t="s">
        <v>3815</v>
      </c>
      <c r="AJ116" s="80"/>
      <c r="AK116" s="88" t="s">
        <v>3679</v>
      </c>
      <c r="AL116" s="80" t="b">
        <v>0</v>
      </c>
      <c r="AM116" s="80">
        <v>0</v>
      </c>
      <c r="AN116" s="88" t="s">
        <v>3679</v>
      </c>
      <c r="AO116" s="80" t="s">
        <v>3850</v>
      </c>
      <c r="AP116" s="80" t="b">
        <v>0</v>
      </c>
      <c r="AQ116" s="88" t="s">
        <v>3576</v>
      </c>
      <c r="AR116" s="80" t="s">
        <v>178</v>
      </c>
      <c r="AS116" s="80">
        <v>0</v>
      </c>
      <c r="AT116" s="80">
        <v>0</v>
      </c>
      <c r="AU116" s="80"/>
      <c r="AV116" s="80"/>
      <c r="AW116" s="80"/>
      <c r="AX116" s="80"/>
      <c r="AY116" s="80"/>
      <c r="AZ116" s="80"/>
      <c r="BA116" s="80"/>
      <c r="BB116" s="80"/>
      <c r="BC116" s="79" t="str">
        <f>REPLACE(INDEX(GroupVertices[Group],MATCH(Edges[[#This Row],[Vertex 1]],GroupVertices[Vertex],0)),1,1,"")</f>
        <v>122</v>
      </c>
      <c r="BD116" s="79" t="str">
        <f>REPLACE(INDEX(GroupVertices[Group],MATCH(Edges[[#This Row],[Vertex 2]],GroupVertices[Vertex],0)),1,1,"")</f>
        <v>122</v>
      </c>
    </row>
    <row r="117" spans="1:56" ht="15">
      <c r="A117" s="65" t="s">
        <v>445</v>
      </c>
      <c r="B117" s="65" t="s">
        <v>445</v>
      </c>
      <c r="C117" s="66"/>
      <c r="D117" s="67"/>
      <c r="E117" s="68"/>
      <c r="F117" s="69"/>
      <c r="G117" s="66"/>
      <c r="H117" s="70"/>
      <c r="I117" s="71"/>
      <c r="J117" s="71"/>
      <c r="K117" s="34" t="s">
        <v>65</v>
      </c>
      <c r="L117" s="78">
        <v>117</v>
      </c>
      <c r="M117" s="78"/>
      <c r="N117" s="73"/>
      <c r="O117" s="80" t="s">
        <v>178</v>
      </c>
      <c r="P117" s="82">
        <v>43656.9896875</v>
      </c>
      <c r="Q117" s="80" t="s">
        <v>1030</v>
      </c>
      <c r="R117" s="80"/>
      <c r="S117" s="80"/>
      <c r="T117" s="80"/>
      <c r="U117" s="80"/>
      <c r="V117" s="83" t="s">
        <v>1701</v>
      </c>
      <c r="W117" s="82">
        <v>43656.9896875</v>
      </c>
      <c r="X117" s="86">
        <v>43656</v>
      </c>
      <c r="Y117" s="88" t="s">
        <v>2103</v>
      </c>
      <c r="Z117" s="83" t="s">
        <v>2663</v>
      </c>
      <c r="AA117" s="80"/>
      <c r="AB117" s="80"/>
      <c r="AC117" s="88" t="s">
        <v>3226</v>
      </c>
      <c r="AD117" s="88" t="s">
        <v>3617</v>
      </c>
      <c r="AE117" s="80" t="b">
        <v>0</v>
      </c>
      <c r="AF117" s="80">
        <v>0</v>
      </c>
      <c r="AG117" s="88" t="s">
        <v>3745</v>
      </c>
      <c r="AH117" s="80" t="b">
        <v>0</v>
      </c>
      <c r="AI117" s="80" t="s">
        <v>3815</v>
      </c>
      <c r="AJ117" s="80"/>
      <c r="AK117" s="88" t="s">
        <v>3679</v>
      </c>
      <c r="AL117" s="80" t="b">
        <v>0</v>
      </c>
      <c r="AM117" s="80">
        <v>0</v>
      </c>
      <c r="AN117" s="88" t="s">
        <v>3679</v>
      </c>
      <c r="AO117" s="80" t="s">
        <v>3850</v>
      </c>
      <c r="AP117" s="80" t="b">
        <v>0</v>
      </c>
      <c r="AQ117" s="88" t="s">
        <v>3617</v>
      </c>
      <c r="AR117" s="80" t="s">
        <v>178</v>
      </c>
      <c r="AS117" s="80">
        <v>0</v>
      </c>
      <c r="AT117" s="80">
        <v>0</v>
      </c>
      <c r="AU117" s="80"/>
      <c r="AV117" s="80"/>
      <c r="AW117" s="80"/>
      <c r="AX117" s="80"/>
      <c r="AY117" s="80"/>
      <c r="AZ117" s="80"/>
      <c r="BA117" s="80"/>
      <c r="BB117" s="80"/>
      <c r="BC117" s="79" t="str">
        <f>REPLACE(INDEX(GroupVertices[Group],MATCH(Edges[[#This Row],[Vertex 1]],GroupVertices[Vertex],0)),1,1,"")</f>
        <v>240</v>
      </c>
      <c r="BD117" s="79" t="str">
        <f>REPLACE(INDEX(GroupVertices[Group],MATCH(Edges[[#This Row],[Vertex 2]],GroupVertices[Vertex],0)),1,1,"")</f>
        <v>240</v>
      </c>
    </row>
    <row r="118" spans="1:56" ht="15">
      <c r="A118" s="65" t="s">
        <v>529</v>
      </c>
      <c r="B118" s="65" t="s">
        <v>530</v>
      </c>
      <c r="C118" s="66"/>
      <c r="D118" s="67"/>
      <c r="E118" s="68"/>
      <c r="F118" s="69"/>
      <c r="G118" s="66"/>
      <c r="H118" s="70"/>
      <c r="I118" s="71"/>
      <c r="J118" s="71"/>
      <c r="K118" s="34" t="s">
        <v>66</v>
      </c>
      <c r="L118" s="78">
        <v>118</v>
      </c>
      <c r="M118" s="78"/>
      <c r="N118" s="73"/>
      <c r="O118" s="80" t="s">
        <v>875</v>
      </c>
      <c r="P118" s="82">
        <v>43657.157013888886</v>
      </c>
      <c r="Q118" s="80" t="s">
        <v>1100</v>
      </c>
      <c r="R118" s="83" t="s">
        <v>1289</v>
      </c>
      <c r="S118" s="80" t="s">
        <v>1332</v>
      </c>
      <c r="T118" s="80" t="s">
        <v>1372</v>
      </c>
      <c r="U118" s="80"/>
      <c r="V118" s="83" t="s">
        <v>1526</v>
      </c>
      <c r="W118" s="82">
        <v>43657.157013888886</v>
      </c>
      <c r="X118" s="86">
        <v>43657</v>
      </c>
      <c r="Y118" s="88" t="s">
        <v>2192</v>
      </c>
      <c r="Z118" s="83" t="s">
        <v>2752</v>
      </c>
      <c r="AA118" s="80"/>
      <c r="AB118" s="80"/>
      <c r="AC118" s="88" t="s">
        <v>3315</v>
      </c>
      <c r="AD118" s="80"/>
      <c r="AE118" s="80" t="b">
        <v>0</v>
      </c>
      <c r="AF118" s="80">
        <v>11</v>
      </c>
      <c r="AG118" s="88" t="s">
        <v>3774</v>
      </c>
      <c r="AH118" s="80" t="b">
        <v>0</v>
      </c>
      <c r="AI118" s="80" t="s">
        <v>3815</v>
      </c>
      <c r="AJ118" s="80"/>
      <c r="AK118" s="88" t="s">
        <v>3679</v>
      </c>
      <c r="AL118" s="80" t="b">
        <v>0</v>
      </c>
      <c r="AM118" s="80">
        <v>2</v>
      </c>
      <c r="AN118" s="88" t="s">
        <v>3679</v>
      </c>
      <c r="AO118" s="80" t="s">
        <v>3851</v>
      </c>
      <c r="AP118" s="80" t="b">
        <v>0</v>
      </c>
      <c r="AQ118" s="88" t="s">
        <v>3315</v>
      </c>
      <c r="AR118" s="80" t="s">
        <v>178</v>
      </c>
      <c r="AS118" s="80">
        <v>0</v>
      </c>
      <c r="AT118" s="80">
        <v>0</v>
      </c>
      <c r="AU118" s="80"/>
      <c r="AV118" s="80"/>
      <c r="AW118" s="80"/>
      <c r="AX118" s="80"/>
      <c r="AY118" s="80"/>
      <c r="AZ118" s="80"/>
      <c r="BA118" s="80"/>
      <c r="BB118" s="80"/>
      <c r="BC118" s="79" t="str">
        <f>REPLACE(INDEX(GroupVertices[Group],MATCH(Edges[[#This Row],[Vertex 1]],GroupVertices[Vertex],0)),1,1,"")</f>
        <v>43</v>
      </c>
      <c r="BD118" s="79" t="str">
        <f>REPLACE(INDEX(GroupVertices[Group],MATCH(Edges[[#This Row],[Vertex 2]],GroupVertices[Vertex],0)),1,1,"")</f>
        <v>43</v>
      </c>
    </row>
    <row r="119" spans="1:56" ht="15">
      <c r="A119" s="65" t="s">
        <v>470</v>
      </c>
      <c r="B119" s="65" t="s">
        <v>470</v>
      </c>
      <c r="C119" s="66"/>
      <c r="D119" s="67"/>
      <c r="E119" s="68"/>
      <c r="F119" s="69"/>
      <c r="G119" s="66"/>
      <c r="H119" s="70"/>
      <c r="I119" s="71"/>
      <c r="J119" s="71"/>
      <c r="K119" s="34" t="s">
        <v>65</v>
      </c>
      <c r="L119" s="78">
        <v>119</v>
      </c>
      <c r="M119" s="78"/>
      <c r="N119" s="73"/>
      <c r="O119" s="80" t="s">
        <v>178</v>
      </c>
      <c r="P119" s="82">
        <v>43657.05112268519</v>
      </c>
      <c r="Q119" s="80" t="s">
        <v>1050</v>
      </c>
      <c r="R119" s="80"/>
      <c r="S119" s="80"/>
      <c r="T119" s="80"/>
      <c r="U119" s="80"/>
      <c r="V119" s="83" t="s">
        <v>1716</v>
      </c>
      <c r="W119" s="82">
        <v>43657.05112268519</v>
      </c>
      <c r="X119" s="86">
        <v>43657</v>
      </c>
      <c r="Y119" s="88" t="s">
        <v>2130</v>
      </c>
      <c r="Z119" s="83" t="s">
        <v>2690</v>
      </c>
      <c r="AA119" s="80"/>
      <c r="AB119" s="80"/>
      <c r="AC119" s="88" t="s">
        <v>3253</v>
      </c>
      <c r="AD119" s="80"/>
      <c r="AE119" s="80" t="b">
        <v>0</v>
      </c>
      <c r="AF119" s="80">
        <v>1</v>
      </c>
      <c r="AG119" s="88" t="s">
        <v>3679</v>
      </c>
      <c r="AH119" s="80" t="b">
        <v>0</v>
      </c>
      <c r="AI119" s="80" t="s">
        <v>3815</v>
      </c>
      <c r="AJ119" s="80"/>
      <c r="AK119" s="88" t="s">
        <v>3679</v>
      </c>
      <c r="AL119" s="80" t="b">
        <v>0</v>
      </c>
      <c r="AM119" s="80">
        <v>0</v>
      </c>
      <c r="AN119" s="88" t="s">
        <v>3679</v>
      </c>
      <c r="AO119" s="80" t="s">
        <v>3849</v>
      </c>
      <c r="AP119" s="80" t="b">
        <v>0</v>
      </c>
      <c r="AQ119" s="88" t="s">
        <v>3253</v>
      </c>
      <c r="AR119" s="80" t="s">
        <v>178</v>
      </c>
      <c r="AS119" s="80">
        <v>0</v>
      </c>
      <c r="AT119" s="80">
        <v>0</v>
      </c>
      <c r="AU119" s="80"/>
      <c r="AV119" s="80"/>
      <c r="AW119" s="80"/>
      <c r="AX119" s="80"/>
      <c r="AY119" s="80"/>
      <c r="AZ119" s="80"/>
      <c r="BA119" s="80"/>
      <c r="BB119" s="80"/>
      <c r="BC119" s="79" t="str">
        <f>REPLACE(INDEX(GroupVertices[Group],MATCH(Edges[[#This Row],[Vertex 1]],GroupVertices[Vertex],0)),1,1,"")</f>
        <v>239</v>
      </c>
      <c r="BD119" s="79" t="str">
        <f>REPLACE(INDEX(GroupVertices[Group],MATCH(Edges[[#This Row],[Vertex 2]],GroupVertices[Vertex],0)),1,1,"")</f>
        <v>239</v>
      </c>
    </row>
    <row r="120" spans="1:56" ht="15">
      <c r="A120" s="65" t="s">
        <v>243</v>
      </c>
      <c r="B120" s="65" t="s">
        <v>428</v>
      </c>
      <c r="C120" s="66"/>
      <c r="D120" s="67"/>
      <c r="E120" s="68"/>
      <c r="F120" s="69"/>
      <c r="G120" s="66"/>
      <c r="H120" s="70"/>
      <c r="I120" s="71"/>
      <c r="J120" s="71"/>
      <c r="K120" s="34" t="s">
        <v>65</v>
      </c>
      <c r="L120" s="78">
        <v>120</v>
      </c>
      <c r="M120" s="78"/>
      <c r="N120" s="73"/>
      <c r="O120" s="80" t="s">
        <v>874</v>
      </c>
      <c r="P120" s="82">
        <v>43656.23341435185</v>
      </c>
      <c r="Q120" s="80" t="s">
        <v>877</v>
      </c>
      <c r="R120" s="80"/>
      <c r="S120" s="80"/>
      <c r="T120" s="80"/>
      <c r="U120" s="80"/>
      <c r="V120" s="83" t="s">
        <v>1531</v>
      </c>
      <c r="W120" s="82">
        <v>43656.23341435185</v>
      </c>
      <c r="X120" s="86">
        <v>43656</v>
      </c>
      <c r="Y120" s="88" t="s">
        <v>1893</v>
      </c>
      <c r="Z120" s="83" t="s">
        <v>2451</v>
      </c>
      <c r="AA120" s="80"/>
      <c r="AB120" s="80"/>
      <c r="AC120" s="88" t="s">
        <v>3014</v>
      </c>
      <c r="AD120" s="80"/>
      <c r="AE120" s="80" t="b">
        <v>0</v>
      </c>
      <c r="AF120" s="80">
        <v>0</v>
      </c>
      <c r="AG120" s="88" t="s">
        <v>3679</v>
      </c>
      <c r="AH120" s="80" t="b">
        <v>0</v>
      </c>
      <c r="AI120" s="80" t="s">
        <v>3815</v>
      </c>
      <c r="AJ120" s="80"/>
      <c r="AK120" s="88" t="s">
        <v>3679</v>
      </c>
      <c r="AL120" s="80" t="b">
        <v>0</v>
      </c>
      <c r="AM120" s="80">
        <v>94</v>
      </c>
      <c r="AN120" s="88" t="s">
        <v>3203</v>
      </c>
      <c r="AO120" s="80" t="s">
        <v>3850</v>
      </c>
      <c r="AP120" s="80" t="b">
        <v>0</v>
      </c>
      <c r="AQ120" s="88" t="s">
        <v>3203</v>
      </c>
      <c r="AR120" s="80" t="s">
        <v>178</v>
      </c>
      <c r="AS120" s="80">
        <v>0</v>
      </c>
      <c r="AT120" s="80">
        <v>0</v>
      </c>
      <c r="AU120" s="80"/>
      <c r="AV120" s="80"/>
      <c r="AW120" s="80"/>
      <c r="AX120" s="80"/>
      <c r="AY120" s="80"/>
      <c r="AZ120" s="80"/>
      <c r="BA120" s="80"/>
      <c r="BB120" s="80"/>
      <c r="BC120" s="79" t="str">
        <f>REPLACE(INDEX(GroupVertices[Group],MATCH(Edges[[#This Row],[Vertex 1]],GroupVertices[Vertex],0)),1,1,"")</f>
        <v>1</v>
      </c>
      <c r="BD120" s="79" t="str">
        <f>REPLACE(INDEX(GroupVertices[Group],MATCH(Edges[[#This Row],[Vertex 2]],GroupVertices[Vertex],0)),1,1,"")</f>
        <v>1</v>
      </c>
    </row>
    <row r="121" spans="1:56" ht="15">
      <c r="A121" s="65" t="s">
        <v>507</v>
      </c>
      <c r="B121" s="65" t="s">
        <v>507</v>
      </c>
      <c r="C121" s="66"/>
      <c r="D121" s="67"/>
      <c r="E121" s="68"/>
      <c r="F121" s="69"/>
      <c r="G121" s="66"/>
      <c r="H121" s="70"/>
      <c r="I121" s="71"/>
      <c r="J121" s="71"/>
      <c r="K121" s="34" t="s">
        <v>65</v>
      </c>
      <c r="L121" s="78">
        <v>121</v>
      </c>
      <c r="M121" s="78"/>
      <c r="N121" s="73"/>
      <c r="O121" s="80" t="s">
        <v>178</v>
      </c>
      <c r="P121" s="82">
        <v>43657.13626157407</v>
      </c>
      <c r="Q121" s="80" t="s">
        <v>1081</v>
      </c>
      <c r="R121" s="80"/>
      <c r="S121" s="80"/>
      <c r="T121" s="80"/>
      <c r="U121" s="80"/>
      <c r="V121" s="83" t="s">
        <v>1748</v>
      </c>
      <c r="W121" s="82">
        <v>43657.13626157407</v>
      </c>
      <c r="X121" s="86">
        <v>43657</v>
      </c>
      <c r="Y121" s="88" t="s">
        <v>2169</v>
      </c>
      <c r="Z121" s="83" t="s">
        <v>2729</v>
      </c>
      <c r="AA121" s="80"/>
      <c r="AB121" s="80"/>
      <c r="AC121" s="88" t="s">
        <v>3292</v>
      </c>
      <c r="AD121" s="88" t="s">
        <v>3634</v>
      </c>
      <c r="AE121" s="80" t="b">
        <v>0</v>
      </c>
      <c r="AF121" s="80">
        <v>1</v>
      </c>
      <c r="AG121" s="88" t="s">
        <v>3763</v>
      </c>
      <c r="AH121" s="80" t="b">
        <v>0</v>
      </c>
      <c r="AI121" s="80" t="s">
        <v>3815</v>
      </c>
      <c r="AJ121" s="80"/>
      <c r="AK121" s="88" t="s">
        <v>3679</v>
      </c>
      <c r="AL121" s="80" t="b">
        <v>0</v>
      </c>
      <c r="AM121" s="80">
        <v>0</v>
      </c>
      <c r="AN121" s="88" t="s">
        <v>3679</v>
      </c>
      <c r="AO121" s="80" t="s">
        <v>3850</v>
      </c>
      <c r="AP121" s="80" t="b">
        <v>0</v>
      </c>
      <c r="AQ121" s="88" t="s">
        <v>3634</v>
      </c>
      <c r="AR121" s="80" t="s">
        <v>178</v>
      </c>
      <c r="AS121" s="80">
        <v>0</v>
      </c>
      <c r="AT121" s="80">
        <v>0</v>
      </c>
      <c r="AU121" s="80"/>
      <c r="AV121" s="80"/>
      <c r="AW121" s="80"/>
      <c r="AX121" s="80"/>
      <c r="AY121" s="80"/>
      <c r="AZ121" s="80"/>
      <c r="BA121" s="80"/>
      <c r="BB121" s="80"/>
      <c r="BC121" s="79" t="str">
        <f>REPLACE(INDEX(GroupVertices[Group],MATCH(Edges[[#This Row],[Vertex 1]],GroupVertices[Vertex],0)),1,1,"")</f>
        <v>238</v>
      </c>
      <c r="BD121" s="79" t="str">
        <f>REPLACE(INDEX(GroupVertices[Group],MATCH(Edges[[#This Row],[Vertex 2]],GroupVertices[Vertex],0)),1,1,"")</f>
        <v>238</v>
      </c>
    </row>
    <row r="122" spans="1:56" ht="15">
      <c r="A122" s="65" t="s">
        <v>684</v>
      </c>
      <c r="B122" s="65" t="s">
        <v>685</v>
      </c>
      <c r="C122" s="66"/>
      <c r="D122" s="67"/>
      <c r="E122" s="68"/>
      <c r="F122" s="69"/>
      <c r="G122" s="66"/>
      <c r="H122" s="70"/>
      <c r="I122" s="71"/>
      <c r="J122" s="71"/>
      <c r="K122" s="34" t="s">
        <v>66</v>
      </c>
      <c r="L122" s="78">
        <v>122</v>
      </c>
      <c r="M122" s="78"/>
      <c r="N122" s="73"/>
      <c r="O122" s="80" t="s">
        <v>875</v>
      </c>
      <c r="P122" s="82">
        <v>43657.69820601852</v>
      </c>
      <c r="Q122" s="80" t="s">
        <v>1246</v>
      </c>
      <c r="R122" s="80"/>
      <c r="S122" s="80"/>
      <c r="T122" s="80"/>
      <c r="U122" s="80"/>
      <c r="V122" s="83" t="s">
        <v>1861</v>
      </c>
      <c r="W122" s="82">
        <v>43657.69820601852</v>
      </c>
      <c r="X122" s="86">
        <v>43657</v>
      </c>
      <c r="Y122" s="88" t="s">
        <v>2419</v>
      </c>
      <c r="Z122" s="83" t="s">
        <v>2982</v>
      </c>
      <c r="AA122" s="80"/>
      <c r="AB122" s="80"/>
      <c r="AC122" s="88" t="s">
        <v>3545</v>
      </c>
      <c r="AD122" s="88" t="s">
        <v>3676</v>
      </c>
      <c r="AE122" s="80" t="b">
        <v>0</v>
      </c>
      <c r="AF122" s="80">
        <v>0</v>
      </c>
      <c r="AG122" s="88" t="s">
        <v>3811</v>
      </c>
      <c r="AH122" s="80" t="b">
        <v>0</v>
      </c>
      <c r="AI122" s="80" t="s">
        <v>3815</v>
      </c>
      <c r="AJ122" s="80"/>
      <c r="AK122" s="88" t="s">
        <v>3679</v>
      </c>
      <c r="AL122" s="80" t="b">
        <v>0</v>
      </c>
      <c r="AM122" s="80">
        <v>0</v>
      </c>
      <c r="AN122" s="88" t="s">
        <v>3679</v>
      </c>
      <c r="AO122" s="80" t="s">
        <v>3850</v>
      </c>
      <c r="AP122" s="80" t="b">
        <v>0</v>
      </c>
      <c r="AQ122" s="88" t="s">
        <v>3676</v>
      </c>
      <c r="AR122" s="80" t="s">
        <v>178</v>
      </c>
      <c r="AS122" s="80">
        <v>0</v>
      </c>
      <c r="AT122" s="80">
        <v>0</v>
      </c>
      <c r="AU122" s="80"/>
      <c r="AV122" s="80"/>
      <c r="AW122" s="80"/>
      <c r="AX122" s="80"/>
      <c r="AY122" s="80"/>
      <c r="AZ122" s="80"/>
      <c r="BA122" s="80"/>
      <c r="BB122" s="80"/>
      <c r="BC122" s="79" t="str">
        <f>REPLACE(INDEX(GroupVertices[Group],MATCH(Edges[[#This Row],[Vertex 1]],GroupVertices[Vertex],0)),1,1,"")</f>
        <v>131</v>
      </c>
      <c r="BD122" s="79" t="str">
        <f>REPLACE(INDEX(GroupVertices[Group],MATCH(Edges[[#This Row],[Vertex 2]],GroupVertices[Vertex],0)),1,1,"")</f>
        <v>131</v>
      </c>
    </row>
    <row r="123" spans="1:56" ht="15">
      <c r="A123" s="65" t="s">
        <v>283</v>
      </c>
      <c r="B123" s="65" t="s">
        <v>283</v>
      </c>
      <c r="C123" s="66"/>
      <c r="D123" s="67"/>
      <c r="E123" s="68"/>
      <c r="F123" s="69"/>
      <c r="G123" s="66"/>
      <c r="H123" s="70"/>
      <c r="I123" s="71"/>
      <c r="J123" s="71"/>
      <c r="K123" s="34" t="s">
        <v>65</v>
      </c>
      <c r="L123" s="78">
        <v>123</v>
      </c>
      <c r="M123" s="78"/>
      <c r="N123" s="73"/>
      <c r="O123" s="80" t="s">
        <v>178</v>
      </c>
      <c r="P123" s="82">
        <v>43656.412673611114</v>
      </c>
      <c r="Q123" s="80" t="s">
        <v>902</v>
      </c>
      <c r="R123" s="80"/>
      <c r="S123" s="80"/>
      <c r="T123" s="80"/>
      <c r="U123" s="80"/>
      <c r="V123" s="83" t="s">
        <v>1567</v>
      </c>
      <c r="W123" s="82">
        <v>43656.412673611114</v>
      </c>
      <c r="X123" s="86">
        <v>43656</v>
      </c>
      <c r="Y123" s="88" t="s">
        <v>1932</v>
      </c>
      <c r="Z123" s="83" t="s">
        <v>2491</v>
      </c>
      <c r="AA123" s="80"/>
      <c r="AB123" s="80"/>
      <c r="AC123" s="88" t="s">
        <v>3054</v>
      </c>
      <c r="AD123" s="80"/>
      <c r="AE123" s="80" t="b">
        <v>0</v>
      </c>
      <c r="AF123" s="80">
        <v>0</v>
      </c>
      <c r="AG123" s="88" t="s">
        <v>3679</v>
      </c>
      <c r="AH123" s="80" t="b">
        <v>0</v>
      </c>
      <c r="AI123" s="80" t="s">
        <v>3815</v>
      </c>
      <c r="AJ123" s="80"/>
      <c r="AK123" s="88" t="s">
        <v>3679</v>
      </c>
      <c r="AL123" s="80" t="b">
        <v>0</v>
      </c>
      <c r="AM123" s="80">
        <v>0</v>
      </c>
      <c r="AN123" s="88" t="s">
        <v>3679</v>
      </c>
      <c r="AO123" s="80" t="s">
        <v>3857</v>
      </c>
      <c r="AP123" s="80" t="b">
        <v>0</v>
      </c>
      <c r="AQ123" s="88" t="s">
        <v>3054</v>
      </c>
      <c r="AR123" s="80" t="s">
        <v>178</v>
      </c>
      <c r="AS123" s="80">
        <v>0</v>
      </c>
      <c r="AT123" s="80">
        <v>0</v>
      </c>
      <c r="AU123" s="80"/>
      <c r="AV123" s="80"/>
      <c r="AW123" s="80"/>
      <c r="AX123" s="80"/>
      <c r="AY123" s="80"/>
      <c r="AZ123" s="80"/>
      <c r="BA123" s="80"/>
      <c r="BB123" s="80"/>
      <c r="BC123" s="79" t="str">
        <f>REPLACE(INDEX(GroupVertices[Group],MATCH(Edges[[#This Row],[Vertex 1]],GroupVertices[Vertex],0)),1,1,"")</f>
        <v>237</v>
      </c>
      <c r="BD123" s="79" t="str">
        <f>REPLACE(INDEX(GroupVertices[Group],MATCH(Edges[[#This Row],[Vertex 2]],GroupVertices[Vertex],0)),1,1,"")</f>
        <v>237</v>
      </c>
    </row>
    <row r="124" spans="1:56" ht="15">
      <c r="A124" s="65" t="s">
        <v>321</v>
      </c>
      <c r="B124" s="65" t="s">
        <v>715</v>
      </c>
      <c r="C124" s="66"/>
      <c r="D124" s="67"/>
      <c r="E124" s="68"/>
      <c r="F124" s="69"/>
      <c r="G124" s="66"/>
      <c r="H124" s="70"/>
      <c r="I124" s="71"/>
      <c r="J124" s="71"/>
      <c r="K124" s="34" t="s">
        <v>65</v>
      </c>
      <c r="L124" s="78">
        <v>124</v>
      </c>
      <c r="M124" s="78"/>
      <c r="N124" s="73"/>
      <c r="O124" s="80" t="s">
        <v>875</v>
      </c>
      <c r="P124" s="82">
        <v>43656.56680555556</v>
      </c>
      <c r="Q124" s="80" t="s">
        <v>932</v>
      </c>
      <c r="R124" s="80"/>
      <c r="S124" s="80"/>
      <c r="T124" s="80"/>
      <c r="U124" s="80"/>
      <c r="V124" s="83" t="s">
        <v>1601</v>
      </c>
      <c r="W124" s="82">
        <v>43656.56680555556</v>
      </c>
      <c r="X124" s="86">
        <v>43656</v>
      </c>
      <c r="Y124" s="88" t="s">
        <v>1971</v>
      </c>
      <c r="Z124" s="83" t="s">
        <v>2530</v>
      </c>
      <c r="AA124" s="80"/>
      <c r="AB124" s="80"/>
      <c r="AC124" s="88" t="s">
        <v>3093</v>
      </c>
      <c r="AD124" s="88" t="s">
        <v>3572</v>
      </c>
      <c r="AE124" s="80" t="b">
        <v>0</v>
      </c>
      <c r="AF124" s="80">
        <v>7</v>
      </c>
      <c r="AG124" s="88" t="s">
        <v>3702</v>
      </c>
      <c r="AH124" s="80" t="b">
        <v>0</v>
      </c>
      <c r="AI124" s="80" t="s">
        <v>3815</v>
      </c>
      <c r="AJ124" s="80"/>
      <c r="AK124" s="88" t="s">
        <v>3679</v>
      </c>
      <c r="AL124" s="80" t="b">
        <v>0</v>
      </c>
      <c r="AM124" s="80">
        <v>0</v>
      </c>
      <c r="AN124" s="88" t="s">
        <v>3679</v>
      </c>
      <c r="AO124" s="80" t="s">
        <v>3849</v>
      </c>
      <c r="AP124" s="80" t="b">
        <v>0</v>
      </c>
      <c r="AQ124" s="88" t="s">
        <v>3572</v>
      </c>
      <c r="AR124" s="80" t="s">
        <v>178</v>
      </c>
      <c r="AS124" s="80">
        <v>0</v>
      </c>
      <c r="AT124" s="80">
        <v>0</v>
      </c>
      <c r="AU124" s="80"/>
      <c r="AV124" s="80"/>
      <c r="AW124" s="80"/>
      <c r="AX124" s="80"/>
      <c r="AY124" s="80"/>
      <c r="AZ124" s="80"/>
      <c r="BA124" s="80"/>
      <c r="BB124" s="80"/>
      <c r="BC124" s="79" t="str">
        <f>REPLACE(INDEX(GroupVertices[Group],MATCH(Edges[[#This Row],[Vertex 1]],GroupVertices[Vertex],0)),1,1,"")</f>
        <v>121</v>
      </c>
      <c r="BD124" s="79" t="str">
        <f>REPLACE(INDEX(GroupVertices[Group],MATCH(Edges[[#This Row],[Vertex 2]],GroupVertices[Vertex],0)),1,1,"")</f>
        <v>121</v>
      </c>
    </row>
    <row r="125" spans="1:56" ht="15">
      <c r="A125" s="65" t="s">
        <v>532</v>
      </c>
      <c r="B125" s="65" t="s">
        <v>532</v>
      </c>
      <c r="C125" s="66"/>
      <c r="D125" s="67"/>
      <c r="E125" s="68"/>
      <c r="F125" s="69"/>
      <c r="G125" s="66"/>
      <c r="H125" s="70"/>
      <c r="I125" s="71"/>
      <c r="J125" s="71"/>
      <c r="K125" s="34" t="s">
        <v>65</v>
      </c>
      <c r="L125" s="78">
        <v>125</v>
      </c>
      <c r="M125" s="78"/>
      <c r="N125" s="73"/>
      <c r="O125" s="80" t="s">
        <v>178</v>
      </c>
      <c r="P125" s="82">
        <v>43656.18300925926</v>
      </c>
      <c r="Q125" s="80" t="s">
        <v>883</v>
      </c>
      <c r="R125" s="83" t="s">
        <v>1290</v>
      </c>
      <c r="S125" s="80" t="s">
        <v>1321</v>
      </c>
      <c r="T125" s="80" t="s">
        <v>1373</v>
      </c>
      <c r="U125" s="83" t="s">
        <v>1437</v>
      </c>
      <c r="V125" s="83" t="s">
        <v>1437</v>
      </c>
      <c r="W125" s="82">
        <v>43656.18300925926</v>
      </c>
      <c r="X125" s="86">
        <v>43656</v>
      </c>
      <c r="Y125" s="88" t="s">
        <v>2195</v>
      </c>
      <c r="Z125" s="83" t="s">
        <v>2755</v>
      </c>
      <c r="AA125" s="80"/>
      <c r="AB125" s="80"/>
      <c r="AC125" s="88" t="s">
        <v>3318</v>
      </c>
      <c r="AD125" s="80"/>
      <c r="AE125" s="80" t="b">
        <v>0</v>
      </c>
      <c r="AF125" s="80">
        <v>37</v>
      </c>
      <c r="AG125" s="88" t="s">
        <v>3679</v>
      </c>
      <c r="AH125" s="80" t="b">
        <v>0</v>
      </c>
      <c r="AI125" s="80" t="s">
        <v>3815</v>
      </c>
      <c r="AJ125" s="80"/>
      <c r="AK125" s="88" t="s">
        <v>3679</v>
      </c>
      <c r="AL125" s="80" t="b">
        <v>0</v>
      </c>
      <c r="AM125" s="80">
        <v>8</v>
      </c>
      <c r="AN125" s="88" t="s">
        <v>3679</v>
      </c>
      <c r="AO125" s="80" t="s">
        <v>3849</v>
      </c>
      <c r="AP125" s="80" t="b">
        <v>0</v>
      </c>
      <c r="AQ125" s="88" t="s">
        <v>3318</v>
      </c>
      <c r="AR125" s="80" t="s">
        <v>874</v>
      </c>
      <c r="AS125" s="80">
        <v>0</v>
      </c>
      <c r="AT125" s="80">
        <v>0</v>
      </c>
      <c r="AU125" s="80"/>
      <c r="AV125" s="80"/>
      <c r="AW125" s="80"/>
      <c r="AX125" s="80"/>
      <c r="AY125" s="80"/>
      <c r="AZ125" s="80"/>
      <c r="BA125" s="80"/>
      <c r="BB125" s="80"/>
      <c r="BC125" s="79" t="str">
        <f>REPLACE(INDEX(GroupVertices[Group],MATCH(Edges[[#This Row],[Vertex 1]],GroupVertices[Vertex],0)),1,1,"")</f>
        <v>27</v>
      </c>
      <c r="BD125" s="79" t="str">
        <f>REPLACE(INDEX(GroupVertices[Group],MATCH(Edges[[#This Row],[Vertex 2]],GroupVertices[Vertex],0)),1,1,"")</f>
        <v>27</v>
      </c>
    </row>
    <row r="126" spans="1:56" ht="15">
      <c r="A126" s="65" t="s">
        <v>404</v>
      </c>
      <c r="B126" s="65" t="s">
        <v>404</v>
      </c>
      <c r="C126" s="66"/>
      <c r="D126" s="67"/>
      <c r="E126" s="68"/>
      <c r="F126" s="69"/>
      <c r="G126" s="66"/>
      <c r="H126" s="70"/>
      <c r="I126" s="71"/>
      <c r="J126" s="71"/>
      <c r="K126" s="34" t="s">
        <v>65</v>
      </c>
      <c r="L126" s="78">
        <v>126</v>
      </c>
      <c r="M126" s="78"/>
      <c r="N126" s="73"/>
      <c r="O126" s="80" t="s">
        <v>178</v>
      </c>
      <c r="P126" s="82">
        <v>43656.87464120371</v>
      </c>
      <c r="Q126" s="80" t="s">
        <v>994</v>
      </c>
      <c r="R126" s="80"/>
      <c r="S126" s="80"/>
      <c r="T126" s="80"/>
      <c r="U126" s="80"/>
      <c r="V126" s="83" t="s">
        <v>1669</v>
      </c>
      <c r="W126" s="82">
        <v>43656.87464120371</v>
      </c>
      <c r="X126" s="86">
        <v>43656</v>
      </c>
      <c r="Y126" s="88" t="s">
        <v>2055</v>
      </c>
      <c r="Z126" s="83" t="s">
        <v>2615</v>
      </c>
      <c r="AA126" s="80"/>
      <c r="AB126" s="80"/>
      <c r="AC126" s="88" t="s">
        <v>3178</v>
      </c>
      <c r="AD126" s="80"/>
      <c r="AE126" s="80" t="b">
        <v>0</v>
      </c>
      <c r="AF126" s="80">
        <v>2</v>
      </c>
      <c r="AG126" s="88" t="s">
        <v>3679</v>
      </c>
      <c r="AH126" s="80" t="b">
        <v>0</v>
      </c>
      <c r="AI126" s="80" t="s">
        <v>3815</v>
      </c>
      <c r="AJ126" s="80"/>
      <c r="AK126" s="88" t="s">
        <v>3679</v>
      </c>
      <c r="AL126" s="80" t="b">
        <v>0</v>
      </c>
      <c r="AM126" s="80">
        <v>0</v>
      </c>
      <c r="AN126" s="88" t="s">
        <v>3679</v>
      </c>
      <c r="AO126" s="80" t="s">
        <v>3850</v>
      </c>
      <c r="AP126" s="80" t="b">
        <v>0</v>
      </c>
      <c r="AQ126" s="88" t="s">
        <v>3178</v>
      </c>
      <c r="AR126" s="80" t="s">
        <v>178</v>
      </c>
      <c r="AS126" s="80">
        <v>0</v>
      </c>
      <c r="AT126" s="80">
        <v>0</v>
      </c>
      <c r="AU126" s="80"/>
      <c r="AV126" s="80"/>
      <c r="AW126" s="80"/>
      <c r="AX126" s="80"/>
      <c r="AY126" s="80"/>
      <c r="AZ126" s="80"/>
      <c r="BA126" s="80"/>
      <c r="BB126" s="80"/>
      <c r="BC126" s="79" t="str">
        <f>REPLACE(INDEX(GroupVertices[Group],MATCH(Edges[[#This Row],[Vertex 1]],GroupVertices[Vertex],0)),1,1,"")</f>
        <v>236</v>
      </c>
      <c r="BD126" s="79" t="str">
        <f>REPLACE(INDEX(GroupVertices[Group],MATCH(Edges[[#This Row],[Vertex 2]],GroupVertices[Vertex],0)),1,1,"")</f>
        <v>236</v>
      </c>
    </row>
    <row r="127" spans="1:56" ht="15">
      <c r="A127" s="65" t="s">
        <v>487</v>
      </c>
      <c r="B127" s="65" t="s">
        <v>805</v>
      </c>
      <c r="C127" s="66"/>
      <c r="D127" s="67"/>
      <c r="E127" s="68"/>
      <c r="F127" s="69"/>
      <c r="G127" s="66"/>
      <c r="H127" s="70"/>
      <c r="I127" s="71"/>
      <c r="J127" s="71"/>
      <c r="K127" s="34" t="s">
        <v>65</v>
      </c>
      <c r="L127" s="78">
        <v>127</v>
      </c>
      <c r="M127" s="78"/>
      <c r="N127" s="73"/>
      <c r="O127" s="80" t="s">
        <v>875</v>
      </c>
      <c r="P127" s="82">
        <v>43657.07796296296</v>
      </c>
      <c r="Q127" s="80" t="s">
        <v>1065</v>
      </c>
      <c r="R127" s="83" t="s">
        <v>1283</v>
      </c>
      <c r="S127" s="80" t="s">
        <v>1314</v>
      </c>
      <c r="T127" s="80"/>
      <c r="U127" s="80"/>
      <c r="V127" s="83" t="s">
        <v>1730</v>
      </c>
      <c r="W127" s="82">
        <v>43657.07796296296</v>
      </c>
      <c r="X127" s="86">
        <v>43657</v>
      </c>
      <c r="Y127" s="88" t="s">
        <v>2148</v>
      </c>
      <c r="Z127" s="83" t="s">
        <v>2708</v>
      </c>
      <c r="AA127" s="80"/>
      <c r="AB127" s="80"/>
      <c r="AC127" s="88" t="s">
        <v>3271</v>
      </c>
      <c r="AD127" s="80"/>
      <c r="AE127" s="80" t="b">
        <v>0</v>
      </c>
      <c r="AF127" s="80">
        <v>0</v>
      </c>
      <c r="AG127" s="88" t="s">
        <v>3755</v>
      </c>
      <c r="AH127" s="80" t="b">
        <v>1</v>
      </c>
      <c r="AI127" s="80" t="s">
        <v>3815</v>
      </c>
      <c r="AJ127" s="80"/>
      <c r="AK127" s="88" t="s">
        <v>3837</v>
      </c>
      <c r="AL127" s="80" t="b">
        <v>0</v>
      </c>
      <c r="AM127" s="80">
        <v>0</v>
      </c>
      <c r="AN127" s="88" t="s">
        <v>3679</v>
      </c>
      <c r="AO127" s="80" t="s">
        <v>3850</v>
      </c>
      <c r="AP127" s="80" t="b">
        <v>0</v>
      </c>
      <c r="AQ127" s="88" t="s">
        <v>3271</v>
      </c>
      <c r="AR127" s="80" t="s">
        <v>178</v>
      </c>
      <c r="AS127" s="80">
        <v>0</v>
      </c>
      <c r="AT127" s="80">
        <v>0</v>
      </c>
      <c r="AU127" s="80"/>
      <c r="AV127" s="80"/>
      <c r="AW127" s="80"/>
      <c r="AX127" s="80"/>
      <c r="AY127" s="80"/>
      <c r="AZ127" s="80"/>
      <c r="BA127" s="80"/>
      <c r="BB127" s="80"/>
      <c r="BC127" s="79" t="str">
        <f>REPLACE(INDEX(GroupVertices[Group],MATCH(Edges[[#This Row],[Vertex 1]],GroupVertices[Vertex],0)),1,1,"")</f>
        <v>120</v>
      </c>
      <c r="BD127" s="79" t="str">
        <f>REPLACE(INDEX(GroupVertices[Group],MATCH(Edges[[#This Row],[Vertex 2]],GroupVertices[Vertex],0)),1,1,"")</f>
        <v>120</v>
      </c>
    </row>
    <row r="128" spans="1:56" ht="15">
      <c r="A128" s="65" t="s">
        <v>499</v>
      </c>
      <c r="B128" s="65" t="s">
        <v>499</v>
      </c>
      <c r="C128" s="66"/>
      <c r="D128" s="67"/>
      <c r="E128" s="68"/>
      <c r="F128" s="69"/>
      <c r="G128" s="66"/>
      <c r="H128" s="70"/>
      <c r="I128" s="71"/>
      <c r="J128" s="71"/>
      <c r="K128" s="34" t="s">
        <v>65</v>
      </c>
      <c r="L128" s="78">
        <v>128</v>
      </c>
      <c r="M128" s="78"/>
      <c r="N128" s="73"/>
      <c r="O128" s="80" t="s">
        <v>178</v>
      </c>
      <c r="P128" s="82">
        <v>43657.102222222224</v>
      </c>
      <c r="Q128" s="80" t="s">
        <v>1073</v>
      </c>
      <c r="R128" s="83" t="s">
        <v>1285</v>
      </c>
      <c r="S128" s="80" t="s">
        <v>1329</v>
      </c>
      <c r="T128" s="80"/>
      <c r="U128" s="80"/>
      <c r="V128" s="83" t="s">
        <v>1741</v>
      </c>
      <c r="W128" s="82">
        <v>43657.102222222224</v>
      </c>
      <c r="X128" s="86">
        <v>43657</v>
      </c>
      <c r="Y128" s="88" t="s">
        <v>2161</v>
      </c>
      <c r="Z128" s="83" t="s">
        <v>2721</v>
      </c>
      <c r="AA128" s="80"/>
      <c r="AB128" s="80"/>
      <c r="AC128" s="88" t="s">
        <v>3284</v>
      </c>
      <c r="AD128" s="80"/>
      <c r="AE128" s="80" t="b">
        <v>0</v>
      </c>
      <c r="AF128" s="80">
        <v>1</v>
      </c>
      <c r="AG128" s="88" t="s">
        <v>3679</v>
      </c>
      <c r="AH128" s="80" t="b">
        <v>0</v>
      </c>
      <c r="AI128" s="80" t="s">
        <v>3815</v>
      </c>
      <c r="AJ128" s="80"/>
      <c r="AK128" s="88" t="s">
        <v>3679</v>
      </c>
      <c r="AL128" s="80" t="b">
        <v>0</v>
      </c>
      <c r="AM128" s="80">
        <v>1</v>
      </c>
      <c r="AN128" s="88" t="s">
        <v>3679</v>
      </c>
      <c r="AO128" s="80" t="s">
        <v>3849</v>
      </c>
      <c r="AP128" s="80" t="b">
        <v>0</v>
      </c>
      <c r="AQ128" s="88" t="s">
        <v>3284</v>
      </c>
      <c r="AR128" s="80" t="s">
        <v>178</v>
      </c>
      <c r="AS128" s="80">
        <v>0</v>
      </c>
      <c r="AT128" s="80">
        <v>0</v>
      </c>
      <c r="AU128" s="80"/>
      <c r="AV128" s="80"/>
      <c r="AW128" s="80"/>
      <c r="AX128" s="80"/>
      <c r="AY128" s="80"/>
      <c r="AZ128" s="80"/>
      <c r="BA128" s="80"/>
      <c r="BB128" s="80"/>
      <c r="BC128" s="79" t="str">
        <f>REPLACE(INDEX(GroupVertices[Group],MATCH(Edges[[#This Row],[Vertex 1]],GroupVertices[Vertex],0)),1,1,"")</f>
        <v>235</v>
      </c>
      <c r="BD128" s="79" t="str">
        <f>REPLACE(INDEX(GroupVertices[Group],MATCH(Edges[[#This Row],[Vertex 2]],GroupVertices[Vertex],0)),1,1,"")</f>
        <v>235</v>
      </c>
    </row>
    <row r="129" spans="1:56" ht="15">
      <c r="A129" s="65" t="s">
        <v>672</v>
      </c>
      <c r="B129" s="65" t="s">
        <v>671</v>
      </c>
      <c r="C129" s="66"/>
      <c r="D129" s="67"/>
      <c r="E129" s="68"/>
      <c r="F129" s="69"/>
      <c r="G129" s="66"/>
      <c r="H129" s="70"/>
      <c r="I129" s="71"/>
      <c r="J129" s="71"/>
      <c r="K129" s="34" t="s">
        <v>65</v>
      </c>
      <c r="L129" s="78">
        <v>129</v>
      </c>
      <c r="M129" s="78"/>
      <c r="N129" s="73"/>
      <c r="O129" s="80" t="s">
        <v>874</v>
      </c>
      <c r="P129" s="82">
        <v>43657.67581018519</v>
      </c>
      <c r="Q129" s="80" t="s">
        <v>880</v>
      </c>
      <c r="R129" s="83" t="s">
        <v>1249</v>
      </c>
      <c r="S129" s="80" t="s">
        <v>1313</v>
      </c>
      <c r="T129" s="80"/>
      <c r="U129" s="80"/>
      <c r="V129" s="83" t="s">
        <v>1849</v>
      </c>
      <c r="W129" s="82">
        <v>43657.67581018519</v>
      </c>
      <c r="X129" s="86">
        <v>43657</v>
      </c>
      <c r="Y129" s="88" t="s">
        <v>2407</v>
      </c>
      <c r="Z129" s="83" t="s">
        <v>2970</v>
      </c>
      <c r="AA129" s="80"/>
      <c r="AB129" s="80"/>
      <c r="AC129" s="88" t="s">
        <v>3533</v>
      </c>
      <c r="AD129" s="80"/>
      <c r="AE129" s="80" t="b">
        <v>0</v>
      </c>
      <c r="AF129" s="80">
        <v>0</v>
      </c>
      <c r="AG129" s="88" t="s">
        <v>3679</v>
      </c>
      <c r="AH129" s="80" t="b">
        <v>0</v>
      </c>
      <c r="AI129" s="80" t="s">
        <v>3816</v>
      </c>
      <c r="AJ129" s="80"/>
      <c r="AK129" s="88" t="s">
        <v>3679</v>
      </c>
      <c r="AL129" s="80" t="b">
        <v>0</v>
      </c>
      <c r="AM129" s="80">
        <v>55</v>
      </c>
      <c r="AN129" s="88" t="s">
        <v>3532</v>
      </c>
      <c r="AO129" s="80" t="s">
        <v>3850</v>
      </c>
      <c r="AP129" s="80" t="b">
        <v>0</v>
      </c>
      <c r="AQ129" s="88" t="s">
        <v>3532</v>
      </c>
      <c r="AR129" s="80" t="s">
        <v>178</v>
      </c>
      <c r="AS129" s="80">
        <v>0</v>
      </c>
      <c r="AT129" s="80">
        <v>0</v>
      </c>
      <c r="AU129" s="80"/>
      <c r="AV129" s="80"/>
      <c r="AW129" s="80"/>
      <c r="AX129" s="80"/>
      <c r="AY129" s="80"/>
      <c r="AZ129" s="80"/>
      <c r="BA129" s="80"/>
      <c r="BB129" s="80"/>
      <c r="BC129" s="79" t="str">
        <f>REPLACE(INDEX(GroupVertices[Group],MATCH(Edges[[#This Row],[Vertex 1]],GroupVertices[Vertex],0)),1,1,"")</f>
        <v>7</v>
      </c>
      <c r="BD129" s="79" t="str">
        <f>REPLACE(INDEX(GroupVertices[Group],MATCH(Edges[[#This Row],[Vertex 2]],GroupVertices[Vertex],0)),1,1,"")</f>
        <v>7</v>
      </c>
    </row>
    <row r="130" spans="1:56" ht="15">
      <c r="A130" s="65" t="s">
        <v>362</v>
      </c>
      <c r="B130" s="65" t="s">
        <v>428</v>
      </c>
      <c r="C130" s="66"/>
      <c r="D130" s="67"/>
      <c r="E130" s="68"/>
      <c r="F130" s="69"/>
      <c r="G130" s="66"/>
      <c r="H130" s="70"/>
      <c r="I130" s="71"/>
      <c r="J130" s="71"/>
      <c r="K130" s="34" t="s">
        <v>65</v>
      </c>
      <c r="L130" s="78">
        <v>130</v>
      </c>
      <c r="M130" s="78"/>
      <c r="N130" s="73"/>
      <c r="O130" s="80" t="s">
        <v>874</v>
      </c>
      <c r="P130" s="82">
        <v>43656.76288194444</v>
      </c>
      <c r="Q130" s="80" t="s">
        <v>877</v>
      </c>
      <c r="R130" s="80"/>
      <c r="S130" s="80"/>
      <c r="T130" s="80"/>
      <c r="U130" s="80"/>
      <c r="V130" s="83" t="s">
        <v>1637</v>
      </c>
      <c r="W130" s="82">
        <v>43656.76288194444</v>
      </c>
      <c r="X130" s="86">
        <v>43656</v>
      </c>
      <c r="Y130" s="88" t="s">
        <v>2011</v>
      </c>
      <c r="Z130" s="83" t="s">
        <v>2571</v>
      </c>
      <c r="AA130" s="80"/>
      <c r="AB130" s="80"/>
      <c r="AC130" s="88" t="s">
        <v>3134</v>
      </c>
      <c r="AD130" s="80"/>
      <c r="AE130" s="80" t="b">
        <v>0</v>
      </c>
      <c r="AF130" s="80">
        <v>0</v>
      </c>
      <c r="AG130" s="88" t="s">
        <v>3679</v>
      </c>
      <c r="AH130" s="80" t="b">
        <v>0</v>
      </c>
      <c r="AI130" s="80" t="s">
        <v>3815</v>
      </c>
      <c r="AJ130" s="80"/>
      <c r="AK130" s="88" t="s">
        <v>3679</v>
      </c>
      <c r="AL130" s="80" t="b">
        <v>0</v>
      </c>
      <c r="AM130" s="80">
        <v>94</v>
      </c>
      <c r="AN130" s="88" t="s">
        <v>3203</v>
      </c>
      <c r="AO130" s="80" t="s">
        <v>3849</v>
      </c>
      <c r="AP130" s="80" t="b">
        <v>0</v>
      </c>
      <c r="AQ130" s="88" t="s">
        <v>3203</v>
      </c>
      <c r="AR130" s="80" t="s">
        <v>178</v>
      </c>
      <c r="AS130" s="80">
        <v>0</v>
      </c>
      <c r="AT130" s="80">
        <v>0</v>
      </c>
      <c r="AU130" s="80"/>
      <c r="AV130" s="80"/>
      <c r="AW130" s="80"/>
      <c r="AX130" s="80"/>
      <c r="AY130" s="80"/>
      <c r="AZ130" s="80"/>
      <c r="BA130" s="80"/>
      <c r="BB130" s="80"/>
      <c r="BC130" s="79" t="str">
        <f>REPLACE(INDEX(GroupVertices[Group],MATCH(Edges[[#This Row],[Vertex 1]],GroupVertices[Vertex],0)),1,1,"")</f>
        <v>1</v>
      </c>
      <c r="BD130" s="79" t="str">
        <f>REPLACE(INDEX(GroupVertices[Group],MATCH(Edges[[#This Row],[Vertex 2]],GroupVertices[Vertex],0)),1,1,"")</f>
        <v>1</v>
      </c>
    </row>
    <row r="131" spans="1:56" ht="15">
      <c r="A131" s="65" t="s">
        <v>241</v>
      </c>
      <c r="B131" s="65" t="s">
        <v>428</v>
      </c>
      <c r="C131" s="66"/>
      <c r="D131" s="67"/>
      <c r="E131" s="68"/>
      <c r="F131" s="69"/>
      <c r="G131" s="66"/>
      <c r="H131" s="70"/>
      <c r="I131" s="71"/>
      <c r="J131" s="71"/>
      <c r="K131" s="34" t="s">
        <v>65</v>
      </c>
      <c r="L131" s="78">
        <v>131</v>
      </c>
      <c r="M131" s="78"/>
      <c r="N131" s="73"/>
      <c r="O131" s="80" t="s">
        <v>874</v>
      </c>
      <c r="P131" s="82">
        <v>43656.231157407405</v>
      </c>
      <c r="Q131" s="80" t="s">
        <v>877</v>
      </c>
      <c r="R131" s="80"/>
      <c r="S131" s="80"/>
      <c r="T131" s="80"/>
      <c r="U131" s="80"/>
      <c r="V131" s="83" t="s">
        <v>1529</v>
      </c>
      <c r="W131" s="82">
        <v>43656.231157407405</v>
      </c>
      <c r="X131" s="86">
        <v>43656</v>
      </c>
      <c r="Y131" s="88" t="s">
        <v>1891</v>
      </c>
      <c r="Z131" s="83" t="s">
        <v>2449</v>
      </c>
      <c r="AA131" s="80"/>
      <c r="AB131" s="80"/>
      <c r="AC131" s="88" t="s">
        <v>3012</v>
      </c>
      <c r="AD131" s="80"/>
      <c r="AE131" s="80" t="b">
        <v>0</v>
      </c>
      <c r="AF131" s="80">
        <v>0</v>
      </c>
      <c r="AG131" s="88" t="s">
        <v>3679</v>
      </c>
      <c r="AH131" s="80" t="b">
        <v>0</v>
      </c>
      <c r="AI131" s="80" t="s">
        <v>3815</v>
      </c>
      <c r="AJ131" s="80"/>
      <c r="AK131" s="88" t="s">
        <v>3679</v>
      </c>
      <c r="AL131" s="80" t="b">
        <v>0</v>
      </c>
      <c r="AM131" s="80">
        <v>94</v>
      </c>
      <c r="AN131" s="88" t="s">
        <v>3203</v>
      </c>
      <c r="AO131" s="80" t="s">
        <v>3850</v>
      </c>
      <c r="AP131" s="80" t="b">
        <v>0</v>
      </c>
      <c r="AQ131" s="88" t="s">
        <v>3203</v>
      </c>
      <c r="AR131" s="80" t="s">
        <v>178</v>
      </c>
      <c r="AS131" s="80">
        <v>0</v>
      </c>
      <c r="AT131" s="80">
        <v>0</v>
      </c>
      <c r="AU131" s="80"/>
      <c r="AV131" s="80"/>
      <c r="AW131" s="80"/>
      <c r="AX131" s="80"/>
      <c r="AY131" s="80"/>
      <c r="AZ131" s="80"/>
      <c r="BA131" s="80"/>
      <c r="BB131" s="80"/>
      <c r="BC131" s="79" t="str">
        <f>REPLACE(INDEX(GroupVertices[Group],MATCH(Edges[[#This Row],[Vertex 1]],GroupVertices[Vertex],0)),1,1,"")</f>
        <v>1</v>
      </c>
      <c r="BD131" s="79" t="str">
        <f>REPLACE(INDEX(GroupVertices[Group],MATCH(Edges[[#This Row],[Vertex 2]],GroupVertices[Vertex],0)),1,1,"")</f>
        <v>1</v>
      </c>
    </row>
    <row r="132" spans="1:56" ht="15">
      <c r="A132" s="65" t="s">
        <v>358</v>
      </c>
      <c r="B132" s="65" t="s">
        <v>739</v>
      </c>
      <c r="C132" s="66"/>
      <c r="D132" s="67"/>
      <c r="E132" s="68"/>
      <c r="F132" s="69"/>
      <c r="G132" s="66"/>
      <c r="H132" s="70"/>
      <c r="I132" s="71"/>
      <c r="J132" s="71"/>
      <c r="K132" s="34" t="s">
        <v>65</v>
      </c>
      <c r="L132" s="78">
        <v>132</v>
      </c>
      <c r="M132" s="78"/>
      <c r="N132" s="73"/>
      <c r="O132" s="80" t="s">
        <v>875</v>
      </c>
      <c r="P132" s="82">
        <v>43656.75</v>
      </c>
      <c r="Q132" s="80" t="s">
        <v>955</v>
      </c>
      <c r="R132" s="80"/>
      <c r="S132" s="80"/>
      <c r="T132" s="80"/>
      <c r="U132" s="80"/>
      <c r="V132" s="83" t="s">
        <v>1633</v>
      </c>
      <c r="W132" s="82">
        <v>43656.75</v>
      </c>
      <c r="X132" s="86">
        <v>43656</v>
      </c>
      <c r="Y132" s="88" t="s">
        <v>2008</v>
      </c>
      <c r="Z132" s="83" t="s">
        <v>2567</v>
      </c>
      <c r="AA132" s="80"/>
      <c r="AB132" s="80"/>
      <c r="AC132" s="88" t="s">
        <v>3130</v>
      </c>
      <c r="AD132" s="88" t="s">
        <v>3581</v>
      </c>
      <c r="AE132" s="80" t="b">
        <v>0</v>
      </c>
      <c r="AF132" s="80">
        <v>1</v>
      </c>
      <c r="AG132" s="88" t="s">
        <v>3711</v>
      </c>
      <c r="AH132" s="80" t="b">
        <v>0</v>
      </c>
      <c r="AI132" s="80" t="s">
        <v>3815</v>
      </c>
      <c r="AJ132" s="80"/>
      <c r="AK132" s="88" t="s">
        <v>3679</v>
      </c>
      <c r="AL132" s="80" t="b">
        <v>0</v>
      </c>
      <c r="AM132" s="80">
        <v>0</v>
      </c>
      <c r="AN132" s="88" t="s">
        <v>3679</v>
      </c>
      <c r="AO132" s="80" t="s">
        <v>3852</v>
      </c>
      <c r="AP132" s="80" t="b">
        <v>0</v>
      </c>
      <c r="AQ132" s="88" t="s">
        <v>3581</v>
      </c>
      <c r="AR132" s="80" t="s">
        <v>178</v>
      </c>
      <c r="AS132" s="80">
        <v>0</v>
      </c>
      <c r="AT132" s="80">
        <v>0</v>
      </c>
      <c r="AU132" s="80"/>
      <c r="AV132" s="80"/>
      <c r="AW132" s="80"/>
      <c r="AX132" s="80"/>
      <c r="AY132" s="80"/>
      <c r="AZ132" s="80"/>
      <c r="BA132" s="80"/>
      <c r="BB132" s="80"/>
      <c r="BC132" s="79" t="str">
        <f>REPLACE(INDEX(GroupVertices[Group],MATCH(Edges[[#This Row],[Vertex 1]],GroupVertices[Vertex],0)),1,1,"")</f>
        <v>119</v>
      </c>
      <c r="BD132" s="79" t="str">
        <f>REPLACE(INDEX(GroupVertices[Group],MATCH(Edges[[#This Row],[Vertex 2]],GroupVertices[Vertex],0)),1,1,"")</f>
        <v>119</v>
      </c>
    </row>
    <row r="133" spans="1:56" ht="15">
      <c r="A133" s="65" t="s">
        <v>412</v>
      </c>
      <c r="B133" s="65" t="s">
        <v>411</v>
      </c>
      <c r="C133" s="66"/>
      <c r="D133" s="67"/>
      <c r="E133" s="68"/>
      <c r="F133" s="69"/>
      <c r="G133" s="66"/>
      <c r="H133" s="70"/>
      <c r="I133" s="71"/>
      <c r="J133" s="71"/>
      <c r="K133" s="34" t="s">
        <v>65</v>
      </c>
      <c r="L133" s="78">
        <v>133</v>
      </c>
      <c r="M133" s="78"/>
      <c r="N133" s="73"/>
      <c r="O133" s="80" t="s">
        <v>874</v>
      </c>
      <c r="P133" s="82">
        <v>43656.88767361111</v>
      </c>
      <c r="Q133" s="80" t="s">
        <v>908</v>
      </c>
      <c r="R133" s="80"/>
      <c r="S133" s="80"/>
      <c r="T133" s="80"/>
      <c r="U133" s="80"/>
      <c r="V133" s="83" t="s">
        <v>1675</v>
      </c>
      <c r="W133" s="82">
        <v>43656.88767361111</v>
      </c>
      <c r="X133" s="86">
        <v>43656</v>
      </c>
      <c r="Y133" s="88" t="s">
        <v>2063</v>
      </c>
      <c r="Z133" s="83" t="s">
        <v>2623</v>
      </c>
      <c r="AA133" s="80"/>
      <c r="AB133" s="80"/>
      <c r="AC133" s="88" t="s">
        <v>3186</v>
      </c>
      <c r="AD133" s="80"/>
      <c r="AE133" s="80" t="b">
        <v>0</v>
      </c>
      <c r="AF133" s="80">
        <v>0</v>
      </c>
      <c r="AG133" s="88" t="s">
        <v>3679</v>
      </c>
      <c r="AH133" s="80" t="b">
        <v>0</v>
      </c>
      <c r="AI133" s="80" t="s">
        <v>3820</v>
      </c>
      <c r="AJ133" s="80"/>
      <c r="AK133" s="88" t="s">
        <v>3679</v>
      </c>
      <c r="AL133" s="80" t="b">
        <v>0</v>
      </c>
      <c r="AM133" s="80">
        <v>3</v>
      </c>
      <c r="AN133" s="88" t="s">
        <v>3185</v>
      </c>
      <c r="AO133" s="80" t="s">
        <v>3851</v>
      </c>
      <c r="AP133" s="80" t="b">
        <v>0</v>
      </c>
      <c r="AQ133" s="88" t="s">
        <v>3185</v>
      </c>
      <c r="AR133" s="80" t="s">
        <v>178</v>
      </c>
      <c r="AS133" s="80">
        <v>0</v>
      </c>
      <c r="AT133" s="80">
        <v>0</v>
      </c>
      <c r="AU133" s="80"/>
      <c r="AV133" s="80"/>
      <c r="AW133" s="80"/>
      <c r="AX133" s="80"/>
      <c r="AY133" s="80"/>
      <c r="AZ133" s="80"/>
      <c r="BA133" s="80"/>
      <c r="BB133" s="80"/>
      <c r="BC133" s="79" t="str">
        <f>REPLACE(INDEX(GroupVertices[Group],MATCH(Edges[[#This Row],[Vertex 1]],GroupVertices[Vertex],0)),1,1,"")</f>
        <v>52</v>
      </c>
      <c r="BD133" s="79" t="str">
        <f>REPLACE(INDEX(GroupVertices[Group],MATCH(Edges[[#This Row],[Vertex 2]],GroupVertices[Vertex],0)),1,1,"")</f>
        <v>52</v>
      </c>
    </row>
    <row r="134" spans="1:56" ht="15">
      <c r="A134" s="65" t="s">
        <v>287</v>
      </c>
      <c r="B134" s="65" t="s">
        <v>287</v>
      </c>
      <c r="C134" s="66"/>
      <c r="D134" s="67"/>
      <c r="E134" s="68"/>
      <c r="F134" s="69"/>
      <c r="G134" s="66"/>
      <c r="H134" s="70"/>
      <c r="I134" s="71"/>
      <c r="J134" s="71"/>
      <c r="K134" s="34" t="s">
        <v>65</v>
      </c>
      <c r="L134" s="78">
        <v>134</v>
      </c>
      <c r="M134" s="78"/>
      <c r="N134" s="73"/>
      <c r="O134" s="80" t="s">
        <v>178</v>
      </c>
      <c r="P134" s="82">
        <v>43655.0243287037</v>
      </c>
      <c r="Q134" s="80" t="s">
        <v>905</v>
      </c>
      <c r="R134" s="80"/>
      <c r="S134" s="80"/>
      <c r="T134" s="80"/>
      <c r="U134" s="80"/>
      <c r="V134" s="83" t="s">
        <v>1571</v>
      </c>
      <c r="W134" s="82">
        <v>43655.0243287037</v>
      </c>
      <c r="X134" s="86">
        <v>43655</v>
      </c>
      <c r="Y134" s="88" t="s">
        <v>1936</v>
      </c>
      <c r="Z134" s="83" t="s">
        <v>2495</v>
      </c>
      <c r="AA134" s="80"/>
      <c r="AB134" s="80"/>
      <c r="AC134" s="88" t="s">
        <v>3058</v>
      </c>
      <c r="AD134" s="80"/>
      <c r="AE134" s="80" t="b">
        <v>0</v>
      </c>
      <c r="AF134" s="80">
        <v>250</v>
      </c>
      <c r="AG134" s="88" t="s">
        <v>3679</v>
      </c>
      <c r="AH134" s="80" t="b">
        <v>0</v>
      </c>
      <c r="AI134" s="80" t="s">
        <v>3815</v>
      </c>
      <c r="AJ134" s="80"/>
      <c r="AK134" s="88" t="s">
        <v>3679</v>
      </c>
      <c r="AL134" s="80" t="b">
        <v>0</v>
      </c>
      <c r="AM134" s="80">
        <v>36</v>
      </c>
      <c r="AN134" s="88" t="s">
        <v>3679</v>
      </c>
      <c r="AO134" s="80" t="s">
        <v>3849</v>
      </c>
      <c r="AP134" s="80" t="b">
        <v>0</v>
      </c>
      <c r="AQ134" s="88" t="s">
        <v>3058</v>
      </c>
      <c r="AR134" s="80" t="s">
        <v>874</v>
      </c>
      <c r="AS134" s="80">
        <v>0</v>
      </c>
      <c r="AT134" s="80">
        <v>0</v>
      </c>
      <c r="AU134" s="80"/>
      <c r="AV134" s="80"/>
      <c r="AW134" s="80"/>
      <c r="AX134" s="80"/>
      <c r="AY134" s="80"/>
      <c r="AZ134" s="80"/>
      <c r="BA134" s="80"/>
      <c r="BB134" s="80"/>
      <c r="BC134" s="79" t="str">
        <f>REPLACE(INDEX(GroupVertices[Group],MATCH(Edges[[#This Row],[Vertex 1]],GroupVertices[Vertex],0)),1,1,"")</f>
        <v>129</v>
      </c>
      <c r="BD134" s="79" t="str">
        <f>REPLACE(INDEX(GroupVertices[Group],MATCH(Edges[[#This Row],[Vertex 2]],GroupVertices[Vertex],0)),1,1,"")</f>
        <v>129</v>
      </c>
    </row>
    <row r="135" spans="1:56" ht="15">
      <c r="A135" s="65" t="s">
        <v>302</v>
      </c>
      <c r="B135" s="65" t="s">
        <v>302</v>
      </c>
      <c r="C135" s="66"/>
      <c r="D135" s="67"/>
      <c r="E135" s="68"/>
      <c r="F135" s="69"/>
      <c r="G135" s="66"/>
      <c r="H135" s="70"/>
      <c r="I135" s="71"/>
      <c r="J135" s="71"/>
      <c r="K135" s="34" t="s">
        <v>65</v>
      </c>
      <c r="L135" s="78">
        <v>135</v>
      </c>
      <c r="M135" s="78"/>
      <c r="N135" s="73"/>
      <c r="O135" s="80" t="s">
        <v>178</v>
      </c>
      <c r="P135" s="82">
        <v>43656.517384259256</v>
      </c>
      <c r="Q135" s="80" t="s">
        <v>919</v>
      </c>
      <c r="R135" s="80"/>
      <c r="S135" s="80"/>
      <c r="T135" s="80" t="s">
        <v>1345</v>
      </c>
      <c r="U135" s="83" t="s">
        <v>1399</v>
      </c>
      <c r="V135" s="83" t="s">
        <v>1399</v>
      </c>
      <c r="W135" s="82">
        <v>43656.517384259256</v>
      </c>
      <c r="X135" s="86">
        <v>43656</v>
      </c>
      <c r="Y135" s="88" t="s">
        <v>1952</v>
      </c>
      <c r="Z135" s="83" t="s">
        <v>2511</v>
      </c>
      <c r="AA135" s="80"/>
      <c r="AB135" s="80"/>
      <c r="AC135" s="88" t="s">
        <v>3074</v>
      </c>
      <c r="AD135" s="80"/>
      <c r="AE135" s="80" t="b">
        <v>0</v>
      </c>
      <c r="AF135" s="80">
        <v>3</v>
      </c>
      <c r="AG135" s="88" t="s">
        <v>3679</v>
      </c>
      <c r="AH135" s="80" t="b">
        <v>0</v>
      </c>
      <c r="AI135" s="80" t="s">
        <v>3815</v>
      </c>
      <c r="AJ135" s="80"/>
      <c r="AK135" s="88" t="s">
        <v>3679</v>
      </c>
      <c r="AL135" s="80" t="b">
        <v>0</v>
      </c>
      <c r="AM135" s="80">
        <v>0</v>
      </c>
      <c r="AN135" s="88" t="s">
        <v>3679</v>
      </c>
      <c r="AO135" s="80" t="s">
        <v>3849</v>
      </c>
      <c r="AP135" s="80" t="b">
        <v>0</v>
      </c>
      <c r="AQ135" s="88" t="s">
        <v>3074</v>
      </c>
      <c r="AR135" s="80" t="s">
        <v>178</v>
      </c>
      <c r="AS135" s="80">
        <v>0</v>
      </c>
      <c r="AT135" s="80">
        <v>0</v>
      </c>
      <c r="AU135" s="80"/>
      <c r="AV135" s="80"/>
      <c r="AW135" s="80"/>
      <c r="AX135" s="80"/>
      <c r="AY135" s="80"/>
      <c r="AZ135" s="80"/>
      <c r="BA135" s="80"/>
      <c r="BB135" s="80"/>
      <c r="BC135" s="79" t="str">
        <f>REPLACE(INDEX(GroupVertices[Group],MATCH(Edges[[#This Row],[Vertex 1]],GroupVertices[Vertex],0)),1,1,"")</f>
        <v>234</v>
      </c>
      <c r="BD135" s="79" t="str">
        <f>REPLACE(INDEX(GroupVertices[Group],MATCH(Edges[[#This Row],[Vertex 2]],GroupVertices[Vertex],0)),1,1,"")</f>
        <v>234</v>
      </c>
    </row>
    <row r="136" spans="1:56" ht="15">
      <c r="A136" s="65" t="s">
        <v>378</v>
      </c>
      <c r="B136" s="65" t="s">
        <v>747</v>
      </c>
      <c r="C136" s="66"/>
      <c r="D136" s="67"/>
      <c r="E136" s="68"/>
      <c r="F136" s="69"/>
      <c r="G136" s="66"/>
      <c r="H136" s="70"/>
      <c r="I136" s="71"/>
      <c r="J136" s="71"/>
      <c r="K136" s="34" t="s">
        <v>65</v>
      </c>
      <c r="L136" s="78">
        <v>136</v>
      </c>
      <c r="M136" s="78"/>
      <c r="N136" s="73"/>
      <c r="O136" s="80" t="s">
        <v>876</v>
      </c>
      <c r="P136" s="82">
        <v>43656.80291666667</v>
      </c>
      <c r="Q136" s="80" t="s">
        <v>973</v>
      </c>
      <c r="R136" s="80"/>
      <c r="S136" s="80"/>
      <c r="T136" s="80" t="s">
        <v>1353</v>
      </c>
      <c r="U136" s="80"/>
      <c r="V136" s="83" t="s">
        <v>1649</v>
      </c>
      <c r="W136" s="82">
        <v>43656.80291666667</v>
      </c>
      <c r="X136" s="86">
        <v>43656</v>
      </c>
      <c r="Y136" s="88" t="s">
        <v>2029</v>
      </c>
      <c r="Z136" s="83" t="s">
        <v>2589</v>
      </c>
      <c r="AA136" s="80"/>
      <c r="AB136" s="80"/>
      <c r="AC136" s="88" t="s">
        <v>3152</v>
      </c>
      <c r="AD136" s="88" t="s">
        <v>3587</v>
      </c>
      <c r="AE136" s="80" t="b">
        <v>0</v>
      </c>
      <c r="AF136" s="80">
        <v>10</v>
      </c>
      <c r="AG136" s="88" t="s">
        <v>3718</v>
      </c>
      <c r="AH136" s="80" t="b">
        <v>0</v>
      </c>
      <c r="AI136" s="80" t="s">
        <v>3815</v>
      </c>
      <c r="AJ136" s="80"/>
      <c r="AK136" s="88" t="s">
        <v>3679</v>
      </c>
      <c r="AL136" s="80" t="b">
        <v>0</v>
      </c>
      <c r="AM136" s="80">
        <v>1</v>
      </c>
      <c r="AN136" s="88" t="s">
        <v>3679</v>
      </c>
      <c r="AO136" s="80" t="s">
        <v>3855</v>
      </c>
      <c r="AP136" s="80" t="b">
        <v>0</v>
      </c>
      <c r="AQ136" s="88" t="s">
        <v>3587</v>
      </c>
      <c r="AR136" s="80" t="s">
        <v>178</v>
      </c>
      <c r="AS136" s="80">
        <v>0</v>
      </c>
      <c r="AT136" s="80">
        <v>0</v>
      </c>
      <c r="AU136" s="80"/>
      <c r="AV136" s="80"/>
      <c r="AW136" s="80"/>
      <c r="AX136" s="80"/>
      <c r="AY136" s="80"/>
      <c r="AZ136" s="80"/>
      <c r="BA136" s="80"/>
      <c r="BB136" s="80"/>
      <c r="BC136" s="79" t="str">
        <f>REPLACE(INDEX(GroupVertices[Group],MATCH(Edges[[#This Row],[Vertex 1]],GroupVertices[Vertex],0)),1,1,"")</f>
        <v>51</v>
      </c>
      <c r="BD136" s="79" t="str">
        <f>REPLACE(INDEX(GroupVertices[Group],MATCH(Edges[[#This Row],[Vertex 2]],GroupVertices[Vertex],0)),1,1,"")</f>
        <v>51</v>
      </c>
    </row>
    <row r="137" spans="1:56" ht="15">
      <c r="A137" s="65" t="s">
        <v>378</v>
      </c>
      <c r="B137" s="65" t="s">
        <v>379</v>
      </c>
      <c r="C137" s="66"/>
      <c r="D137" s="67"/>
      <c r="E137" s="68"/>
      <c r="F137" s="69"/>
      <c r="G137" s="66"/>
      <c r="H137" s="70"/>
      <c r="I137" s="71"/>
      <c r="J137" s="71"/>
      <c r="K137" s="34" t="s">
        <v>66</v>
      </c>
      <c r="L137" s="78">
        <v>137</v>
      </c>
      <c r="M137" s="78"/>
      <c r="N137" s="73"/>
      <c r="O137" s="80" t="s">
        <v>875</v>
      </c>
      <c r="P137" s="82">
        <v>43656.80291666667</v>
      </c>
      <c r="Q137" s="80" t="s">
        <v>973</v>
      </c>
      <c r="R137" s="80"/>
      <c r="S137" s="80"/>
      <c r="T137" s="80" t="s">
        <v>1353</v>
      </c>
      <c r="U137" s="80"/>
      <c r="V137" s="83" t="s">
        <v>1649</v>
      </c>
      <c r="W137" s="82">
        <v>43656.80291666667</v>
      </c>
      <c r="X137" s="86">
        <v>43656</v>
      </c>
      <c r="Y137" s="88" t="s">
        <v>2029</v>
      </c>
      <c r="Z137" s="83" t="s">
        <v>2589</v>
      </c>
      <c r="AA137" s="80"/>
      <c r="AB137" s="80"/>
      <c r="AC137" s="88" t="s">
        <v>3152</v>
      </c>
      <c r="AD137" s="88" t="s">
        <v>3587</v>
      </c>
      <c r="AE137" s="80" t="b">
        <v>0</v>
      </c>
      <c r="AF137" s="80">
        <v>10</v>
      </c>
      <c r="AG137" s="88" t="s">
        <v>3718</v>
      </c>
      <c r="AH137" s="80" t="b">
        <v>0</v>
      </c>
      <c r="AI137" s="80" t="s">
        <v>3815</v>
      </c>
      <c r="AJ137" s="80"/>
      <c r="AK137" s="88" t="s">
        <v>3679</v>
      </c>
      <c r="AL137" s="80" t="b">
        <v>0</v>
      </c>
      <c r="AM137" s="80">
        <v>1</v>
      </c>
      <c r="AN137" s="88" t="s">
        <v>3679</v>
      </c>
      <c r="AO137" s="80" t="s">
        <v>3855</v>
      </c>
      <c r="AP137" s="80" t="b">
        <v>0</v>
      </c>
      <c r="AQ137" s="88" t="s">
        <v>3587</v>
      </c>
      <c r="AR137" s="80" t="s">
        <v>178</v>
      </c>
      <c r="AS137" s="80">
        <v>0</v>
      </c>
      <c r="AT137" s="80">
        <v>0</v>
      </c>
      <c r="AU137" s="80"/>
      <c r="AV137" s="80"/>
      <c r="AW137" s="80"/>
      <c r="AX137" s="80"/>
      <c r="AY137" s="80"/>
      <c r="AZ137" s="80"/>
      <c r="BA137" s="80"/>
      <c r="BB137" s="80"/>
      <c r="BC137" s="79" t="str">
        <f>REPLACE(INDEX(GroupVertices[Group],MATCH(Edges[[#This Row],[Vertex 1]],GroupVertices[Vertex],0)),1,1,"")</f>
        <v>51</v>
      </c>
      <c r="BD137" s="79" t="str">
        <f>REPLACE(INDEX(GroupVertices[Group],MATCH(Edges[[#This Row],[Vertex 2]],GroupVertices[Vertex],0)),1,1,"")</f>
        <v>51</v>
      </c>
    </row>
    <row r="138" spans="1:56" ht="15">
      <c r="A138" s="65" t="s">
        <v>508</v>
      </c>
      <c r="B138" s="65" t="s">
        <v>816</v>
      </c>
      <c r="C138" s="66"/>
      <c r="D138" s="67"/>
      <c r="E138" s="68"/>
      <c r="F138" s="69"/>
      <c r="G138" s="66"/>
      <c r="H138" s="70"/>
      <c r="I138" s="71"/>
      <c r="J138" s="71"/>
      <c r="K138" s="34" t="s">
        <v>65</v>
      </c>
      <c r="L138" s="78">
        <v>138</v>
      </c>
      <c r="M138" s="78"/>
      <c r="N138" s="73"/>
      <c r="O138" s="80" t="s">
        <v>875</v>
      </c>
      <c r="P138" s="82">
        <v>43657.144375</v>
      </c>
      <c r="Q138" s="80" t="s">
        <v>1082</v>
      </c>
      <c r="R138" s="80"/>
      <c r="S138" s="80"/>
      <c r="T138" s="80"/>
      <c r="U138" s="80"/>
      <c r="V138" s="83" t="s">
        <v>1749</v>
      </c>
      <c r="W138" s="82">
        <v>43657.144375</v>
      </c>
      <c r="X138" s="86">
        <v>43657</v>
      </c>
      <c r="Y138" s="88" t="s">
        <v>2170</v>
      </c>
      <c r="Z138" s="83" t="s">
        <v>2730</v>
      </c>
      <c r="AA138" s="80"/>
      <c r="AB138" s="80"/>
      <c r="AC138" s="88" t="s">
        <v>3293</v>
      </c>
      <c r="AD138" s="88" t="s">
        <v>3635</v>
      </c>
      <c r="AE138" s="80" t="b">
        <v>0</v>
      </c>
      <c r="AF138" s="80">
        <v>0</v>
      </c>
      <c r="AG138" s="88" t="s">
        <v>3764</v>
      </c>
      <c r="AH138" s="80" t="b">
        <v>0</v>
      </c>
      <c r="AI138" s="80" t="s">
        <v>3815</v>
      </c>
      <c r="AJ138" s="80"/>
      <c r="AK138" s="88" t="s">
        <v>3679</v>
      </c>
      <c r="AL138" s="80" t="b">
        <v>0</v>
      </c>
      <c r="AM138" s="80">
        <v>0</v>
      </c>
      <c r="AN138" s="88" t="s">
        <v>3679</v>
      </c>
      <c r="AO138" s="80" t="s">
        <v>3849</v>
      </c>
      <c r="AP138" s="80" t="b">
        <v>0</v>
      </c>
      <c r="AQ138" s="88" t="s">
        <v>3635</v>
      </c>
      <c r="AR138" s="80" t="s">
        <v>178</v>
      </c>
      <c r="AS138" s="80">
        <v>0</v>
      </c>
      <c r="AT138" s="80">
        <v>0</v>
      </c>
      <c r="AU138" s="80"/>
      <c r="AV138" s="80"/>
      <c r="AW138" s="80"/>
      <c r="AX138" s="80"/>
      <c r="AY138" s="80"/>
      <c r="AZ138" s="80"/>
      <c r="BA138" s="80"/>
      <c r="BB138" s="80"/>
      <c r="BC138" s="79" t="str">
        <f>REPLACE(INDEX(GroupVertices[Group],MATCH(Edges[[#This Row],[Vertex 1]],GroupVertices[Vertex],0)),1,1,"")</f>
        <v>118</v>
      </c>
      <c r="BD138" s="79" t="str">
        <f>REPLACE(INDEX(GroupVertices[Group],MATCH(Edges[[#This Row],[Vertex 2]],GroupVertices[Vertex],0)),1,1,"")</f>
        <v>118</v>
      </c>
    </row>
    <row r="139" spans="1:56" ht="15">
      <c r="A139" s="65" t="s">
        <v>408</v>
      </c>
      <c r="B139" s="65" t="s">
        <v>671</v>
      </c>
      <c r="C139" s="66"/>
      <c r="D139" s="67"/>
      <c r="E139" s="68"/>
      <c r="F139" s="69"/>
      <c r="G139" s="66"/>
      <c r="H139" s="70"/>
      <c r="I139" s="71"/>
      <c r="J139" s="71"/>
      <c r="K139" s="34" t="s">
        <v>65</v>
      </c>
      <c r="L139" s="78">
        <v>139</v>
      </c>
      <c r="M139" s="78"/>
      <c r="N139" s="73"/>
      <c r="O139" s="80" t="s">
        <v>874</v>
      </c>
      <c r="P139" s="82">
        <v>43656.87957175926</v>
      </c>
      <c r="Q139" s="80" t="s">
        <v>880</v>
      </c>
      <c r="R139" s="83" t="s">
        <v>1249</v>
      </c>
      <c r="S139" s="80" t="s">
        <v>1313</v>
      </c>
      <c r="T139" s="80"/>
      <c r="U139" s="80"/>
      <c r="V139" s="83" t="s">
        <v>1672</v>
      </c>
      <c r="W139" s="82">
        <v>43656.87957175926</v>
      </c>
      <c r="X139" s="86">
        <v>43656</v>
      </c>
      <c r="Y139" s="88" t="s">
        <v>2059</v>
      </c>
      <c r="Z139" s="83" t="s">
        <v>2619</v>
      </c>
      <c r="AA139" s="80"/>
      <c r="AB139" s="80"/>
      <c r="AC139" s="88" t="s">
        <v>3182</v>
      </c>
      <c r="AD139" s="80"/>
      <c r="AE139" s="80" t="b">
        <v>0</v>
      </c>
      <c r="AF139" s="80">
        <v>0</v>
      </c>
      <c r="AG139" s="88" t="s">
        <v>3679</v>
      </c>
      <c r="AH139" s="80" t="b">
        <v>0</v>
      </c>
      <c r="AI139" s="80" t="s">
        <v>3816</v>
      </c>
      <c r="AJ139" s="80"/>
      <c r="AK139" s="88" t="s">
        <v>3679</v>
      </c>
      <c r="AL139" s="80" t="b">
        <v>0</v>
      </c>
      <c r="AM139" s="80">
        <v>55</v>
      </c>
      <c r="AN139" s="88" t="s">
        <v>3532</v>
      </c>
      <c r="AO139" s="80" t="s">
        <v>3867</v>
      </c>
      <c r="AP139" s="80" t="b">
        <v>0</v>
      </c>
      <c r="AQ139" s="88" t="s">
        <v>3532</v>
      </c>
      <c r="AR139" s="80" t="s">
        <v>178</v>
      </c>
      <c r="AS139" s="80">
        <v>0</v>
      </c>
      <c r="AT139" s="80">
        <v>0</v>
      </c>
      <c r="AU139" s="80"/>
      <c r="AV139" s="80"/>
      <c r="AW139" s="80"/>
      <c r="AX139" s="80"/>
      <c r="AY139" s="80"/>
      <c r="AZ139" s="80"/>
      <c r="BA139" s="80"/>
      <c r="BB139" s="80"/>
      <c r="BC139" s="79" t="str">
        <f>REPLACE(INDEX(GroupVertices[Group],MATCH(Edges[[#This Row],[Vertex 1]],GroupVertices[Vertex],0)),1,1,"")</f>
        <v>7</v>
      </c>
      <c r="BD139" s="79" t="str">
        <f>REPLACE(INDEX(GroupVertices[Group],MATCH(Edges[[#This Row],[Vertex 2]],GroupVertices[Vertex],0)),1,1,"")</f>
        <v>7</v>
      </c>
    </row>
    <row r="140" spans="1:56" ht="15">
      <c r="A140" s="65" t="s">
        <v>332</v>
      </c>
      <c r="B140" s="65" t="s">
        <v>332</v>
      </c>
      <c r="C140" s="66"/>
      <c r="D140" s="67"/>
      <c r="E140" s="68"/>
      <c r="F140" s="69"/>
      <c r="G140" s="66"/>
      <c r="H140" s="70"/>
      <c r="I140" s="71"/>
      <c r="J140" s="71"/>
      <c r="K140" s="34" t="s">
        <v>65</v>
      </c>
      <c r="L140" s="78">
        <v>140</v>
      </c>
      <c r="M140" s="78"/>
      <c r="N140" s="73"/>
      <c r="O140" s="80" t="s">
        <v>178</v>
      </c>
      <c r="P140" s="82">
        <v>43656.65939814815</v>
      </c>
      <c r="Q140" s="80" t="s">
        <v>940</v>
      </c>
      <c r="R140" s="80"/>
      <c r="S140" s="80"/>
      <c r="T140" s="80"/>
      <c r="U140" s="80"/>
      <c r="V140" s="83" t="s">
        <v>1612</v>
      </c>
      <c r="W140" s="82">
        <v>43656.65939814815</v>
      </c>
      <c r="X140" s="86">
        <v>43656</v>
      </c>
      <c r="Y140" s="88" t="s">
        <v>1982</v>
      </c>
      <c r="Z140" s="83" t="s">
        <v>2541</v>
      </c>
      <c r="AA140" s="80"/>
      <c r="AB140" s="80"/>
      <c r="AC140" s="88" t="s">
        <v>3104</v>
      </c>
      <c r="AD140" s="80"/>
      <c r="AE140" s="80" t="b">
        <v>0</v>
      </c>
      <c r="AF140" s="80">
        <v>3</v>
      </c>
      <c r="AG140" s="88" t="s">
        <v>3679</v>
      </c>
      <c r="AH140" s="80" t="b">
        <v>0</v>
      </c>
      <c r="AI140" s="80" t="s">
        <v>3815</v>
      </c>
      <c r="AJ140" s="80"/>
      <c r="AK140" s="88" t="s">
        <v>3679</v>
      </c>
      <c r="AL140" s="80" t="b">
        <v>0</v>
      </c>
      <c r="AM140" s="80">
        <v>0</v>
      </c>
      <c r="AN140" s="88" t="s">
        <v>3679</v>
      </c>
      <c r="AO140" s="80" t="s">
        <v>3857</v>
      </c>
      <c r="AP140" s="80" t="b">
        <v>0</v>
      </c>
      <c r="AQ140" s="88" t="s">
        <v>3104</v>
      </c>
      <c r="AR140" s="80" t="s">
        <v>178</v>
      </c>
      <c r="AS140" s="80">
        <v>0</v>
      </c>
      <c r="AT140" s="80">
        <v>0</v>
      </c>
      <c r="AU140" s="80"/>
      <c r="AV140" s="80"/>
      <c r="AW140" s="80"/>
      <c r="AX140" s="80"/>
      <c r="AY140" s="80"/>
      <c r="AZ140" s="80"/>
      <c r="BA140" s="80"/>
      <c r="BB140" s="80"/>
      <c r="BC140" s="79" t="str">
        <f>REPLACE(INDEX(GroupVertices[Group],MATCH(Edges[[#This Row],[Vertex 1]],GroupVertices[Vertex],0)),1,1,"")</f>
        <v>233</v>
      </c>
      <c r="BD140" s="79" t="str">
        <f>REPLACE(INDEX(GroupVertices[Group],MATCH(Edges[[#This Row],[Vertex 2]],GroupVertices[Vertex],0)),1,1,"")</f>
        <v>233</v>
      </c>
    </row>
    <row r="141" spans="1:56" ht="15">
      <c r="A141" s="65" t="s">
        <v>570</v>
      </c>
      <c r="B141" s="65" t="s">
        <v>570</v>
      </c>
      <c r="C141" s="66"/>
      <c r="D141" s="67"/>
      <c r="E141" s="68"/>
      <c r="F141" s="69"/>
      <c r="G141" s="66"/>
      <c r="H141" s="70"/>
      <c r="I141" s="71"/>
      <c r="J141" s="71"/>
      <c r="K141" s="34" t="s">
        <v>65</v>
      </c>
      <c r="L141" s="78">
        <v>141</v>
      </c>
      <c r="M141" s="78"/>
      <c r="N141" s="73"/>
      <c r="O141" s="80" t="s">
        <v>178</v>
      </c>
      <c r="P141" s="82">
        <v>43657.18318287037</v>
      </c>
      <c r="Q141" s="80" t="s">
        <v>1134</v>
      </c>
      <c r="R141" s="83" t="s">
        <v>1296</v>
      </c>
      <c r="S141" s="80" t="s">
        <v>1314</v>
      </c>
      <c r="T141" s="80"/>
      <c r="U141" s="80"/>
      <c r="V141" s="83" t="s">
        <v>1798</v>
      </c>
      <c r="W141" s="82">
        <v>43657.18318287037</v>
      </c>
      <c r="X141" s="86">
        <v>43657</v>
      </c>
      <c r="Y141" s="88" t="s">
        <v>2244</v>
      </c>
      <c r="Z141" s="83" t="s">
        <v>2805</v>
      </c>
      <c r="AA141" s="80"/>
      <c r="AB141" s="80"/>
      <c r="AC141" s="88" t="s">
        <v>3368</v>
      </c>
      <c r="AD141" s="80"/>
      <c r="AE141" s="80" t="b">
        <v>0</v>
      </c>
      <c r="AF141" s="80">
        <v>5638</v>
      </c>
      <c r="AG141" s="88" t="s">
        <v>3679</v>
      </c>
      <c r="AH141" s="80" t="b">
        <v>1</v>
      </c>
      <c r="AI141" s="80" t="s">
        <v>3815</v>
      </c>
      <c r="AJ141" s="80"/>
      <c r="AK141" s="88" t="s">
        <v>3841</v>
      </c>
      <c r="AL141" s="80" t="b">
        <v>0</v>
      </c>
      <c r="AM141" s="80">
        <v>1560</v>
      </c>
      <c r="AN141" s="88" t="s">
        <v>3679</v>
      </c>
      <c r="AO141" s="80" t="s">
        <v>3851</v>
      </c>
      <c r="AP141" s="80" t="b">
        <v>0</v>
      </c>
      <c r="AQ141" s="88" t="s">
        <v>3368</v>
      </c>
      <c r="AR141" s="80" t="s">
        <v>874</v>
      </c>
      <c r="AS141" s="80">
        <v>0</v>
      </c>
      <c r="AT141" s="80">
        <v>0</v>
      </c>
      <c r="AU141" s="80"/>
      <c r="AV141" s="80"/>
      <c r="AW141" s="80"/>
      <c r="AX141" s="80"/>
      <c r="AY141" s="80"/>
      <c r="AZ141" s="80"/>
      <c r="BA141" s="80"/>
      <c r="BB141" s="80"/>
      <c r="BC141" s="79" t="str">
        <f>REPLACE(INDEX(GroupVertices[Group],MATCH(Edges[[#This Row],[Vertex 1]],GroupVertices[Vertex],0)),1,1,"")</f>
        <v>9</v>
      </c>
      <c r="BD141" s="79" t="str">
        <f>REPLACE(INDEX(GroupVertices[Group],MATCH(Edges[[#This Row],[Vertex 2]],GroupVertices[Vertex],0)),1,1,"")</f>
        <v>9</v>
      </c>
    </row>
    <row r="142" spans="1:56" ht="15">
      <c r="A142" s="65" t="s">
        <v>587</v>
      </c>
      <c r="B142" s="65" t="s">
        <v>587</v>
      </c>
      <c r="C142" s="66"/>
      <c r="D142" s="67"/>
      <c r="E142" s="68"/>
      <c r="F142" s="69"/>
      <c r="G142" s="66"/>
      <c r="H142" s="70"/>
      <c r="I142" s="71"/>
      <c r="J142" s="71"/>
      <c r="K142" s="34" t="s">
        <v>65</v>
      </c>
      <c r="L142" s="78">
        <v>142</v>
      </c>
      <c r="M142" s="78"/>
      <c r="N142" s="73"/>
      <c r="O142" s="80" t="s">
        <v>178</v>
      </c>
      <c r="P142" s="82">
        <v>43655.60320601852</v>
      </c>
      <c r="Q142" s="80" t="s">
        <v>1153</v>
      </c>
      <c r="R142" s="80"/>
      <c r="S142" s="80"/>
      <c r="T142" s="80"/>
      <c r="U142" s="83" t="s">
        <v>1454</v>
      </c>
      <c r="V142" s="83" t="s">
        <v>1454</v>
      </c>
      <c r="W142" s="82">
        <v>43655.60320601852</v>
      </c>
      <c r="X142" s="86">
        <v>43655</v>
      </c>
      <c r="Y142" s="88" t="s">
        <v>2267</v>
      </c>
      <c r="Z142" s="83" t="s">
        <v>2829</v>
      </c>
      <c r="AA142" s="80"/>
      <c r="AB142" s="80"/>
      <c r="AC142" s="88" t="s">
        <v>3392</v>
      </c>
      <c r="AD142" s="80"/>
      <c r="AE142" s="80" t="b">
        <v>0</v>
      </c>
      <c r="AF142" s="80">
        <v>61649</v>
      </c>
      <c r="AG142" s="88" t="s">
        <v>3679</v>
      </c>
      <c r="AH142" s="80" t="b">
        <v>0</v>
      </c>
      <c r="AI142" s="80" t="s">
        <v>3815</v>
      </c>
      <c r="AJ142" s="80"/>
      <c r="AK142" s="88" t="s">
        <v>3679</v>
      </c>
      <c r="AL142" s="80" t="b">
        <v>0</v>
      </c>
      <c r="AM142" s="80">
        <v>29568</v>
      </c>
      <c r="AN142" s="88" t="s">
        <v>3679</v>
      </c>
      <c r="AO142" s="80" t="s">
        <v>3850</v>
      </c>
      <c r="AP142" s="80" t="b">
        <v>0</v>
      </c>
      <c r="AQ142" s="88" t="s">
        <v>3392</v>
      </c>
      <c r="AR142" s="80" t="s">
        <v>874</v>
      </c>
      <c r="AS142" s="80">
        <v>0</v>
      </c>
      <c r="AT142" s="80">
        <v>0</v>
      </c>
      <c r="AU142" s="80"/>
      <c r="AV142" s="80"/>
      <c r="AW142" s="80"/>
      <c r="AX142" s="80"/>
      <c r="AY142" s="80"/>
      <c r="AZ142" s="80"/>
      <c r="BA142" s="80"/>
      <c r="BB142" s="80"/>
      <c r="BC142" s="79" t="str">
        <f>REPLACE(INDEX(GroupVertices[Group],MATCH(Edges[[#This Row],[Vertex 1]],GroupVertices[Vertex],0)),1,1,"")</f>
        <v>2</v>
      </c>
      <c r="BD142" s="79" t="str">
        <f>REPLACE(INDEX(GroupVertices[Group],MATCH(Edges[[#This Row],[Vertex 2]],GroupVertices[Vertex],0)),1,1,"")</f>
        <v>2</v>
      </c>
    </row>
    <row r="143" spans="1:56" ht="15">
      <c r="A143" s="65" t="s">
        <v>410</v>
      </c>
      <c r="B143" s="65" t="s">
        <v>410</v>
      </c>
      <c r="C143" s="66"/>
      <c r="D143" s="67"/>
      <c r="E143" s="68"/>
      <c r="F143" s="69"/>
      <c r="G143" s="66"/>
      <c r="H143" s="70"/>
      <c r="I143" s="71"/>
      <c r="J143" s="71"/>
      <c r="K143" s="34" t="s">
        <v>65</v>
      </c>
      <c r="L143" s="78">
        <v>143</v>
      </c>
      <c r="M143" s="78"/>
      <c r="N143" s="73"/>
      <c r="O143" s="80" t="s">
        <v>178</v>
      </c>
      <c r="P143" s="82">
        <v>43656.88245370371</v>
      </c>
      <c r="Q143" s="80" t="s">
        <v>996</v>
      </c>
      <c r="R143" s="80"/>
      <c r="S143" s="80"/>
      <c r="T143" s="80"/>
      <c r="U143" s="80"/>
      <c r="V143" s="83" t="s">
        <v>1674</v>
      </c>
      <c r="W143" s="82">
        <v>43656.88245370371</v>
      </c>
      <c r="X143" s="86">
        <v>43656</v>
      </c>
      <c r="Y143" s="88" t="s">
        <v>2061</v>
      </c>
      <c r="Z143" s="83" t="s">
        <v>2621</v>
      </c>
      <c r="AA143" s="80"/>
      <c r="AB143" s="80"/>
      <c r="AC143" s="88" t="s">
        <v>3184</v>
      </c>
      <c r="AD143" s="80"/>
      <c r="AE143" s="80" t="b">
        <v>0</v>
      </c>
      <c r="AF143" s="80">
        <v>0</v>
      </c>
      <c r="AG143" s="88" t="s">
        <v>3679</v>
      </c>
      <c r="AH143" s="80" t="b">
        <v>0</v>
      </c>
      <c r="AI143" s="80" t="s">
        <v>3815</v>
      </c>
      <c r="AJ143" s="80"/>
      <c r="AK143" s="88" t="s">
        <v>3679</v>
      </c>
      <c r="AL143" s="80" t="b">
        <v>0</v>
      </c>
      <c r="AM143" s="80">
        <v>0</v>
      </c>
      <c r="AN143" s="88" t="s">
        <v>3679</v>
      </c>
      <c r="AO143" s="80" t="s">
        <v>3857</v>
      </c>
      <c r="AP143" s="80" t="b">
        <v>0</v>
      </c>
      <c r="AQ143" s="88" t="s">
        <v>3184</v>
      </c>
      <c r="AR143" s="80" t="s">
        <v>178</v>
      </c>
      <c r="AS143" s="80">
        <v>0</v>
      </c>
      <c r="AT143" s="80">
        <v>0</v>
      </c>
      <c r="AU143" s="80"/>
      <c r="AV143" s="80"/>
      <c r="AW143" s="80"/>
      <c r="AX143" s="80"/>
      <c r="AY143" s="80"/>
      <c r="AZ143" s="80"/>
      <c r="BA143" s="80"/>
      <c r="BB143" s="80"/>
      <c r="BC143" s="79" t="str">
        <f>REPLACE(INDEX(GroupVertices[Group],MATCH(Edges[[#This Row],[Vertex 1]],GroupVertices[Vertex],0)),1,1,"")</f>
        <v>232</v>
      </c>
      <c r="BD143" s="79" t="str">
        <f>REPLACE(INDEX(GroupVertices[Group],MATCH(Edges[[#This Row],[Vertex 2]],GroupVertices[Vertex],0)),1,1,"")</f>
        <v>232</v>
      </c>
    </row>
    <row r="144" spans="1:56" ht="15">
      <c r="A144" s="65" t="s">
        <v>650</v>
      </c>
      <c r="B144" s="65" t="s">
        <v>651</v>
      </c>
      <c r="C144" s="66"/>
      <c r="D144" s="67"/>
      <c r="E144" s="68"/>
      <c r="F144" s="69"/>
      <c r="G144" s="66"/>
      <c r="H144" s="70"/>
      <c r="I144" s="71"/>
      <c r="J144" s="71"/>
      <c r="K144" s="34" t="s">
        <v>66</v>
      </c>
      <c r="L144" s="78">
        <v>144</v>
      </c>
      <c r="M144" s="78"/>
      <c r="N144" s="73"/>
      <c r="O144" s="80" t="s">
        <v>876</v>
      </c>
      <c r="P144" s="82">
        <v>43656.69494212963</v>
      </c>
      <c r="Q144" s="80" t="s">
        <v>1216</v>
      </c>
      <c r="R144" s="80"/>
      <c r="S144" s="80"/>
      <c r="T144" s="80"/>
      <c r="U144" s="80"/>
      <c r="V144" s="83" t="s">
        <v>1834</v>
      </c>
      <c r="W144" s="82">
        <v>43656.69494212963</v>
      </c>
      <c r="X144" s="86">
        <v>43656</v>
      </c>
      <c r="Y144" s="88" t="s">
        <v>2372</v>
      </c>
      <c r="Z144" s="83" t="s">
        <v>2935</v>
      </c>
      <c r="AA144" s="80"/>
      <c r="AB144" s="80"/>
      <c r="AC144" s="88" t="s">
        <v>3498</v>
      </c>
      <c r="AD144" s="88" t="s">
        <v>3660</v>
      </c>
      <c r="AE144" s="80" t="b">
        <v>0</v>
      </c>
      <c r="AF144" s="80">
        <v>4</v>
      </c>
      <c r="AG144" s="88" t="s">
        <v>3795</v>
      </c>
      <c r="AH144" s="80" t="b">
        <v>0</v>
      </c>
      <c r="AI144" s="80" t="s">
        <v>3815</v>
      </c>
      <c r="AJ144" s="80"/>
      <c r="AK144" s="88" t="s">
        <v>3679</v>
      </c>
      <c r="AL144" s="80" t="b">
        <v>0</v>
      </c>
      <c r="AM144" s="80">
        <v>0</v>
      </c>
      <c r="AN144" s="88" t="s">
        <v>3679</v>
      </c>
      <c r="AO144" s="80" t="s">
        <v>3850</v>
      </c>
      <c r="AP144" s="80" t="b">
        <v>0</v>
      </c>
      <c r="AQ144" s="88" t="s">
        <v>3660</v>
      </c>
      <c r="AR144" s="80" t="s">
        <v>178</v>
      </c>
      <c r="AS144" s="80">
        <v>0</v>
      </c>
      <c r="AT144" s="80">
        <v>0</v>
      </c>
      <c r="AU144" s="80"/>
      <c r="AV144" s="80"/>
      <c r="AW144" s="80"/>
      <c r="AX144" s="80"/>
      <c r="AY144" s="80"/>
      <c r="AZ144" s="80"/>
      <c r="BA144" s="80"/>
      <c r="BB144" s="80"/>
      <c r="BC144" s="79" t="str">
        <f>REPLACE(INDEX(GroupVertices[Group],MATCH(Edges[[#This Row],[Vertex 1]],GroupVertices[Vertex],0)),1,1,"")</f>
        <v>3</v>
      </c>
      <c r="BD144" s="79" t="str">
        <f>REPLACE(INDEX(GroupVertices[Group],MATCH(Edges[[#This Row],[Vertex 2]],GroupVertices[Vertex],0)),1,1,"")</f>
        <v>3</v>
      </c>
    </row>
    <row r="145" spans="1:56" ht="15">
      <c r="A145" s="65" t="s">
        <v>650</v>
      </c>
      <c r="B145" s="65" t="s">
        <v>854</v>
      </c>
      <c r="C145" s="66"/>
      <c r="D145" s="67"/>
      <c r="E145" s="68"/>
      <c r="F145" s="69"/>
      <c r="G145" s="66"/>
      <c r="H145" s="70"/>
      <c r="I145" s="71"/>
      <c r="J145" s="71"/>
      <c r="K145" s="34" t="s">
        <v>65</v>
      </c>
      <c r="L145" s="78">
        <v>145</v>
      </c>
      <c r="M145" s="78"/>
      <c r="N145" s="73"/>
      <c r="O145" s="80" t="s">
        <v>876</v>
      </c>
      <c r="P145" s="82">
        <v>43656.69494212963</v>
      </c>
      <c r="Q145" s="80" t="s">
        <v>1216</v>
      </c>
      <c r="R145" s="80"/>
      <c r="S145" s="80"/>
      <c r="T145" s="80"/>
      <c r="U145" s="80"/>
      <c r="V145" s="83" t="s">
        <v>1834</v>
      </c>
      <c r="W145" s="82">
        <v>43656.69494212963</v>
      </c>
      <c r="X145" s="86">
        <v>43656</v>
      </c>
      <c r="Y145" s="88" t="s">
        <v>2372</v>
      </c>
      <c r="Z145" s="83" t="s">
        <v>2935</v>
      </c>
      <c r="AA145" s="80"/>
      <c r="AB145" s="80"/>
      <c r="AC145" s="88" t="s">
        <v>3498</v>
      </c>
      <c r="AD145" s="88" t="s">
        <v>3660</v>
      </c>
      <c r="AE145" s="80" t="b">
        <v>0</v>
      </c>
      <c r="AF145" s="80">
        <v>4</v>
      </c>
      <c r="AG145" s="88" t="s">
        <v>3795</v>
      </c>
      <c r="AH145" s="80" t="b">
        <v>0</v>
      </c>
      <c r="AI145" s="80" t="s">
        <v>3815</v>
      </c>
      <c r="AJ145" s="80"/>
      <c r="AK145" s="88" t="s">
        <v>3679</v>
      </c>
      <c r="AL145" s="80" t="b">
        <v>0</v>
      </c>
      <c r="AM145" s="80">
        <v>0</v>
      </c>
      <c r="AN145" s="88" t="s">
        <v>3679</v>
      </c>
      <c r="AO145" s="80" t="s">
        <v>3850</v>
      </c>
      <c r="AP145" s="80" t="b">
        <v>0</v>
      </c>
      <c r="AQ145" s="88" t="s">
        <v>3660</v>
      </c>
      <c r="AR145" s="80" t="s">
        <v>178</v>
      </c>
      <c r="AS145" s="80">
        <v>0</v>
      </c>
      <c r="AT145" s="80">
        <v>0</v>
      </c>
      <c r="AU145" s="80"/>
      <c r="AV145" s="80"/>
      <c r="AW145" s="80"/>
      <c r="AX145" s="80"/>
      <c r="AY145" s="80"/>
      <c r="AZ145" s="80"/>
      <c r="BA145" s="80"/>
      <c r="BB145" s="80"/>
      <c r="BC145" s="79" t="str">
        <f>REPLACE(INDEX(GroupVertices[Group],MATCH(Edges[[#This Row],[Vertex 1]],GroupVertices[Vertex],0)),1,1,"")</f>
        <v>3</v>
      </c>
      <c r="BD145" s="79" t="str">
        <f>REPLACE(INDEX(GroupVertices[Group],MATCH(Edges[[#This Row],[Vertex 2]],GroupVertices[Vertex],0)),1,1,"")</f>
        <v>3</v>
      </c>
    </row>
    <row r="146" spans="1:56" ht="15">
      <c r="A146" s="65" t="s">
        <v>650</v>
      </c>
      <c r="B146" s="65" t="s">
        <v>694</v>
      </c>
      <c r="C146" s="66"/>
      <c r="D146" s="67"/>
      <c r="E146" s="68"/>
      <c r="F146" s="69"/>
      <c r="G146" s="66"/>
      <c r="H146" s="70"/>
      <c r="I146" s="71"/>
      <c r="J146" s="71"/>
      <c r="K146" s="34" t="s">
        <v>65</v>
      </c>
      <c r="L146" s="78">
        <v>146</v>
      </c>
      <c r="M146" s="78"/>
      <c r="N146" s="73"/>
      <c r="O146" s="80" t="s">
        <v>876</v>
      </c>
      <c r="P146" s="82">
        <v>43656.69494212963</v>
      </c>
      <c r="Q146" s="80" t="s">
        <v>1216</v>
      </c>
      <c r="R146" s="80"/>
      <c r="S146" s="80"/>
      <c r="T146" s="80"/>
      <c r="U146" s="80"/>
      <c r="V146" s="83" t="s">
        <v>1834</v>
      </c>
      <c r="W146" s="82">
        <v>43656.69494212963</v>
      </c>
      <c r="X146" s="86">
        <v>43656</v>
      </c>
      <c r="Y146" s="88" t="s">
        <v>2372</v>
      </c>
      <c r="Z146" s="83" t="s">
        <v>2935</v>
      </c>
      <c r="AA146" s="80"/>
      <c r="AB146" s="80"/>
      <c r="AC146" s="88" t="s">
        <v>3498</v>
      </c>
      <c r="AD146" s="88" t="s">
        <v>3660</v>
      </c>
      <c r="AE146" s="80" t="b">
        <v>0</v>
      </c>
      <c r="AF146" s="80">
        <v>4</v>
      </c>
      <c r="AG146" s="88" t="s">
        <v>3795</v>
      </c>
      <c r="AH146" s="80" t="b">
        <v>0</v>
      </c>
      <c r="AI146" s="80" t="s">
        <v>3815</v>
      </c>
      <c r="AJ146" s="80"/>
      <c r="AK146" s="88" t="s">
        <v>3679</v>
      </c>
      <c r="AL146" s="80" t="b">
        <v>0</v>
      </c>
      <c r="AM146" s="80">
        <v>0</v>
      </c>
      <c r="AN146" s="88" t="s">
        <v>3679</v>
      </c>
      <c r="AO146" s="80" t="s">
        <v>3850</v>
      </c>
      <c r="AP146" s="80" t="b">
        <v>0</v>
      </c>
      <c r="AQ146" s="88" t="s">
        <v>3660</v>
      </c>
      <c r="AR146" s="80" t="s">
        <v>178</v>
      </c>
      <c r="AS146" s="80">
        <v>0</v>
      </c>
      <c r="AT146" s="80">
        <v>0</v>
      </c>
      <c r="AU146" s="80"/>
      <c r="AV146" s="80"/>
      <c r="AW146" s="80"/>
      <c r="AX146" s="80"/>
      <c r="AY146" s="80"/>
      <c r="AZ146" s="80"/>
      <c r="BA146" s="80"/>
      <c r="BB146" s="80"/>
      <c r="BC146" s="79" t="str">
        <f>REPLACE(INDEX(GroupVertices[Group],MATCH(Edges[[#This Row],[Vertex 1]],GroupVertices[Vertex],0)),1,1,"")</f>
        <v>3</v>
      </c>
      <c r="BD146" s="79" t="str">
        <f>REPLACE(INDEX(GroupVertices[Group],MATCH(Edges[[#This Row],[Vertex 2]],GroupVertices[Vertex],0)),1,1,"")</f>
        <v>3</v>
      </c>
    </row>
    <row r="147" spans="1:56" ht="15">
      <c r="A147" s="65" t="s">
        <v>650</v>
      </c>
      <c r="B147" s="65" t="s">
        <v>855</v>
      </c>
      <c r="C147" s="66"/>
      <c r="D147" s="67"/>
      <c r="E147" s="68"/>
      <c r="F147" s="69"/>
      <c r="G147" s="66"/>
      <c r="H147" s="70"/>
      <c r="I147" s="71"/>
      <c r="J147" s="71"/>
      <c r="K147" s="34" t="s">
        <v>65</v>
      </c>
      <c r="L147" s="78">
        <v>147</v>
      </c>
      <c r="M147" s="78"/>
      <c r="N147" s="73"/>
      <c r="O147" s="80" t="s">
        <v>876</v>
      </c>
      <c r="P147" s="82">
        <v>43656.69494212963</v>
      </c>
      <c r="Q147" s="80" t="s">
        <v>1216</v>
      </c>
      <c r="R147" s="80"/>
      <c r="S147" s="80"/>
      <c r="T147" s="80"/>
      <c r="U147" s="80"/>
      <c r="V147" s="83" t="s">
        <v>1834</v>
      </c>
      <c r="W147" s="82">
        <v>43656.69494212963</v>
      </c>
      <c r="X147" s="86">
        <v>43656</v>
      </c>
      <c r="Y147" s="88" t="s">
        <v>2372</v>
      </c>
      <c r="Z147" s="83" t="s">
        <v>2935</v>
      </c>
      <c r="AA147" s="80"/>
      <c r="AB147" s="80"/>
      <c r="AC147" s="88" t="s">
        <v>3498</v>
      </c>
      <c r="AD147" s="88" t="s">
        <v>3660</v>
      </c>
      <c r="AE147" s="80" t="b">
        <v>0</v>
      </c>
      <c r="AF147" s="80">
        <v>4</v>
      </c>
      <c r="AG147" s="88" t="s">
        <v>3795</v>
      </c>
      <c r="AH147" s="80" t="b">
        <v>0</v>
      </c>
      <c r="AI147" s="80" t="s">
        <v>3815</v>
      </c>
      <c r="AJ147" s="80"/>
      <c r="AK147" s="88" t="s">
        <v>3679</v>
      </c>
      <c r="AL147" s="80" t="b">
        <v>0</v>
      </c>
      <c r="AM147" s="80">
        <v>0</v>
      </c>
      <c r="AN147" s="88" t="s">
        <v>3679</v>
      </c>
      <c r="AO147" s="80" t="s">
        <v>3850</v>
      </c>
      <c r="AP147" s="80" t="b">
        <v>0</v>
      </c>
      <c r="AQ147" s="88" t="s">
        <v>3660</v>
      </c>
      <c r="AR147" s="80" t="s">
        <v>178</v>
      </c>
      <c r="AS147" s="80">
        <v>0</v>
      </c>
      <c r="AT147" s="80">
        <v>0</v>
      </c>
      <c r="AU147" s="80"/>
      <c r="AV147" s="80"/>
      <c r="AW147" s="80"/>
      <c r="AX147" s="80"/>
      <c r="AY147" s="80"/>
      <c r="AZ147" s="80"/>
      <c r="BA147" s="80"/>
      <c r="BB147" s="80"/>
      <c r="BC147" s="79" t="str">
        <f>REPLACE(INDEX(GroupVertices[Group],MATCH(Edges[[#This Row],[Vertex 1]],GroupVertices[Vertex],0)),1,1,"")</f>
        <v>3</v>
      </c>
      <c r="BD147" s="79" t="str">
        <f>REPLACE(INDEX(GroupVertices[Group],MATCH(Edges[[#This Row],[Vertex 2]],GroupVertices[Vertex],0)),1,1,"")</f>
        <v>3</v>
      </c>
    </row>
    <row r="148" spans="1:56" ht="15">
      <c r="A148" s="65" t="s">
        <v>650</v>
      </c>
      <c r="B148" s="65" t="s">
        <v>856</v>
      </c>
      <c r="C148" s="66"/>
      <c r="D148" s="67"/>
      <c r="E148" s="68"/>
      <c r="F148" s="69"/>
      <c r="G148" s="66"/>
      <c r="H148" s="70"/>
      <c r="I148" s="71"/>
      <c r="J148" s="71"/>
      <c r="K148" s="34" t="s">
        <v>65</v>
      </c>
      <c r="L148" s="78">
        <v>148</v>
      </c>
      <c r="M148" s="78"/>
      <c r="N148" s="73"/>
      <c r="O148" s="80" t="s">
        <v>876</v>
      </c>
      <c r="P148" s="82">
        <v>43656.69494212963</v>
      </c>
      <c r="Q148" s="80" t="s">
        <v>1216</v>
      </c>
      <c r="R148" s="80"/>
      <c r="S148" s="80"/>
      <c r="T148" s="80"/>
      <c r="U148" s="80"/>
      <c r="V148" s="83" t="s">
        <v>1834</v>
      </c>
      <c r="W148" s="82">
        <v>43656.69494212963</v>
      </c>
      <c r="X148" s="86">
        <v>43656</v>
      </c>
      <c r="Y148" s="88" t="s">
        <v>2372</v>
      </c>
      <c r="Z148" s="83" t="s">
        <v>2935</v>
      </c>
      <c r="AA148" s="80"/>
      <c r="AB148" s="80"/>
      <c r="AC148" s="88" t="s">
        <v>3498</v>
      </c>
      <c r="AD148" s="88" t="s">
        <v>3660</v>
      </c>
      <c r="AE148" s="80" t="b">
        <v>0</v>
      </c>
      <c r="AF148" s="80">
        <v>4</v>
      </c>
      <c r="AG148" s="88" t="s">
        <v>3795</v>
      </c>
      <c r="AH148" s="80" t="b">
        <v>0</v>
      </c>
      <c r="AI148" s="80" t="s">
        <v>3815</v>
      </c>
      <c r="AJ148" s="80"/>
      <c r="AK148" s="88" t="s">
        <v>3679</v>
      </c>
      <c r="AL148" s="80" t="b">
        <v>0</v>
      </c>
      <c r="AM148" s="80">
        <v>0</v>
      </c>
      <c r="AN148" s="88" t="s">
        <v>3679</v>
      </c>
      <c r="AO148" s="80" t="s">
        <v>3850</v>
      </c>
      <c r="AP148" s="80" t="b">
        <v>0</v>
      </c>
      <c r="AQ148" s="88" t="s">
        <v>3660</v>
      </c>
      <c r="AR148" s="80" t="s">
        <v>178</v>
      </c>
      <c r="AS148" s="80">
        <v>0</v>
      </c>
      <c r="AT148" s="80">
        <v>0</v>
      </c>
      <c r="AU148" s="80"/>
      <c r="AV148" s="80"/>
      <c r="AW148" s="80"/>
      <c r="AX148" s="80"/>
      <c r="AY148" s="80"/>
      <c r="AZ148" s="80"/>
      <c r="BA148" s="80"/>
      <c r="BB148" s="80"/>
      <c r="BC148" s="79" t="str">
        <f>REPLACE(INDEX(GroupVertices[Group],MATCH(Edges[[#This Row],[Vertex 1]],GroupVertices[Vertex],0)),1,1,"")</f>
        <v>3</v>
      </c>
      <c r="BD148" s="79" t="str">
        <f>REPLACE(INDEX(GroupVertices[Group],MATCH(Edges[[#This Row],[Vertex 2]],GroupVertices[Vertex],0)),1,1,"")</f>
        <v>3</v>
      </c>
    </row>
    <row r="149" spans="1:56" ht="15">
      <c r="A149" s="65" t="s">
        <v>650</v>
      </c>
      <c r="B149" s="65" t="s">
        <v>857</v>
      </c>
      <c r="C149" s="66"/>
      <c r="D149" s="67"/>
      <c r="E149" s="68"/>
      <c r="F149" s="69"/>
      <c r="G149" s="66"/>
      <c r="H149" s="70"/>
      <c r="I149" s="71"/>
      <c r="J149" s="71"/>
      <c r="K149" s="34" t="s">
        <v>65</v>
      </c>
      <c r="L149" s="78">
        <v>149</v>
      </c>
      <c r="M149" s="78"/>
      <c r="N149" s="73"/>
      <c r="O149" s="80" t="s">
        <v>876</v>
      </c>
      <c r="P149" s="82">
        <v>43656.69494212963</v>
      </c>
      <c r="Q149" s="80" t="s">
        <v>1216</v>
      </c>
      <c r="R149" s="80"/>
      <c r="S149" s="80"/>
      <c r="T149" s="80"/>
      <c r="U149" s="80"/>
      <c r="V149" s="83" t="s">
        <v>1834</v>
      </c>
      <c r="W149" s="82">
        <v>43656.69494212963</v>
      </c>
      <c r="X149" s="86">
        <v>43656</v>
      </c>
      <c r="Y149" s="88" t="s">
        <v>2372</v>
      </c>
      <c r="Z149" s="83" t="s">
        <v>2935</v>
      </c>
      <c r="AA149" s="80"/>
      <c r="AB149" s="80"/>
      <c r="AC149" s="88" t="s">
        <v>3498</v>
      </c>
      <c r="AD149" s="88" t="s">
        <v>3660</v>
      </c>
      <c r="AE149" s="80" t="b">
        <v>0</v>
      </c>
      <c r="AF149" s="80">
        <v>4</v>
      </c>
      <c r="AG149" s="88" t="s">
        <v>3795</v>
      </c>
      <c r="AH149" s="80" t="b">
        <v>0</v>
      </c>
      <c r="AI149" s="80" t="s">
        <v>3815</v>
      </c>
      <c r="AJ149" s="80"/>
      <c r="AK149" s="88" t="s">
        <v>3679</v>
      </c>
      <c r="AL149" s="80" t="b">
        <v>0</v>
      </c>
      <c r="AM149" s="80">
        <v>0</v>
      </c>
      <c r="AN149" s="88" t="s">
        <v>3679</v>
      </c>
      <c r="AO149" s="80" t="s">
        <v>3850</v>
      </c>
      <c r="AP149" s="80" t="b">
        <v>0</v>
      </c>
      <c r="AQ149" s="88" t="s">
        <v>3660</v>
      </c>
      <c r="AR149" s="80" t="s">
        <v>178</v>
      </c>
      <c r="AS149" s="80">
        <v>0</v>
      </c>
      <c r="AT149" s="80">
        <v>0</v>
      </c>
      <c r="AU149" s="80"/>
      <c r="AV149" s="80"/>
      <c r="AW149" s="80"/>
      <c r="AX149" s="80"/>
      <c r="AY149" s="80"/>
      <c r="AZ149" s="80"/>
      <c r="BA149" s="80"/>
      <c r="BB149" s="80"/>
      <c r="BC149" s="79" t="str">
        <f>REPLACE(INDEX(GroupVertices[Group],MATCH(Edges[[#This Row],[Vertex 1]],GroupVertices[Vertex],0)),1,1,"")</f>
        <v>3</v>
      </c>
      <c r="BD149" s="79" t="str">
        <f>REPLACE(INDEX(GroupVertices[Group],MATCH(Edges[[#This Row],[Vertex 2]],GroupVertices[Vertex],0)),1,1,"")</f>
        <v>3</v>
      </c>
    </row>
    <row r="150" spans="1:56" ht="15">
      <c r="A150" s="65" t="s">
        <v>650</v>
      </c>
      <c r="B150" s="65" t="s">
        <v>858</v>
      </c>
      <c r="C150" s="66"/>
      <c r="D150" s="67"/>
      <c r="E150" s="68"/>
      <c r="F150" s="69"/>
      <c r="G150" s="66"/>
      <c r="H150" s="70"/>
      <c r="I150" s="71"/>
      <c r="J150" s="71"/>
      <c r="K150" s="34" t="s">
        <v>65</v>
      </c>
      <c r="L150" s="78">
        <v>150</v>
      </c>
      <c r="M150" s="78"/>
      <c r="N150" s="73"/>
      <c r="O150" s="80" t="s">
        <v>875</v>
      </c>
      <c r="P150" s="82">
        <v>43656.69494212963</v>
      </c>
      <c r="Q150" s="80" t="s">
        <v>1216</v>
      </c>
      <c r="R150" s="80"/>
      <c r="S150" s="80"/>
      <c r="T150" s="80"/>
      <c r="U150" s="80"/>
      <c r="V150" s="83" t="s">
        <v>1834</v>
      </c>
      <c r="W150" s="82">
        <v>43656.69494212963</v>
      </c>
      <c r="X150" s="86">
        <v>43656</v>
      </c>
      <c r="Y150" s="88" t="s">
        <v>2372</v>
      </c>
      <c r="Z150" s="83" t="s">
        <v>2935</v>
      </c>
      <c r="AA150" s="80"/>
      <c r="AB150" s="80"/>
      <c r="AC150" s="88" t="s">
        <v>3498</v>
      </c>
      <c r="AD150" s="88" t="s">
        <v>3660</v>
      </c>
      <c r="AE150" s="80" t="b">
        <v>0</v>
      </c>
      <c r="AF150" s="80">
        <v>4</v>
      </c>
      <c r="AG150" s="88" t="s">
        <v>3795</v>
      </c>
      <c r="AH150" s="80" t="b">
        <v>0</v>
      </c>
      <c r="AI150" s="80" t="s">
        <v>3815</v>
      </c>
      <c r="AJ150" s="80"/>
      <c r="AK150" s="88" t="s">
        <v>3679</v>
      </c>
      <c r="AL150" s="80" t="b">
        <v>0</v>
      </c>
      <c r="AM150" s="80">
        <v>0</v>
      </c>
      <c r="AN150" s="88" t="s">
        <v>3679</v>
      </c>
      <c r="AO150" s="80" t="s">
        <v>3850</v>
      </c>
      <c r="AP150" s="80" t="b">
        <v>0</v>
      </c>
      <c r="AQ150" s="88" t="s">
        <v>3660</v>
      </c>
      <c r="AR150" s="80" t="s">
        <v>178</v>
      </c>
      <c r="AS150" s="80">
        <v>0</v>
      </c>
      <c r="AT150" s="80">
        <v>0</v>
      </c>
      <c r="AU150" s="80"/>
      <c r="AV150" s="80"/>
      <c r="AW150" s="80"/>
      <c r="AX150" s="80"/>
      <c r="AY150" s="80"/>
      <c r="AZ150" s="80"/>
      <c r="BA150" s="80"/>
      <c r="BB150" s="80"/>
      <c r="BC150" s="79" t="str">
        <f>REPLACE(INDEX(GroupVertices[Group],MATCH(Edges[[#This Row],[Vertex 1]],GroupVertices[Vertex],0)),1,1,"")</f>
        <v>3</v>
      </c>
      <c r="BD150" s="79" t="str">
        <f>REPLACE(INDEX(GroupVertices[Group],MATCH(Edges[[#This Row],[Vertex 2]],GroupVertices[Vertex],0)),1,1,"")</f>
        <v>3</v>
      </c>
    </row>
    <row r="151" spans="1:56" ht="15">
      <c r="A151" s="65" t="s">
        <v>517</v>
      </c>
      <c r="B151" s="65" t="s">
        <v>517</v>
      </c>
      <c r="C151" s="66"/>
      <c r="D151" s="67"/>
      <c r="E151" s="68"/>
      <c r="F151" s="69"/>
      <c r="G151" s="66"/>
      <c r="H151" s="70"/>
      <c r="I151" s="71"/>
      <c r="J151" s="71"/>
      <c r="K151" s="34" t="s">
        <v>65</v>
      </c>
      <c r="L151" s="78">
        <v>151</v>
      </c>
      <c r="M151" s="78"/>
      <c r="N151" s="73"/>
      <c r="O151" s="80" t="s">
        <v>178</v>
      </c>
      <c r="P151" s="82">
        <v>43656.9849537037</v>
      </c>
      <c r="Q151" s="80" t="s">
        <v>1090</v>
      </c>
      <c r="R151" s="80" t="s">
        <v>1287</v>
      </c>
      <c r="S151" s="80" t="s">
        <v>1330</v>
      </c>
      <c r="T151" s="80" t="s">
        <v>1371</v>
      </c>
      <c r="U151" s="80"/>
      <c r="V151" s="83" t="s">
        <v>1756</v>
      </c>
      <c r="W151" s="82">
        <v>43656.9849537037</v>
      </c>
      <c r="X151" s="86">
        <v>43656</v>
      </c>
      <c r="Y151" s="88" t="s">
        <v>2179</v>
      </c>
      <c r="Z151" s="83" t="s">
        <v>2739</v>
      </c>
      <c r="AA151" s="80"/>
      <c r="AB151" s="80"/>
      <c r="AC151" s="88" t="s">
        <v>3302</v>
      </c>
      <c r="AD151" s="80"/>
      <c r="AE151" s="80" t="b">
        <v>0</v>
      </c>
      <c r="AF151" s="80">
        <v>0</v>
      </c>
      <c r="AG151" s="88" t="s">
        <v>3679</v>
      </c>
      <c r="AH151" s="80" t="b">
        <v>0</v>
      </c>
      <c r="AI151" s="80" t="s">
        <v>3815</v>
      </c>
      <c r="AJ151" s="80"/>
      <c r="AK151" s="88" t="s">
        <v>3679</v>
      </c>
      <c r="AL151" s="80" t="b">
        <v>0</v>
      </c>
      <c r="AM151" s="80">
        <v>1</v>
      </c>
      <c r="AN151" s="88" t="s">
        <v>3679</v>
      </c>
      <c r="AO151" s="80" t="s">
        <v>3876</v>
      </c>
      <c r="AP151" s="80" t="b">
        <v>0</v>
      </c>
      <c r="AQ151" s="88" t="s">
        <v>3302</v>
      </c>
      <c r="AR151" s="80" t="s">
        <v>178</v>
      </c>
      <c r="AS151" s="80">
        <v>0</v>
      </c>
      <c r="AT151" s="80">
        <v>0</v>
      </c>
      <c r="AU151" s="80"/>
      <c r="AV151" s="80"/>
      <c r="AW151" s="80"/>
      <c r="AX151" s="80"/>
      <c r="AY151" s="80"/>
      <c r="AZ151" s="80"/>
      <c r="BA151" s="80"/>
      <c r="BB151" s="80"/>
      <c r="BC151" s="79" t="str">
        <f>REPLACE(INDEX(GroupVertices[Group],MATCH(Edges[[#This Row],[Vertex 1]],GroupVertices[Vertex],0)),1,1,"")</f>
        <v>106</v>
      </c>
      <c r="BD151" s="79" t="str">
        <f>REPLACE(INDEX(GroupVertices[Group],MATCH(Edges[[#This Row],[Vertex 2]],GroupVertices[Vertex],0)),1,1,"")</f>
        <v>106</v>
      </c>
    </row>
    <row r="152" spans="1:56" ht="15">
      <c r="A152" s="65" t="s">
        <v>216</v>
      </c>
      <c r="B152" s="65" t="s">
        <v>428</v>
      </c>
      <c r="C152" s="66"/>
      <c r="D152" s="67"/>
      <c r="E152" s="68"/>
      <c r="F152" s="69"/>
      <c r="G152" s="66"/>
      <c r="H152" s="70"/>
      <c r="I152" s="71"/>
      <c r="J152" s="71"/>
      <c r="K152" s="34" t="s">
        <v>65</v>
      </c>
      <c r="L152" s="72">
        <v>152</v>
      </c>
      <c r="M152" s="72"/>
      <c r="N152" s="73"/>
      <c r="O152" s="79" t="s">
        <v>874</v>
      </c>
      <c r="P152" s="81">
        <v>43656.22053240741</v>
      </c>
      <c r="Q152" s="79" t="s">
        <v>877</v>
      </c>
      <c r="R152" s="79"/>
      <c r="S152" s="79"/>
      <c r="T152" s="79"/>
      <c r="U152" s="79"/>
      <c r="V152" s="84" t="s">
        <v>1504</v>
      </c>
      <c r="W152" s="81">
        <v>43656.22053240741</v>
      </c>
      <c r="X152" s="85">
        <v>43656</v>
      </c>
      <c r="Y152" s="87" t="s">
        <v>1866</v>
      </c>
      <c r="Z152" s="84" t="s">
        <v>2424</v>
      </c>
      <c r="AA152" s="79"/>
      <c r="AB152" s="79"/>
      <c r="AC152" s="87" t="s">
        <v>2987</v>
      </c>
      <c r="AD152" s="79"/>
      <c r="AE152" s="79" t="b">
        <v>0</v>
      </c>
      <c r="AF152" s="79">
        <v>0</v>
      </c>
      <c r="AG152" s="87" t="s">
        <v>3679</v>
      </c>
      <c r="AH152" s="79" t="b">
        <v>0</v>
      </c>
      <c r="AI152" s="79" t="s">
        <v>3815</v>
      </c>
      <c r="AJ152" s="79"/>
      <c r="AK152" s="87" t="s">
        <v>3679</v>
      </c>
      <c r="AL152" s="79" t="b">
        <v>0</v>
      </c>
      <c r="AM152" s="79">
        <v>94</v>
      </c>
      <c r="AN152" s="87" t="s">
        <v>3203</v>
      </c>
      <c r="AO152" s="79" t="s">
        <v>3849</v>
      </c>
      <c r="AP152" s="79" t="b">
        <v>0</v>
      </c>
      <c r="AQ152" s="87" t="s">
        <v>3203</v>
      </c>
      <c r="AR152" s="79" t="s">
        <v>178</v>
      </c>
      <c r="AS152" s="79">
        <v>0</v>
      </c>
      <c r="AT152" s="79">
        <v>0</v>
      </c>
      <c r="AU152" s="79"/>
      <c r="AV152" s="79"/>
      <c r="AW152" s="79"/>
      <c r="AX152" s="79"/>
      <c r="AY152" s="79"/>
      <c r="AZ152" s="79"/>
      <c r="BA152" s="79"/>
      <c r="BB152" s="79"/>
      <c r="BC152" s="79" t="str">
        <f>REPLACE(INDEX(GroupVertices[Group],MATCH(Edges[[#This Row],[Vertex 1]],GroupVertices[Vertex],0)),1,1,"")</f>
        <v>1</v>
      </c>
      <c r="BD152" s="79" t="str">
        <f>REPLACE(INDEX(GroupVertices[Group],MATCH(Edges[[#This Row],[Vertex 2]],GroupVertices[Vertex],0)),1,1,"")</f>
        <v>1</v>
      </c>
    </row>
    <row r="153" spans="1:56" ht="15">
      <c r="A153" s="65" t="s">
        <v>360</v>
      </c>
      <c r="B153" s="65" t="s">
        <v>360</v>
      </c>
      <c r="C153" s="66"/>
      <c r="D153" s="67"/>
      <c r="E153" s="68"/>
      <c r="F153" s="69"/>
      <c r="G153" s="66"/>
      <c r="H153" s="70"/>
      <c r="I153" s="71"/>
      <c r="J153" s="71"/>
      <c r="K153" s="34" t="s">
        <v>65</v>
      </c>
      <c r="L153" s="78">
        <v>153</v>
      </c>
      <c r="M153" s="78"/>
      <c r="N153" s="73"/>
      <c r="O153" s="80" t="s">
        <v>178</v>
      </c>
      <c r="P153" s="82">
        <v>43656.761458333334</v>
      </c>
      <c r="Q153" s="80" t="s">
        <v>957</v>
      </c>
      <c r="R153" s="80"/>
      <c r="S153" s="80"/>
      <c r="T153" s="80"/>
      <c r="U153" s="80"/>
      <c r="V153" s="83" t="s">
        <v>1635</v>
      </c>
      <c r="W153" s="82">
        <v>43656.761458333334</v>
      </c>
      <c r="X153" s="86">
        <v>43656</v>
      </c>
      <c r="Y153" s="88" t="s">
        <v>2010</v>
      </c>
      <c r="Z153" s="83" t="s">
        <v>2569</v>
      </c>
      <c r="AA153" s="80"/>
      <c r="AB153" s="80"/>
      <c r="AC153" s="88" t="s">
        <v>3132</v>
      </c>
      <c r="AD153" s="80"/>
      <c r="AE153" s="80" t="b">
        <v>0</v>
      </c>
      <c r="AF153" s="80">
        <v>0</v>
      </c>
      <c r="AG153" s="88" t="s">
        <v>3679</v>
      </c>
      <c r="AH153" s="80" t="b">
        <v>0</v>
      </c>
      <c r="AI153" s="80" t="s">
        <v>3821</v>
      </c>
      <c r="AJ153" s="80"/>
      <c r="AK153" s="88" t="s">
        <v>3679</v>
      </c>
      <c r="AL153" s="80" t="b">
        <v>0</v>
      </c>
      <c r="AM153" s="80">
        <v>0</v>
      </c>
      <c r="AN153" s="88" t="s">
        <v>3679</v>
      </c>
      <c r="AO153" s="80" t="s">
        <v>3865</v>
      </c>
      <c r="AP153" s="80" t="b">
        <v>0</v>
      </c>
      <c r="AQ153" s="88" t="s">
        <v>3132</v>
      </c>
      <c r="AR153" s="80" t="s">
        <v>178</v>
      </c>
      <c r="AS153" s="80">
        <v>0</v>
      </c>
      <c r="AT153" s="80">
        <v>0</v>
      </c>
      <c r="AU153" s="80"/>
      <c r="AV153" s="80"/>
      <c r="AW153" s="80"/>
      <c r="AX153" s="80"/>
      <c r="AY153" s="80"/>
      <c r="AZ153" s="80"/>
      <c r="BA153" s="80"/>
      <c r="BB153" s="80"/>
      <c r="BC153" s="79" t="str">
        <f>REPLACE(INDEX(GroupVertices[Group],MATCH(Edges[[#This Row],[Vertex 1]],GroupVertices[Vertex],0)),1,1,"")</f>
        <v>231</v>
      </c>
      <c r="BD153" s="79" t="str">
        <f>REPLACE(INDEX(GroupVertices[Group],MATCH(Edges[[#This Row],[Vertex 2]],GroupVertices[Vertex],0)),1,1,"")</f>
        <v>231</v>
      </c>
    </row>
    <row r="154" spans="1:56" ht="15">
      <c r="A154" s="65" t="s">
        <v>500</v>
      </c>
      <c r="B154" s="65" t="s">
        <v>793</v>
      </c>
      <c r="C154" s="66"/>
      <c r="D154" s="67"/>
      <c r="E154" s="68"/>
      <c r="F154" s="69"/>
      <c r="G154" s="66"/>
      <c r="H154" s="70"/>
      <c r="I154" s="71"/>
      <c r="J154" s="71"/>
      <c r="K154" s="34" t="s">
        <v>65</v>
      </c>
      <c r="L154" s="78">
        <v>154</v>
      </c>
      <c r="M154" s="78"/>
      <c r="N154" s="73"/>
      <c r="O154" s="80" t="s">
        <v>875</v>
      </c>
      <c r="P154" s="82">
        <v>43657.1159837963</v>
      </c>
      <c r="Q154" s="80" t="s">
        <v>1074</v>
      </c>
      <c r="R154" s="80"/>
      <c r="S154" s="80"/>
      <c r="T154" s="80"/>
      <c r="U154" s="80"/>
      <c r="V154" s="83" t="s">
        <v>1742</v>
      </c>
      <c r="W154" s="82">
        <v>43657.1159837963</v>
      </c>
      <c r="X154" s="86">
        <v>43657</v>
      </c>
      <c r="Y154" s="88" t="s">
        <v>2162</v>
      </c>
      <c r="Z154" s="83" t="s">
        <v>2722</v>
      </c>
      <c r="AA154" s="80"/>
      <c r="AB154" s="80"/>
      <c r="AC154" s="88" t="s">
        <v>3285</v>
      </c>
      <c r="AD154" s="88" t="s">
        <v>3614</v>
      </c>
      <c r="AE154" s="80" t="b">
        <v>0</v>
      </c>
      <c r="AF154" s="80">
        <v>1</v>
      </c>
      <c r="AG154" s="88" t="s">
        <v>3742</v>
      </c>
      <c r="AH154" s="80" t="b">
        <v>0</v>
      </c>
      <c r="AI154" s="80" t="s">
        <v>3822</v>
      </c>
      <c r="AJ154" s="80"/>
      <c r="AK154" s="88" t="s">
        <v>3679</v>
      </c>
      <c r="AL154" s="80" t="b">
        <v>0</v>
      </c>
      <c r="AM154" s="80">
        <v>0</v>
      </c>
      <c r="AN154" s="88" t="s">
        <v>3679</v>
      </c>
      <c r="AO154" s="80" t="s">
        <v>3849</v>
      </c>
      <c r="AP154" s="80" t="b">
        <v>0</v>
      </c>
      <c r="AQ154" s="88" t="s">
        <v>3614</v>
      </c>
      <c r="AR154" s="80" t="s">
        <v>178</v>
      </c>
      <c r="AS154" s="80">
        <v>0</v>
      </c>
      <c r="AT154" s="80">
        <v>0</v>
      </c>
      <c r="AU154" s="80"/>
      <c r="AV154" s="80"/>
      <c r="AW154" s="80"/>
      <c r="AX154" s="80"/>
      <c r="AY154" s="80"/>
      <c r="AZ154" s="80"/>
      <c r="BA154" s="80"/>
      <c r="BB154" s="80"/>
      <c r="BC154" s="79" t="str">
        <f>REPLACE(INDEX(GroupVertices[Group],MATCH(Edges[[#This Row],[Vertex 1]],GroupVertices[Vertex],0)),1,1,"")</f>
        <v>12</v>
      </c>
      <c r="BD154" s="79" t="str">
        <f>REPLACE(INDEX(GroupVertices[Group],MATCH(Edges[[#This Row],[Vertex 2]],GroupVertices[Vertex],0)),1,1,"")</f>
        <v>12</v>
      </c>
    </row>
    <row r="155" spans="1:56" ht="15">
      <c r="A155" s="65" t="s">
        <v>273</v>
      </c>
      <c r="B155" s="65" t="s">
        <v>273</v>
      </c>
      <c r="C155" s="66"/>
      <c r="D155" s="67"/>
      <c r="E155" s="68"/>
      <c r="F155" s="69"/>
      <c r="G155" s="66"/>
      <c r="H155" s="70"/>
      <c r="I155" s="71"/>
      <c r="J155" s="71"/>
      <c r="K155" s="34" t="s">
        <v>65</v>
      </c>
      <c r="L155" s="78">
        <v>155</v>
      </c>
      <c r="M155" s="78"/>
      <c r="N155" s="73"/>
      <c r="O155" s="80" t="s">
        <v>178</v>
      </c>
      <c r="P155" s="82">
        <v>43656.311319444445</v>
      </c>
      <c r="Q155" s="80" t="s">
        <v>896</v>
      </c>
      <c r="R155" s="83" t="s">
        <v>1254</v>
      </c>
      <c r="S155" s="80" t="s">
        <v>1314</v>
      </c>
      <c r="T155" s="80"/>
      <c r="U155" s="80"/>
      <c r="V155" s="83" t="s">
        <v>1558</v>
      </c>
      <c r="W155" s="82">
        <v>43656.311319444445</v>
      </c>
      <c r="X155" s="86">
        <v>43656</v>
      </c>
      <c r="Y155" s="88" t="s">
        <v>1922</v>
      </c>
      <c r="Z155" s="83" t="s">
        <v>2481</v>
      </c>
      <c r="AA155" s="80"/>
      <c r="AB155" s="80"/>
      <c r="AC155" s="88" t="s">
        <v>3044</v>
      </c>
      <c r="AD155" s="80"/>
      <c r="AE155" s="80" t="b">
        <v>0</v>
      </c>
      <c r="AF155" s="80">
        <v>0</v>
      </c>
      <c r="AG155" s="88" t="s">
        <v>3679</v>
      </c>
      <c r="AH155" s="80" t="b">
        <v>1</v>
      </c>
      <c r="AI155" s="80" t="s">
        <v>3818</v>
      </c>
      <c r="AJ155" s="80"/>
      <c r="AK155" s="88" t="s">
        <v>3827</v>
      </c>
      <c r="AL155" s="80" t="b">
        <v>0</v>
      </c>
      <c r="AM155" s="80">
        <v>0</v>
      </c>
      <c r="AN155" s="88" t="s">
        <v>3679</v>
      </c>
      <c r="AO155" s="80" t="s">
        <v>3850</v>
      </c>
      <c r="AP155" s="80" t="b">
        <v>0</v>
      </c>
      <c r="AQ155" s="88" t="s">
        <v>3044</v>
      </c>
      <c r="AR155" s="80" t="s">
        <v>178</v>
      </c>
      <c r="AS155" s="80">
        <v>0</v>
      </c>
      <c r="AT155" s="80">
        <v>0</v>
      </c>
      <c r="AU155" s="80"/>
      <c r="AV155" s="80"/>
      <c r="AW155" s="80"/>
      <c r="AX155" s="80"/>
      <c r="AY155" s="80"/>
      <c r="AZ155" s="80"/>
      <c r="BA155" s="80"/>
      <c r="BB155" s="80"/>
      <c r="BC155" s="79" t="str">
        <f>REPLACE(INDEX(GroupVertices[Group],MATCH(Edges[[#This Row],[Vertex 1]],GroupVertices[Vertex],0)),1,1,"")</f>
        <v>230</v>
      </c>
      <c r="BD155" s="79" t="str">
        <f>REPLACE(INDEX(GroupVertices[Group],MATCH(Edges[[#This Row],[Vertex 2]],GroupVertices[Vertex],0)),1,1,"")</f>
        <v>230</v>
      </c>
    </row>
    <row r="156" spans="1:56" ht="15">
      <c r="A156" s="65" t="s">
        <v>541</v>
      </c>
      <c r="B156" s="65" t="s">
        <v>556</v>
      </c>
      <c r="C156" s="66"/>
      <c r="D156" s="67"/>
      <c r="E156" s="68"/>
      <c r="F156" s="69"/>
      <c r="G156" s="66"/>
      <c r="H156" s="70"/>
      <c r="I156" s="71"/>
      <c r="J156" s="71"/>
      <c r="K156" s="34" t="s">
        <v>65</v>
      </c>
      <c r="L156" s="78">
        <v>156</v>
      </c>
      <c r="M156" s="78"/>
      <c r="N156" s="73"/>
      <c r="O156" s="80" t="s">
        <v>874</v>
      </c>
      <c r="P156" s="82">
        <v>43657.36356481481</v>
      </c>
      <c r="Q156" s="80" t="s">
        <v>1102</v>
      </c>
      <c r="R156" s="83" t="s">
        <v>1292</v>
      </c>
      <c r="S156" s="80" t="s">
        <v>1333</v>
      </c>
      <c r="T156" s="80"/>
      <c r="U156" s="80"/>
      <c r="V156" s="83" t="s">
        <v>1777</v>
      </c>
      <c r="W156" s="82">
        <v>43657.36356481481</v>
      </c>
      <c r="X156" s="86">
        <v>43657</v>
      </c>
      <c r="Y156" s="88" t="s">
        <v>2204</v>
      </c>
      <c r="Z156" s="83" t="s">
        <v>2764</v>
      </c>
      <c r="AA156" s="80"/>
      <c r="AB156" s="80"/>
      <c r="AC156" s="88" t="s">
        <v>3327</v>
      </c>
      <c r="AD156" s="80"/>
      <c r="AE156" s="80" t="b">
        <v>0</v>
      </c>
      <c r="AF156" s="80">
        <v>0</v>
      </c>
      <c r="AG156" s="88" t="s">
        <v>3679</v>
      </c>
      <c r="AH156" s="80" t="b">
        <v>0</v>
      </c>
      <c r="AI156" s="80" t="s">
        <v>3815</v>
      </c>
      <c r="AJ156" s="80"/>
      <c r="AK156" s="88" t="s">
        <v>3679</v>
      </c>
      <c r="AL156" s="80" t="b">
        <v>0</v>
      </c>
      <c r="AM156" s="80">
        <v>2</v>
      </c>
      <c r="AN156" s="88" t="s">
        <v>3350</v>
      </c>
      <c r="AO156" s="80" t="s">
        <v>3851</v>
      </c>
      <c r="AP156" s="80" t="b">
        <v>0</v>
      </c>
      <c r="AQ156" s="88" t="s">
        <v>3350</v>
      </c>
      <c r="AR156" s="80" t="s">
        <v>178</v>
      </c>
      <c r="AS156" s="80">
        <v>0</v>
      </c>
      <c r="AT156" s="80">
        <v>0</v>
      </c>
      <c r="AU156" s="80"/>
      <c r="AV156" s="80"/>
      <c r="AW156" s="80"/>
      <c r="AX156" s="80"/>
      <c r="AY156" s="80"/>
      <c r="AZ156" s="80"/>
      <c r="BA156" s="80"/>
      <c r="BB156" s="80"/>
      <c r="BC156" s="79" t="str">
        <f>REPLACE(INDEX(GroupVertices[Group],MATCH(Edges[[#This Row],[Vertex 1]],GroupVertices[Vertex],0)),1,1,"")</f>
        <v>50</v>
      </c>
      <c r="BD156" s="79" t="str">
        <f>REPLACE(INDEX(GroupVertices[Group],MATCH(Edges[[#This Row],[Vertex 2]],GroupVertices[Vertex],0)),1,1,"")</f>
        <v>50</v>
      </c>
    </row>
    <row r="157" spans="1:56" ht="15">
      <c r="A157" s="65" t="s">
        <v>674</v>
      </c>
      <c r="B157" s="65" t="s">
        <v>867</v>
      </c>
      <c r="C157" s="66"/>
      <c r="D157" s="67"/>
      <c r="E157" s="68"/>
      <c r="F157" s="69"/>
      <c r="G157" s="66"/>
      <c r="H157" s="70"/>
      <c r="I157" s="71"/>
      <c r="J157" s="71"/>
      <c r="K157" s="34" t="s">
        <v>65</v>
      </c>
      <c r="L157" s="78">
        <v>157</v>
      </c>
      <c r="M157" s="78"/>
      <c r="N157" s="73"/>
      <c r="O157" s="80" t="s">
        <v>875</v>
      </c>
      <c r="P157" s="82">
        <v>43657.6762962963</v>
      </c>
      <c r="Q157" s="80" t="s">
        <v>1236</v>
      </c>
      <c r="R157" s="80"/>
      <c r="S157" s="80"/>
      <c r="T157" s="80"/>
      <c r="U157" s="80"/>
      <c r="V157" s="83" t="s">
        <v>1851</v>
      </c>
      <c r="W157" s="82">
        <v>43657.6762962963</v>
      </c>
      <c r="X157" s="86">
        <v>43657</v>
      </c>
      <c r="Y157" s="88" t="s">
        <v>2409</v>
      </c>
      <c r="Z157" s="83" t="s">
        <v>2972</v>
      </c>
      <c r="AA157" s="80"/>
      <c r="AB157" s="80"/>
      <c r="AC157" s="88" t="s">
        <v>3535</v>
      </c>
      <c r="AD157" s="88" t="s">
        <v>3669</v>
      </c>
      <c r="AE157" s="80" t="b">
        <v>0</v>
      </c>
      <c r="AF157" s="80">
        <v>3</v>
      </c>
      <c r="AG157" s="88" t="s">
        <v>3804</v>
      </c>
      <c r="AH157" s="80" t="b">
        <v>0</v>
      </c>
      <c r="AI157" s="80" t="s">
        <v>3815</v>
      </c>
      <c r="AJ157" s="80"/>
      <c r="AK157" s="88" t="s">
        <v>3679</v>
      </c>
      <c r="AL157" s="80" t="b">
        <v>0</v>
      </c>
      <c r="AM157" s="80">
        <v>0</v>
      </c>
      <c r="AN157" s="88" t="s">
        <v>3679</v>
      </c>
      <c r="AO157" s="80" t="s">
        <v>3850</v>
      </c>
      <c r="AP157" s="80" t="b">
        <v>0</v>
      </c>
      <c r="AQ157" s="88" t="s">
        <v>3669</v>
      </c>
      <c r="AR157" s="80" t="s">
        <v>178</v>
      </c>
      <c r="AS157" s="80">
        <v>0</v>
      </c>
      <c r="AT157" s="80">
        <v>0</v>
      </c>
      <c r="AU157" s="80"/>
      <c r="AV157" s="80"/>
      <c r="AW157" s="80"/>
      <c r="AX157" s="80"/>
      <c r="AY157" s="80"/>
      <c r="AZ157" s="80"/>
      <c r="BA157" s="80"/>
      <c r="BB157" s="80"/>
      <c r="BC157" s="79" t="str">
        <f>REPLACE(INDEX(GroupVertices[Group],MATCH(Edges[[#This Row],[Vertex 1]],GroupVertices[Vertex],0)),1,1,"")</f>
        <v>117</v>
      </c>
      <c r="BD157" s="79" t="str">
        <f>REPLACE(INDEX(GroupVertices[Group],MATCH(Edges[[#This Row],[Vertex 2]],GroupVertices[Vertex],0)),1,1,"")</f>
        <v>117</v>
      </c>
    </row>
    <row r="158" spans="1:56" ht="15">
      <c r="A158" s="65" t="s">
        <v>647</v>
      </c>
      <c r="B158" s="65" t="s">
        <v>647</v>
      </c>
      <c r="C158" s="66"/>
      <c r="D158" s="67"/>
      <c r="E158" s="68"/>
      <c r="F158" s="69"/>
      <c r="G158" s="66"/>
      <c r="H158" s="70"/>
      <c r="I158" s="71"/>
      <c r="J158" s="71"/>
      <c r="K158" s="34" t="s">
        <v>65</v>
      </c>
      <c r="L158" s="78">
        <v>158</v>
      </c>
      <c r="M158" s="78"/>
      <c r="N158" s="73"/>
      <c r="O158" s="80" t="s">
        <v>178</v>
      </c>
      <c r="P158" s="82">
        <v>43656.1703587963</v>
      </c>
      <c r="Q158" s="80" t="s">
        <v>1214</v>
      </c>
      <c r="R158" s="83" t="s">
        <v>1308</v>
      </c>
      <c r="S158" s="80" t="s">
        <v>1339</v>
      </c>
      <c r="T158" s="80" t="s">
        <v>1389</v>
      </c>
      <c r="U158" s="80"/>
      <c r="V158" s="83" t="s">
        <v>1831</v>
      </c>
      <c r="W158" s="82">
        <v>43656.1703587963</v>
      </c>
      <c r="X158" s="86">
        <v>43656</v>
      </c>
      <c r="Y158" s="88" t="s">
        <v>2367</v>
      </c>
      <c r="Z158" s="83" t="s">
        <v>2930</v>
      </c>
      <c r="AA158" s="80"/>
      <c r="AB158" s="80"/>
      <c r="AC158" s="88" t="s">
        <v>3493</v>
      </c>
      <c r="AD158" s="80"/>
      <c r="AE158" s="80" t="b">
        <v>0</v>
      </c>
      <c r="AF158" s="80">
        <v>3</v>
      </c>
      <c r="AG158" s="88" t="s">
        <v>3679</v>
      </c>
      <c r="AH158" s="80" t="b">
        <v>0</v>
      </c>
      <c r="AI158" s="80" t="s">
        <v>3815</v>
      </c>
      <c r="AJ158" s="80"/>
      <c r="AK158" s="88" t="s">
        <v>3679</v>
      </c>
      <c r="AL158" s="80" t="b">
        <v>0</v>
      </c>
      <c r="AM158" s="80">
        <v>1</v>
      </c>
      <c r="AN158" s="88" t="s">
        <v>3679</v>
      </c>
      <c r="AO158" s="80" t="s">
        <v>3884</v>
      </c>
      <c r="AP158" s="80" t="b">
        <v>0</v>
      </c>
      <c r="AQ158" s="88" t="s">
        <v>3493</v>
      </c>
      <c r="AR158" s="80" t="s">
        <v>874</v>
      </c>
      <c r="AS158" s="80">
        <v>0</v>
      </c>
      <c r="AT158" s="80">
        <v>0</v>
      </c>
      <c r="AU158" s="80"/>
      <c r="AV158" s="80"/>
      <c r="AW158" s="80"/>
      <c r="AX158" s="80"/>
      <c r="AY158" s="80"/>
      <c r="AZ158" s="80"/>
      <c r="BA158" s="80"/>
      <c r="BB158" s="80"/>
      <c r="BC158" s="79" t="str">
        <f>REPLACE(INDEX(GroupVertices[Group],MATCH(Edges[[#This Row],[Vertex 1]],GroupVertices[Vertex],0)),1,1,"")</f>
        <v>3</v>
      </c>
      <c r="BD158" s="79" t="str">
        <f>REPLACE(INDEX(GroupVertices[Group],MATCH(Edges[[#This Row],[Vertex 2]],GroupVertices[Vertex],0)),1,1,"")</f>
        <v>3</v>
      </c>
    </row>
    <row r="159" spans="1:56" ht="15">
      <c r="A159" s="65" t="s">
        <v>339</v>
      </c>
      <c r="B159" s="65" t="s">
        <v>339</v>
      </c>
      <c r="C159" s="66"/>
      <c r="D159" s="67"/>
      <c r="E159" s="68"/>
      <c r="F159" s="69"/>
      <c r="G159" s="66"/>
      <c r="H159" s="70"/>
      <c r="I159" s="71"/>
      <c r="J159" s="71"/>
      <c r="K159" s="34" t="s">
        <v>65</v>
      </c>
      <c r="L159" s="78">
        <v>159</v>
      </c>
      <c r="M159" s="78"/>
      <c r="N159" s="73"/>
      <c r="O159" s="80" t="s">
        <v>178</v>
      </c>
      <c r="P159" s="82">
        <v>43656.68304398148</v>
      </c>
      <c r="Q159" s="80" t="s">
        <v>944</v>
      </c>
      <c r="R159" s="80"/>
      <c r="S159" s="80"/>
      <c r="T159" s="80"/>
      <c r="U159" s="83" t="s">
        <v>1401</v>
      </c>
      <c r="V159" s="83" t="s">
        <v>1401</v>
      </c>
      <c r="W159" s="82">
        <v>43656.68304398148</v>
      </c>
      <c r="X159" s="86">
        <v>43656</v>
      </c>
      <c r="Y159" s="88" t="s">
        <v>1989</v>
      </c>
      <c r="Z159" s="83" t="s">
        <v>2548</v>
      </c>
      <c r="AA159" s="80"/>
      <c r="AB159" s="80"/>
      <c r="AC159" s="88" t="s">
        <v>3111</v>
      </c>
      <c r="AD159" s="80"/>
      <c r="AE159" s="80" t="b">
        <v>0</v>
      </c>
      <c r="AF159" s="80">
        <v>3</v>
      </c>
      <c r="AG159" s="88" t="s">
        <v>3679</v>
      </c>
      <c r="AH159" s="80" t="b">
        <v>0</v>
      </c>
      <c r="AI159" s="80" t="s">
        <v>3818</v>
      </c>
      <c r="AJ159" s="80"/>
      <c r="AK159" s="88" t="s">
        <v>3679</v>
      </c>
      <c r="AL159" s="80" t="b">
        <v>0</v>
      </c>
      <c r="AM159" s="80">
        <v>0</v>
      </c>
      <c r="AN159" s="88" t="s">
        <v>3679</v>
      </c>
      <c r="AO159" s="80" t="s">
        <v>3850</v>
      </c>
      <c r="AP159" s="80" t="b">
        <v>0</v>
      </c>
      <c r="AQ159" s="88" t="s">
        <v>3111</v>
      </c>
      <c r="AR159" s="80" t="s">
        <v>178</v>
      </c>
      <c r="AS159" s="80">
        <v>0</v>
      </c>
      <c r="AT159" s="80">
        <v>0</v>
      </c>
      <c r="AU159" s="80"/>
      <c r="AV159" s="80"/>
      <c r="AW159" s="80"/>
      <c r="AX159" s="80"/>
      <c r="AY159" s="80"/>
      <c r="AZ159" s="80"/>
      <c r="BA159" s="80"/>
      <c r="BB159" s="80"/>
      <c r="BC159" s="79" t="str">
        <f>REPLACE(INDEX(GroupVertices[Group],MATCH(Edges[[#This Row],[Vertex 1]],GroupVertices[Vertex],0)),1,1,"")</f>
        <v>229</v>
      </c>
      <c r="BD159" s="79" t="str">
        <f>REPLACE(INDEX(GroupVertices[Group],MATCH(Edges[[#This Row],[Vertex 2]],GroupVertices[Vertex],0)),1,1,"")</f>
        <v>229</v>
      </c>
    </row>
    <row r="160" spans="1:56" ht="15">
      <c r="A160" s="65" t="s">
        <v>262</v>
      </c>
      <c r="B160" s="65" t="s">
        <v>262</v>
      </c>
      <c r="C160" s="66"/>
      <c r="D160" s="67"/>
      <c r="E160" s="68"/>
      <c r="F160" s="69"/>
      <c r="G160" s="66"/>
      <c r="H160" s="70"/>
      <c r="I160" s="71"/>
      <c r="J160" s="71"/>
      <c r="K160" s="34" t="s">
        <v>65</v>
      </c>
      <c r="L160" s="78">
        <v>160</v>
      </c>
      <c r="M160" s="78"/>
      <c r="N160" s="73"/>
      <c r="O160" s="80" t="s">
        <v>178</v>
      </c>
      <c r="P160" s="82">
        <v>43656.27111111111</v>
      </c>
      <c r="Q160" s="80" t="s">
        <v>890</v>
      </c>
      <c r="R160" s="83" t="s">
        <v>1251</v>
      </c>
      <c r="S160" s="80" t="s">
        <v>1315</v>
      </c>
      <c r="T160" s="80"/>
      <c r="U160" s="80"/>
      <c r="V160" s="83" t="s">
        <v>1547</v>
      </c>
      <c r="W160" s="82">
        <v>43656.27111111111</v>
      </c>
      <c r="X160" s="86">
        <v>43656</v>
      </c>
      <c r="Y160" s="88" t="s">
        <v>1911</v>
      </c>
      <c r="Z160" s="83" t="s">
        <v>2470</v>
      </c>
      <c r="AA160" s="80"/>
      <c r="AB160" s="80"/>
      <c r="AC160" s="88" t="s">
        <v>3033</v>
      </c>
      <c r="AD160" s="80"/>
      <c r="AE160" s="80" t="b">
        <v>0</v>
      </c>
      <c r="AF160" s="80">
        <v>0</v>
      </c>
      <c r="AG160" s="88" t="s">
        <v>3679</v>
      </c>
      <c r="AH160" s="80" t="b">
        <v>0</v>
      </c>
      <c r="AI160" s="80" t="s">
        <v>3815</v>
      </c>
      <c r="AJ160" s="80"/>
      <c r="AK160" s="88" t="s">
        <v>3679</v>
      </c>
      <c r="AL160" s="80" t="b">
        <v>0</v>
      </c>
      <c r="AM160" s="80">
        <v>0</v>
      </c>
      <c r="AN160" s="88" t="s">
        <v>3679</v>
      </c>
      <c r="AO160" s="80" t="s">
        <v>3853</v>
      </c>
      <c r="AP160" s="80" t="b">
        <v>0</v>
      </c>
      <c r="AQ160" s="88" t="s">
        <v>3033</v>
      </c>
      <c r="AR160" s="80" t="s">
        <v>178</v>
      </c>
      <c r="AS160" s="80">
        <v>0</v>
      </c>
      <c r="AT160" s="80">
        <v>0</v>
      </c>
      <c r="AU160" s="80"/>
      <c r="AV160" s="80"/>
      <c r="AW160" s="80"/>
      <c r="AX160" s="80"/>
      <c r="AY160" s="80"/>
      <c r="AZ160" s="80"/>
      <c r="BA160" s="80"/>
      <c r="BB160" s="80"/>
      <c r="BC160" s="79" t="str">
        <f>REPLACE(INDEX(GroupVertices[Group],MATCH(Edges[[#This Row],[Vertex 1]],GroupVertices[Vertex],0)),1,1,"")</f>
        <v>228</v>
      </c>
      <c r="BD160" s="79" t="str">
        <f>REPLACE(INDEX(GroupVertices[Group],MATCH(Edges[[#This Row],[Vertex 2]],GroupVertices[Vertex],0)),1,1,"")</f>
        <v>228</v>
      </c>
    </row>
    <row r="161" spans="1:56" ht="15">
      <c r="A161" s="65" t="s">
        <v>370</v>
      </c>
      <c r="B161" s="65" t="s">
        <v>548</v>
      </c>
      <c r="C161" s="66"/>
      <c r="D161" s="67"/>
      <c r="E161" s="68"/>
      <c r="F161" s="69"/>
      <c r="G161" s="66"/>
      <c r="H161" s="70"/>
      <c r="I161" s="71"/>
      <c r="J161" s="71"/>
      <c r="K161" s="34" t="s">
        <v>65</v>
      </c>
      <c r="L161" s="78">
        <v>161</v>
      </c>
      <c r="M161" s="78"/>
      <c r="N161" s="73"/>
      <c r="O161" s="80" t="s">
        <v>874</v>
      </c>
      <c r="P161" s="82">
        <v>43656.791296296295</v>
      </c>
      <c r="Q161" s="80" t="s">
        <v>968</v>
      </c>
      <c r="R161" s="80"/>
      <c r="S161" s="80"/>
      <c r="T161" s="80" t="s">
        <v>1344</v>
      </c>
      <c r="U161" s="83" t="s">
        <v>1407</v>
      </c>
      <c r="V161" s="83" t="s">
        <v>1407</v>
      </c>
      <c r="W161" s="82">
        <v>43656.791296296295</v>
      </c>
      <c r="X161" s="86">
        <v>43656</v>
      </c>
      <c r="Y161" s="88" t="s">
        <v>2021</v>
      </c>
      <c r="Z161" s="83" t="s">
        <v>2581</v>
      </c>
      <c r="AA161" s="80"/>
      <c r="AB161" s="80"/>
      <c r="AC161" s="88" t="s">
        <v>3144</v>
      </c>
      <c r="AD161" s="80"/>
      <c r="AE161" s="80" t="b">
        <v>0</v>
      </c>
      <c r="AF161" s="80">
        <v>0</v>
      </c>
      <c r="AG161" s="88" t="s">
        <v>3679</v>
      </c>
      <c r="AH161" s="80" t="b">
        <v>0</v>
      </c>
      <c r="AI161" s="80" t="s">
        <v>3821</v>
      </c>
      <c r="AJ161" s="80"/>
      <c r="AK161" s="88" t="s">
        <v>3679</v>
      </c>
      <c r="AL161" s="80" t="b">
        <v>0</v>
      </c>
      <c r="AM161" s="80">
        <v>3</v>
      </c>
      <c r="AN161" s="88" t="s">
        <v>3334</v>
      </c>
      <c r="AO161" s="80" t="s">
        <v>3849</v>
      </c>
      <c r="AP161" s="80" t="b">
        <v>0</v>
      </c>
      <c r="AQ161" s="88" t="s">
        <v>3334</v>
      </c>
      <c r="AR161" s="80" t="s">
        <v>178</v>
      </c>
      <c r="AS161" s="80">
        <v>0</v>
      </c>
      <c r="AT161" s="80">
        <v>0</v>
      </c>
      <c r="AU161" s="80"/>
      <c r="AV161" s="80"/>
      <c r="AW161" s="80"/>
      <c r="AX161" s="80"/>
      <c r="AY161" s="80"/>
      <c r="AZ161" s="80"/>
      <c r="BA161" s="80"/>
      <c r="BB161" s="80"/>
      <c r="BC161" s="79" t="str">
        <f>REPLACE(INDEX(GroupVertices[Group],MATCH(Edges[[#This Row],[Vertex 1]],GroupVertices[Vertex],0)),1,1,"")</f>
        <v>13</v>
      </c>
      <c r="BD161" s="79" t="str">
        <f>REPLACE(INDEX(GroupVertices[Group],MATCH(Edges[[#This Row],[Vertex 2]],GroupVertices[Vertex],0)),1,1,"")</f>
        <v>13</v>
      </c>
    </row>
    <row r="162" spans="1:56" ht="15">
      <c r="A162" s="65" t="s">
        <v>535</v>
      </c>
      <c r="B162" s="65" t="s">
        <v>556</v>
      </c>
      <c r="C162" s="66"/>
      <c r="D162" s="67"/>
      <c r="E162" s="68"/>
      <c r="F162" s="69"/>
      <c r="G162" s="66"/>
      <c r="H162" s="70"/>
      <c r="I162" s="71"/>
      <c r="J162" s="71"/>
      <c r="K162" s="34" t="s">
        <v>65</v>
      </c>
      <c r="L162" s="78">
        <v>162</v>
      </c>
      <c r="M162" s="78"/>
      <c r="N162" s="73"/>
      <c r="O162" s="80" t="s">
        <v>874</v>
      </c>
      <c r="P162" s="82">
        <v>43657.302928240744</v>
      </c>
      <c r="Q162" s="80" t="s">
        <v>1102</v>
      </c>
      <c r="R162" s="83" t="s">
        <v>1292</v>
      </c>
      <c r="S162" s="80" t="s">
        <v>1333</v>
      </c>
      <c r="T162" s="80"/>
      <c r="U162" s="80"/>
      <c r="V162" s="83" t="s">
        <v>1771</v>
      </c>
      <c r="W162" s="82">
        <v>43657.302928240744</v>
      </c>
      <c r="X162" s="86">
        <v>43657</v>
      </c>
      <c r="Y162" s="88" t="s">
        <v>2198</v>
      </c>
      <c r="Z162" s="83" t="s">
        <v>2758</v>
      </c>
      <c r="AA162" s="80"/>
      <c r="AB162" s="80"/>
      <c r="AC162" s="88" t="s">
        <v>3321</v>
      </c>
      <c r="AD162" s="80"/>
      <c r="AE162" s="80" t="b">
        <v>0</v>
      </c>
      <c r="AF162" s="80">
        <v>0</v>
      </c>
      <c r="AG162" s="88" t="s">
        <v>3679</v>
      </c>
      <c r="AH162" s="80" t="b">
        <v>0</v>
      </c>
      <c r="AI162" s="80" t="s">
        <v>3815</v>
      </c>
      <c r="AJ162" s="80"/>
      <c r="AK162" s="88" t="s">
        <v>3679</v>
      </c>
      <c r="AL162" s="80" t="b">
        <v>0</v>
      </c>
      <c r="AM162" s="80">
        <v>2</v>
      </c>
      <c r="AN162" s="88" t="s">
        <v>3350</v>
      </c>
      <c r="AO162" s="80" t="s">
        <v>3851</v>
      </c>
      <c r="AP162" s="80" t="b">
        <v>0</v>
      </c>
      <c r="AQ162" s="88" t="s">
        <v>3350</v>
      </c>
      <c r="AR162" s="80" t="s">
        <v>178</v>
      </c>
      <c r="AS162" s="80">
        <v>0</v>
      </c>
      <c r="AT162" s="80">
        <v>0</v>
      </c>
      <c r="AU162" s="80"/>
      <c r="AV162" s="80"/>
      <c r="AW162" s="80"/>
      <c r="AX162" s="80"/>
      <c r="AY162" s="80"/>
      <c r="AZ162" s="80"/>
      <c r="BA162" s="80"/>
      <c r="BB162" s="80"/>
      <c r="BC162" s="79" t="str">
        <f>REPLACE(INDEX(GroupVertices[Group],MATCH(Edges[[#This Row],[Vertex 1]],GroupVertices[Vertex],0)),1,1,"")</f>
        <v>50</v>
      </c>
      <c r="BD162" s="79" t="str">
        <f>REPLACE(INDEX(GroupVertices[Group],MATCH(Edges[[#This Row],[Vertex 2]],GroupVertices[Vertex],0)),1,1,"")</f>
        <v>50</v>
      </c>
    </row>
    <row r="163" spans="1:56" ht="15">
      <c r="A163" s="65" t="s">
        <v>401</v>
      </c>
      <c r="B163" s="65" t="s">
        <v>401</v>
      </c>
      <c r="C163" s="66"/>
      <c r="D163" s="67"/>
      <c r="E163" s="68"/>
      <c r="F163" s="69"/>
      <c r="G163" s="66"/>
      <c r="H163" s="70"/>
      <c r="I163" s="71"/>
      <c r="J163" s="71"/>
      <c r="K163" s="34" t="s">
        <v>65</v>
      </c>
      <c r="L163" s="78">
        <v>163</v>
      </c>
      <c r="M163" s="78"/>
      <c r="N163" s="73"/>
      <c r="O163" s="80" t="s">
        <v>178</v>
      </c>
      <c r="P163" s="82">
        <v>43656.863645833335</v>
      </c>
      <c r="Q163" s="80" t="s">
        <v>991</v>
      </c>
      <c r="R163" s="80" t="s">
        <v>1268</v>
      </c>
      <c r="S163" s="80" t="s">
        <v>1322</v>
      </c>
      <c r="T163" s="80" t="s">
        <v>1356</v>
      </c>
      <c r="U163" s="80"/>
      <c r="V163" s="83" t="s">
        <v>1667</v>
      </c>
      <c r="W163" s="82">
        <v>43656.863645833335</v>
      </c>
      <c r="X163" s="86">
        <v>43656</v>
      </c>
      <c r="Y163" s="88" t="s">
        <v>2052</v>
      </c>
      <c r="Z163" s="83" t="s">
        <v>2612</v>
      </c>
      <c r="AA163" s="80"/>
      <c r="AB163" s="80"/>
      <c r="AC163" s="88" t="s">
        <v>3175</v>
      </c>
      <c r="AD163" s="80"/>
      <c r="AE163" s="80" t="b">
        <v>0</v>
      </c>
      <c r="AF163" s="80">
        <v>0</v>
      </c>
      <c r="AG163" s="88" t="s">
        <v>3679</v>
      </c>
      <c r="AH163" s="80" t="b">
        <v>0</v>
      </c>
      <c r="AI163" s="80" t="s">
        <v>3815</v>
      </c>
      <c r="AJ163" s="80"/>
      <c r="AK163" s="88" t="s">
        <v>3679</v>
      </c>
      <c r="AL163" s="80" t="b">
        <v>0</v>
      </c>
      <c r="AM163" s="80">
        <v>0</v>
      </c>
      <c r="AN163" s="88" t="s">
        <v>3679</v>
      </c>
      <c r="AO163" s="80" t="s">
        <v>3864</v>
      </c>
      <c r="AP163" s="80" t="b">
        <v>0</v>
      </c>
      <c r="AQ163" s="88" t="s">
        <v>3175</v>
      </c>
      <c r="AR163" s="80" t="s">
        <v>178</v>
      </c>
      <c r="AS163" s="80">
        <v>0</v>
      </c>
      <c r="AT163" s="80">
        <v>0</v>
      </c>
      <c r="AU163" s="80"/>
      <c r="AV163" s="80"/>
      <c r="AW163" s="80"/>
      <c r="AX163" s="80"/>
      <c r="AY163" s="80"/>
      <c r="AZ163" s="80"/>
      <c r="BA163" s="80"/>
      <c r="BB163" s="80"/>
      <c r="BC163" s="79" t="str">
        <f>REPLACE(INDEX(GroupVertices[Group],MATCH(Edges[[#This Row],[Vertex 1]],GroupVertices[Vertex],0)),1,1,"")</f>
        <v>227</v>
      </c>
      <c r="BD163" s="79" t="str">
        <f>REPLACE(INDEX(GroupVertices[Group],MATCH(Edges[[#This Row],[Vertex 2]],GroupVertices[Vertex],0)),1,1,"")</f>
        <v>227</v>
      </c>
    </row>
    <row r="164" spans="1:56" ht="15">
      <c r="A164" s="65" t="s">
        <v>454</v>
      </c>
      <c r="B164" s="65" t="s">
        <v>800</v>
      </c>
      <c r="C164" s="66"/>
      <c r="D164" s="67"/>
      <c r="E164" s="68"/>
      <c r="F164" s="69"/>
      <c r="G164" s="66"/>
      <c r="H164" s="70"/>
      <c r="I164" s="71"/>
      <c r="J164" s="71"/>
      <c r="K164" s="34" t="s">
        <v>65</v>
      </c>
      <c r="L164" s="78">
        <v>164</v>
      </c>
      <c r="M164" s="78"/>
      <c r="N164" s="73"/>
      <c r="O164" s="80" t="s">
        <v>876</v>
      </c>
      <c r="P164" s="82">
        <v>43657.01903935185</v>
      </c>
      <c r="Q164" s="80" t="s">
        <v>1037</v>
      </c>
      <c r="R164" s="80"/>
      <c r="S164" s="80"/>
      <c r="T164" s="80"/>
      <c r="U164" s="80"/>
      <c r="V164" s="83" t="s">
        <v>1705</v>
      </c>
      <c r="W164" s="82">
        <v>43657.01903935185</v>
      </c>
      <c r="X164" s="86">
        <v>43657</v>
      </c>
      <c r="Y164" s="88" t="s">
        <v>2112</v>
      </c>
      <c r="Z164" s="83" t="s">
        <v>2672</v>
      </c>
      <c r="AA164" s="80"/>
      <c r="AB164" s="80"/>
      <c r="AC164" s="88" t="s">
        <v>3235</v>
      </c>
      <c r="AD164" s="80"/>
      <c r="AE164" s="80" t="b">
        <v>0</v>
      </c>
      <c r="AF164" s="80">
        <v>0</v>
      </c>
      <c r="AG164" s="88" t="s">
        <v>3679</v>
      </c>
      <c r="AH164" s="80" t="b">
        <v>0</v>
      </c>
      <c r="AI164" s="80" t="s">
        <v>3815</v>
      </c>
      <c r="AJ164" s="80"/>
      <c r="AK164" s="88" t="s">
        <v>3679</v>
      </c>
      <c r="AL164" s="80" t="b">
        <v>0</v>
      </c>
      <c r="AM164" s="80">
        <v>0</v>
      </c>
      <c r="AN164" s="88" t="s">
        <v>3679</v>
      </c>
      <c r="AO164" s="80" t="s">
        <v>3849</v>
      </c>
      <c r="AP164" s="80" t="b">
        <v>0</v>
      </c>
      <c r="AQ164" s="88" t="s">
        <v>3235</v>
      </c>
      <c r="AR164" s="80" t="s">
        <v>178</v>
      </c>
      <c r="AS164" s="80">
        <v>0</v>
      </c>
      <c r="AT164" s="80">
        <v>0</v>
      </c>
      <c r="AU164" s="80" t="s">
        <v>3891</v>
      </c>
      <c r="AV164" s="80" t="s">
        <v>3897</v>
      </c>
      <c r="AW164" s="80" t="s">
        <v>3900</v>
      </c>
      <c r="AX164" s="80" t="s">
        <v>3905</v>
      </c>
      <c r="AY164" s="80" t="s">
        <v>3914</v>
      </c>
      <c r="AZ164" s="80" t="s">
        <v>3922</v>
      </c>
      <c r="BA164" s="80" t="s">
        <v>3928</v>
      </c>
      <c r="BB164" s="83" t="s">
        <v>3934</v>
      </c>
      <c r="BC164" s="79" t="str">
        <f>REPLACE(INDEX(GroupVertices[Group],MATCH(Edges[[#This Row],[Vertex 1]],GroupVertices[Vertex],0)),1,1,"")</f>
        <v>116</v>
      </c>
      <c r="BD164" s="79" t="str">
        <f>REPLACE(INDEX(GroupVertices[Group],MATCH(Edges[[#This Row],[Vertex 2]],GroupVertices[Vertex],0)),1,1,"")</f>
        <v>116</v>
      </c>
    </row>
    <row r="165" spans="1:56" ht="15">
      <c r="A165" s="65" t="s">
        <v>417</v>
      </c>
      <c r="B165" s="65" t="s">
        <v>417</v>
      </c>
      <c r="C165" s="66"/>
      <c r="D165" s="67"/>
      <c r="E165" s="68"/>
      <c r="F165" s="69"/>
      <c r="G165" s="66"/>
      <c r="H165" s="70"/>
      <c r="I165" s="71"/>
      <c r="J165" s="71"/>
      <c r="K165" s="34" t="s">
        <v>65</v>
      </c>
      <c r="L165" s="78">
        <v>165</v>
      </c>
      <c r="M165" s="78"/>
      <c r="N165" s="73"/>
      <c r="O165" s="80" t="s">
        <v>178</v>
      </c>
      <c r="P165" s="82">
        <v>43656.89724537037</v>
      </c>
      <c r="Q165" s="80" t="s">
        <v>1001</v>
      </c>
      <c r="R165" s="80"/>
      <c r="S165" s="80"/>
      <c r="T165" s="80"/>
      <c r="U165" s="83" t="s">
        <v>1415</v>
      </c>
      <c r="V165" s="83" t="s">
        <v>1415</v>
      </c>
      <c r="W165" s="82">
        <v>43656.89724537037</v>
      </c>
      <c r="X165" s="86">
        <v>43656</v>
      </c>
      <c r="Y165" s="88" t="s">
        <v>2068</v>
      </c>
      <c r="Z165" s="83" t="s">
        <v>2628</v>
      </c>
      <c r="AA165" s="80"/>
      <c r="AB165" s="80"/>
      <c r="AC165" s="88" t="s">
        <v>3191</v>
      </c>
      <c r="AD165" s="88" t="s">
        <v>3598</v>
      </c>
      <c r="AE165" s="80" t="b">
        <v>0</v>
      </c>
      <c r="AF165" s="80">
        <v>3</v>
      </c>
      <c r="AG165" s="88" t="s">
        <v>3730</v>
      </c>
      <c r="AH165" s="80" t="b">
        <v>0</v>
      </c>
      <c r="AI165" s="80" t="s">
        <v>3823</v>
      </c>
      <c r="AJ165" s="80"/>
      <c r="AK165" s="88" t="s">
        <v>3679</v>
      </c>
      <c r="AL165" s="80" t="b">
        <v>0</v>
      </c>
      <c r="AM165" s="80">
        <v>0</v>
      </c>
      <c r="AN165" s="88" t="s">
        <v>3679</v>
      </c>
      <c r="AO165" s="80" t="s">
        <v>3852</v>
      </c>
      <c r="AP165" s="80" t="b">
        <v>0</v>
      </c>
      <c r="AQ165" s="88" t="s">
        <v>3598</v>
      </c>
      <c r="AR165" s="80" t="s">
        <v>178</v>
      </c>
      <c r="AS165" s="80">
        <v>0</v>
      </c>
      <c r="AT165" s="80">
        <v>0</v>
      </c>
      <c r="AU165" s="80"/>
      <c r="AV165" s="80"/>
      <c r="AW165" s="80"/>
      <c r="AX165" s="80"/>
      <c r="AY165" s="80"/>
      <c r="AZ165" s="80"/>
      <c r="BA165" s="80"/>
      <c r="BB165" s="80"/>
      <c r="BC165" s="79" t="str">
        <f>REPLACE(INDEX(GroupVertices[Group],MATCH(Edges[[#This Row],[Vertex 1]],GroupVertices[Vertex],0)),1,1,"")</f>
        <v>226</v>
      </c>
      <c r="BD165" s="79" t="str">
        <f>REPLACE(INDEX(GroupVertices[Group],MATCH(Edges[[#This Row],[Vertex 2]],GroupVertices[Vertex],0)),1,1,"")</f>
        <v>226</v>
      </c>
    </row>
    <row r="166" spans="1:56" ht="15">
      <c r="A166" s="65" t="s">
        <v>631</v>
      </c>
      <c r="B166" s="65" t="s">
        <v>631</v>
      </c>
      <c r="C166" s="66"/>
      <c r="D166" s="67"/>
      <c r="E166" s="68"/>
      <c r="F166" s="69"/>
      <c r="G166" s="66"/>
      <c r="H166" s="70"/>
      <c r="I166" s="71"/>
      <c r="J166" s="71"/>
      <c r="K166" s="34" t="s">
        <v>65</v>
      </c>
      <c r="L166" s="78">
        <v>166</v>
      </c>
      <c r="M166" s="78"/>
      <c r="N166" s="73"/>
      <c r="O166" s="80" t="s">
        <v>178</v>
      </c>
      <c r="P166" s="82">
        <v>43657.61142361111</v>
      </c>
      <c r="Q166" s="80" t="s">
        <v>1199</v>
      </c>
      <c r="R166" s="80"/>
      <c r="S166" s="80"/>
      <c r="T166" s="80" t="s">
        <v>1364</v>
      </c>
      <c r="U166" s="83" t="s">
        <v>1489</v>
      </c>
      <c r="V166" s="83" t="s">
        <v>1489</v>
      </c>
      <c r="W166" s="82">
        <v>43657.61142361111</v>
      </c>
      <c r="X166" s="86">
        <v>43657</v>
      </c>
      <c r="Y166" s="88" t="s">
        <v>2351</v>
      </c>
      <c r="Z166" s="83" t="s">
        <v>2914</v>
      </c>
      <c r="AA166" s="80"/>
      <c r="AB166" s="80"/>
      <c r="AC166" s="88" t="s">
        <v>3477</v>
      </c>
      <c r="AD166" s="80"/>
      <c r="AE166" s="80" t="b">
        <v>0</v>
      </c>
      <c r="AF166" s="80">
        <v>4</v>
      </c>
      <c r="AG166" s="88" t="s">
        <v>3679</v>
      </c>
      <c r="AH166" s="80" t="b">
        <v>0</v>
      </c>
      <c r="AI166" s="80" t="s">
        <v>3815</v>
      </c>
      <c r="AJ166" s="80"/>
      <c r="AK166" s="88" t="s">
        <v>3679</v>
      </c>
      <c r="AL166" s="80" t="b">
        <v>0</v>
      </c>
      <c r="AM166" s="80">
        <v>0</v>
      </c>
      <c r="AN166" s="88" t="s">
        <v>3679</v>
      </c>
      <c r="AO166" s="80" t="s">
        <v>3849</v>
      </c>
      <c r="AP166" s="80" t="b">
        <v>0</v>
      </c>
      <c r="AQ166" s="88" t="s">
        <v>3477</v>
      </c>
      <c r="AR166" s="80" t="s">
        <v>178</v>
      </c>
      <c r="AS166" s="80">
        <v>0</v>
      </c>
      <c r="AT166" s="80">
        <v>0</v>
      </c>
      <c r="AU166" s="80"/>
      <c r="AV166" s="80"/>
      <c r="AW166" s="80"/>
      <c r="AX166" s="80"/>
      <c r="AY166" s="80"/>
      <c r="AZ166" s="80"/>
      <c r="BA166" s="80"/>
      <c r="BB166" s="80"/>
      <c r="BC166" s="79" t="str">
        <f>REPLACE(INDEX(GroupVertices[Group],MATCH(Edges[[#This Row],[Vertex 1]],GroupVertices[Vertex],0)),1,1,"")</f>
        <v>225</v>
      </c>
      <c r="BD166" s="79" t="str">
        <f>REPLACE(INDEX(GroupVertices[Group],MATCH(Edges[[#This Row],[Vertex 2]],GroupVertices[Vertex],0)),1,1,"")</f>
        <v>225</v>
      </c>
    </row>
    <row r="167" spans="1:56" ht="15">
      <c r="A167" s="65" t="s">
        <v>490</v>
      </c>
      <c r="B167" s="65" t="s">
        <v>808</v>
      </c>
      <c r="C167" s="66"/>
      <c r="D167" s="67"/>
      <c r="E167" s="68"/>
      <c r="F167" s="69"/>
      <c r="G167" s="66"/>
      <c r="H167" s="70"/>
      <c r="I167" s="71"/>
      <c r="J167" s="71"/>
      <c r="K167" s="34" t="s">
        <v>65</v>
      </c>
      <c r="L167" s="78">
        <v>167</v>
      </c>
      <c r="M167" s="78"/>
      <c r="N167" s="73"/>
      <c r="O167" s="80" t="s">
        <v>875</v>
      </c>
      <c r="P167" s="82">
        <v>43657.08053240741</v>
      </c>
      <c r="Q167" s="80" t="s">
        <v>1068</v>
      </c>
      <c r="R167" s="80"/>
      <c r="S167" s="80"/>
      <c r="T167" s="80"/>
      <c r="U167" s="80"/>
      <c r="V167" s="83" t="s">
        <v>1733</v>
      </c>
      <c r="W167" s="82">
        <v>43657.08053240741</v>
      </c>
      <c r="X167" s="86">
        <v>43657</v>
      </c>
      <c r="Y167" s="88" t="s">
        <v>2152</v>
      </c>
      <c r="Z167" s="83" t="s">
        <v>2712</v>
      </c>
      <c r="AA167" s="80"/>
      <c r="AB167" s="80"/>
      <c r="AC167" s="88" t="s">
        <v>3275</v>
      </c>
      <c r="AD167" s="88" t="s">
        <v>3628</v>
      </c>
      <c r="AE167" s="80" t="b">
        <v>0</v>
      </c>
      <c r="AF167" s="80">
        <v>0</v>
      </c>
      <c r="AG167" s="88" t="s">
        <v>3757</v>
      </c>
      <c r="AH167" s="80" t="b">
        <v>0</v>
      </c>
      <c r="AI167" s="80" t="s">
        <v>3815</v>
      </c>
      <c r="AJ167" s="80"/>
      <c r="AK167" s="88" t="s">
        <v>3679</v>
      </c>
      <c r="AL167" s="80" t="b">
        <v>0</v>
      </c>
      <c r="AM167" s="80">
        <v>0</v>
      </c>
      <c r="AN167" s="88" t="s">
        <v>3679</v>
      </c>
      <c r="AO167" s="80" t="s">
        <v>3849</v>
      </c>
      <c r="AP167" s="80" t="b">
        <v>0</v>
      </c>
      <c r="AQ167" s="88" t="s">
        <v>3628</v>
      </c>
      <c r="AR167" s="80" t="s">
        <v>178</v>
      </c>
      <c r="AS167" s="80">
        <v>0</v>
      </c>
      <c r="AT167" s="80">
        <v>0</v>
      </c>
      <c r="AU167" s="80"/>
      <c r="AV167" s="80"/>
      <c r="AW167" s="80"/>
      <c r="AX167" s="80"/>
      <c r="AY167" s="80"/>
      <c r="AZ167" s="80"/>
      <c r="BA167" s="80"/>
      <c r="BB167" s="80"/>
      <c r="BC167" s="79" t="str">
        <f>REPLACE(INDEX(GroupVertices[Group],MATCH(Edges[[#This Row],[Vertex 1]],GroupVertices[Vertex],0)),1,1,"")</f>
        <v>115</v>
      </c>
      <c r="BD167" s="79" t="str">
        <f>REPLACE(INDEX(GroupVertices[Group],MATCH(Edges[[#This Row],[Vertex 2]],GroupVertices[Vertex],0)),1,1,"")</f>
        <v>115</v>
      </c>
    </row>
    <row r="168" spans="1:56" ht="15">
      <c r="A168" s="65" t="s">
        <v>432</v>
      </c>
      <c r="B168" s="65" t="s">
        <v>432</v>
      </c>
      <c r="C168" s="66"/>
      <c r="D168" s="67"/>
      <c r="E168" s="68"/>
      <c r="F168" s="69"/>
      <c r="G168" s="66"/>
      <c r="H168" s="70"/>
      <c r="I168" s="71"/>
      <c r="J168" s="71"/>
      <c r="K168" s="34" t="s">
        <v>65</v>
      </c>
      <c r="L168" s="78">
        <v>168</v>
      </c>
      <c r="M168" s="78"/>
      <c r="N168" s="73"/>
      <c r="O168" s="80" t="s">
        <v>178</v>
      </c>
      <c r="P168" s="82">
        <v>43656.95197916667</v>
      </c>
      <c r="Q168" s="80" t="s">
        <v>1019</v>
      </c>
      <c r="R168" s="80"/>
      <c r="S168" s="80"/>
      <c r="T168" s="80"/>
      <c r="U168" s="80"/>
      <c r="V168" s="83" t="s">
        <v>1690</v>
      </c>
      <c r="W168" s="82">
        <v>43656.95197916667</v>
      </c>
      <c r="X168" s="86">
        <v>43656</v>
      </c>
      <c r="Y168" s="88" t="s">
        <v>2090</v>
      </c>
      <c r="Z168" s="83" t="s">
        <v>2650</v>
      </c>
      <c r="AA168" s="80"/>
      <c r="AB168" s="80"/>
      <c r="AC168" s="88" t="s">
        <v>3213</v>
      </c>
      <c r="AD168" s="80"/>
      <c r="AE168" s="80" t="b">
        <v>0</v>
      </c>
      <c r="AF168" s="80">
        <v>39</v>
      </c>
      <c r="AG168" s="88" t="s">
        <v>3679</v>
      </c>
      <c r="AH168" s="80" t="b">
        <v>0</v>
      </c>
      <c r="AI168" s="80" t="s">
        <v>3815</v>
      </c>
      <c r="AJ168" s="80"/>
      <c r="AK168" s="88" t="s">
        <v>3679</v>
      </c>
      <c r="AL168" s="80" t="b">
        <v>0</v>
      </c>
      <c r="AM168" s="80">
        <v>1</v>
      </c>
      <c r="AN168" s="88" t="s">
        <v>3679</v>
      </c>
      <c r="AO168" s="80" t="s">
        <v>3870</v>
      </c>
      <c r="AP168" s="80" t="b">
        <v>0</v>
      </c>
      <c r="AQ168" s="88" t="s">
        <v>3213</v>
      </c>
      <c r="AR168" s="80" t="s">
        <v>178</v>
      </c>
      <c r="AS168" s="80">
        <v>0</v>
      </c>
      <c r="AT168" s="80">
        <v>0</v>
      </c>
      <c r="AU168" s="80"/>
      <c r="AV168" s="80"/>
      <c r="AW168" s="80"/>
      <c r="AX168" s="80"/>
      <c r="AY168" s="80"/>
      <c r="AZ168" s="80"/>
      <c r="BA168" s="80"/>
      <c r="BB168" s="80"/>
      <c r="BC168" s="79" t="str">
        <f>REPLACE(INDEX(GroupVertices[Group],MATCH(Edges[[#This Row],[Vertex 1]],GroupVertices[Vertex],0)),1,1,"")</f>
        <v>224</v>
      </c>
      <c r="BD168" s="79" t="str">
        <f>REPLACE(INDEX(GroupVertices[Group],MATCH(Edges[[#This Row],[Vertex 2]],GroupVertices[Vertex],0)),1,1,"")</f>
        <v>224</v>
      </c>
    </row>
    <row r="169" spans="1:56" ht="15">
      <c r="A169" s="65" t="s">
        <v>548</v>
      </c>
      <c r="B169" s="65" t="s">
        <v>548</v>
      </c>
      <c r="C169" s="66"/>
      <c r="D169" s="67"/>
      <c r="E169" s="68"/>
      <c r="F169" s="69"/>
      <c r="G169" s="66"/>
      <c r="H169" s="70"/>
      <c r="I169" s="71"/>
      <c r="J169" s="71"/>
      <c r="K169" s="34" t="s">
        <v>65</v>
      </c>
      <c r="L169" s="78">
        <v>169</v>
      </c>
      <c r="M169" s="78"/>
      <c r="N169" s="73"/>
      <c r="O169" s="80" t="s">
        <v>178</v>
      </c>
      <c r="P169" s="82">
        <v>43655.9275</v>
      </c>
      <c r="Q169" s="80" t="s">
        <v>968</v>
      </c>
      <c r="R169" s="80"/>
      <c r="S169" s="80"/>
      <c r="T169" s="80" t="s">
        <v>1344</v>
      </c>
      <c r="U169" s="83" t="s">
        <v>1407</v>
      </c>
      <c r="V169" s="83" t="s">
        <v>1407</v>
      </c>
      <c r="W169" s="82">
        <v>43655.9275</v>
      </c>
      <c r="X169" s="86">
        <v>43655</v>
      </c>
      <c r="Y169" s="88" t="s">
        <v>2211</v>
      </c>
      <c r="Z169" s="83" t="s">
        <v>2771</v>
      </c>
      <c r="AA169" s="80"/>
      <c r="AB169" s="80"/>
      <c r="AC169" s="88" t="s">
        <v>3334</v>
      </c>
      <c r="AD169" s="80"/>
      <c r="AE169" s="80" t="b">
        <v>0</v>
      </c>
      <c r="AF169" s="80">
        <v>55</v>
      </c>
      <c r="AG169" s="88" t="s">
        <v>3679</v>
      </c>
      <c r="AH169" s="80" t="b">
        <v>0</v>
      </c>
      <c r="AI169" s="80" t="s">
        <v>3821</v>
      </c>
      <c r="AJ169" s="80"/>
      <c r="AK169" s="88" t="s">
        <v>3679</v>
      </c>
      <c r="AL169" s="80" t="b">
        <v>0</v>
      </c>
      <c r="AM169" s="80">
        <v>3</v>
      </c>
      <c r="AN169" s="88" t="s">
        <v>3679</v>
      </c>
      <c r="AO169" s="80" t="s">
        <v>3850</v>
      </c>
      <c r="AP169" s="80" t="b">
        <v>0</v>
      </c>
      <c r="AQ169" s="88" t="s">
        <v>3334</v>
      </c>
      <c r="AR169" s="80" t="s">
        <v>874</v>
      </c>
      <c r="AS169" s="80">
        <v>0</v>
      </c>
      <c r="AT169" s="80">
        <v>0</v>
      </c>
      <c r="AU169" s="80"/>
      <c r="AV169" s="80"/>
      <c r="AW169" s="80"/>
      <c r="AX169" s="80"/>
      <c r="AY169" s="80"/>
      <c r="AZ169" s="80"/>
      <c r="BA169" s="80"/>
      <c r="BB169" s="80"/>
      <c r="BC169" s="79" t="str">
        <f>REPLACE(INDEX(GroupVertices[Group],MATCH(Edges[[#This Row],[Vertex 1]],GroupVertices[Vertex],0)),1,1,"")</f>
        <v>13</v>
      </c>
      <c r="BD169" s="79" t="str">
        <f>REPLACE(INDEX(GroupVertices[Group],MATCH(Edges[[#This Row],[Vertex 2]],GroupVertices[Vertex],0)),1,1,"")</f>
        <v>13</v>
      </c>
    </row>
    <row r="170" spans="1:56" ht="15">
      <c r="A170" s="65" t="s">
        <v>548</v>
      </c>
      <c r="B170" s="65" t="s">
        <v>548</v>
      </c>
      <c r="C170" s="66"/>
      <c r="D170" s="67"/>
      <c r="E170" s="68"/>
      <c r="F170" s="69"/>
      <c r="G170" s="66"/>
      <c r="H170" s="70"/>
      <c r="I170" s="71"/>
      <c r="J170" s="71"/>
      <c r="K170" s="34" t="s">
        <v>65</v>
      </c>
      <c r="L170" s="78">
        <v>170</v>
      </c>
      <c r="M170" s="78"/>
      <c r="N170" s="73"/>
      <c r="O170" s="80" t="s">
        <v>178</v>
      </c>
      <c r="P170" s="82">
        <v>43655.930138888885</v>
      </c>
      <c r="Q170" s="80" t="s">
        <v>918</v>
      </c>
      <c r="R170" s="80"/>
      <c r="S170" s="80"/>
      <c r="T170" s="80" t="s">
        <v>1344</v>
      </c>
      <c r="U170" s="83" t="s">
        <v>1398</v>
      </c>
      <c r="V170" s="83" t="s">
        <v>1398</v>
      </c>
      <c r="W170" s="82">
        <v>43655.930138888885</v>
      </c>
      <c r="X170" s="86">
        <v>43655</v>
      </c>
      <c r="Y170" s="88" t="s">
        <v>2212</v>
      </c>
      <c r="Z170" s="83" t="s">
        <v>2772</v>
      </c>
      <c r="AA170" s="80"/>
      <c r="AB170" s="80"/>
      <c r="AC170" s="88" t="s">
        <v>3335</v>
      </c>
      <c r="AD170" s="80"/>
      <c r="AE170" s="80" t="b">
        <v>0</v>
      </c>
      <c r="AF170" s="80">
        <v>75</v>
      </c>
      <c r="AG170" s="88" t="s">
        <v>3679</v>
      </c>
      <c r="AH170" s="80" t="b">
        <v>0</v>
      </c>
      <c r="AI170" s="80" t="s">
        <v>3821</v>
      </c>
      <c r="AJ170" s="80"/>
      <c r="AK170" s="88" t="s">
        <v>3679</v>
      </c>
      <c r="AL170" s="80" t="b">
        <v>0</v>
      </c>
      <c r="AM170" s="80">
        <v>4</v>
      </c>
      <c r="AN170" s="88" t="s">
        <v>3679</v>
      </c>
      <c r="AO170" s="80" t="s">
        <v>3850</v>
      </c>
      <c r="AP170" s="80" t="b">
        <v>0</v>
      </c>
      <c r="AQ170" s="88" t="s">
        <v>3335</v>
      </c>
      <c r="AR170" s="80" t="s">
        <v>874</v>
      </c>
      <c r="AS170" s="80">
        <v>0</v>
      </c>
      <c r="AT170" s="80">
        <v>0</v>
      </c>
      <c r="AU170" s="80"/>
      <c r="AV170" s="80"/>
      <c r="AW170" s="80"/>
      <c r="AX170" s="80"/>
      <c r="AY170" s="80"/>
      <c r="AZ170" s="80"/>
      <c r="BA170" s="80"/>
      <c r="BB170" s="80"/>
      <c r="BC170" s="79" t="str">
        <f>REPLACE(INDEX(GroupVertices[Group],MATCH(Edges[[#This Row],[Vertex 1]],GroupVertices[Vertex],0)),1,1,"")</f>
        <v>13</v>
      </c>
      <c r="BD170" s="79" t="str">
        <f>REPLACE(INDEX(GroupVertices[Group],MATCH(Edges[[#This Row],[Vertex 2]],GroupVertices[Vertex],0)),1,1,"")</f>
        <v>13</v>
      </c>
    </row>
    <row r="171" spans="1:56" ht="15">
      <c r="A171" s="65" t="s">
        <v>548</v>
      </c>
      <c r="B171" s="65" t="s">
        <v>548</v>
      </c>
      <c r="C171" s="66"/>
      <c r="D171" s="67"/>
      <c r="E171" s="68"/>
      <c r="F171" s="69"/>
      <c r="G171" s="66"/>
      <c r="H171" s="70"/>
      <c r="I171" s="71"/>
      <c r="J171" s="71"/>
      <c r="K171" s="34" t="s">
        <v>65</v>
      </c>
      <c r="L171" s="78">
        <v>171</v>
      </c>
      <c r="M171" s="78"/>
      <c r="N171" s="73"/>
      <c r="O171" s="80" t="s">
        <v>178</v>
      </c>
      <c r="P171" s="82">
        <v>43655.92853009259</v>
      </c>
      <c r="Q171" s="80" t="s">
        <v>917</v>
      </c>
      <c r="R171" s="80"/>
      <c r="S171" s="80"/>
      <c r="T171" s="80" t="s">
        <v>1343</v>
      </c>
      <c r="U171" s="83" t="s">
        <v>1397</v>
      </c>
      <c r="V171" s="83" t="s">
        <v>1397</v>
      </c>
      <c r="W171" s="82">
        <v>43655.92853009259</v>
      </c>
      <c r="X171" s="86">
        <v>43655</v>
      </c>
      <c r="Y171" s="88" t="s">
        <v>2213</v>
      </c>
      <c r="Z171" s="83" t="s">
        <v>2773</v>
      </c>
      <c r="AA171" s="80"/>
      <c r="AB171" s="80"/>
      <c r="AC171" s="88" t="s">
        <v>3336</v>
      </c>
      <c r="AD171" s="80"/>
      <c r="AE171" s="80" t="b">
        <v>0</v>
      </c>
      <c r="AF171" s="80">
        <v>84</v>
      </c>
      <c r="AG171" s="88" t="s">
        <v>3679</v>
      </c>
      <c r="AH171" s="80" t="b">
        <v>0</v>
      </c>
      <c r="AI171" s="80" t="s">
        <v>3821</v>
      </c>
      <c r="AJ171" s="80"/>
      <c r="AK171" s="88" t="s">
        <v>3679</v>
      </c>
      <c r="AL171" s="80" t="b">
        <v>0</v>
      </c>
      <c r="AM171" s="80">
        <v>6</v>
      </c>
      <c r="AN171" s="88" t="s">
        <v>3679</v>
      </c>
      <c r="AO171" s="80" t="s">
        <v>3850</v>
      </c>
      <c r="AP171" s="80" t="b">
        <v>0</v>
      </c>
      <c r="AQ171" s="88" t="s">
        <v>3336</v>
      </c>
      <c r="AR171" s="80" t="s">
        <v>874</v>
      </c>
      <c r="AS171" s="80">
        <v>0</v>
      </c>
      <c r="AT171" s="80">
        <v>0</v>
      </c>
      <c r="AU171" s="80"/>
      <c r="AV171" s="80"/>
      <c r="AW171" s="80"/>
      <c r="AX171" s="80"/>
      <c r="AY171" s="80"/>
      <c r="AZ171" s="80"/>
      <c r="BA171" s="80"/>
      <c r="BB171" s="80"/>
      <c r="BC171" s="79" t="str">
        <f>REPLACE(INDEX(GroupVertices[Group],MATCH(Edges[[#This Row],[Vertex 1]],GroupVertices[Vertex],0)),1,1,"")</f>
        <v>13</v>
      </c>
      <c r="BD171" s="79" t="str">
        <f>REPLACE(INDEX(GroupVertices[Group],MATCH(Edges[[#This Row],[Vertex 2]],GroupVertices[Vertex],0)),1,1,"")</f>
        <v>13</v>
      </c>
    </row>
    <row r="172" spans="1:56" ht="15">
      <c r="A172" s="65" t="s">
        <v>548</v>
      </c>
      <c r="B172" s="65" t="s">
        <v>548</v>
      </c>
      <c r="C172" s="66"/>
      <c r="D172" s="67"/>
      <c r="E172" s="68"/>
      <c r="F172" s="69"/>
      <c r="G172" s="66"/>
      <c r="H172" s="70"/>
      <c r="I172" s="71"/>
      <c r="J172" s="71"/>
      <c r="K172" s="34" t="s">
        <v>65</v>
      </c>
      <c r="L172" s="78">
        <v>172</v>
      </c>
      <c r="M172" s="78"/>
      <c r="N172" s="73"/>
      <c r="O172" s="80" t="s">
        <v>178</v>
      </c>
      <c r="P172" s="82">
        <v>43656.885092592594</v>
      </c>
      <c r="Q172" s="80" t="s">
        <v>1035</v>
      </c>
      <c r="R172" s="80"/>
      <c r="S172" s="80"/>
      <c r="T172" s="80" t="s">
        <v>1344</v>
      </c>
      <c r="U172" s="83" t="s">
        <v>1424</v>
      </c>
      <c r="V172" s="83" t="s">
        <v>1424</v>
      </c>
      <c r="W172" s="82">
        <v>43656.885092592594</v>
      </c>
      <c r="X172" s="86">
        <v>43656</v>
      </c>
      <c r="Y172" s="88" t="s">
        <v>2214</v>
      </c>
      <c r="Z172" s="83" t="s">
        <v>2774</v>
      </c>
      <c r="AA172" s="80"/>
      <c r="AB172" s="80"/>
      <c r="AC172" s="88" t="s">
        <v>3337</v>
      </c>
      <c r="AD172" s="80"/>
      <c r="AE172" s="80" t="b">
        <v>0</v>
      </c>
      <c r="AF172" s="80">
        <v>57</v>
      </c>
      <c r="AG172" s="88" t="s">
        <v>3679</v>
      </c>
      <c r="AH172" s="80" t="b">
        <v>0</v>
      </c>
      <c r="AI172" s="80" t="s">
        <v>3821</v>
      </c>
      <c r="AJ172" s="80"/>
      <c r="AK172" s="88" t="s">
        <v>3679</v>
      </c>
      <c r="AL172" s="80" t="b">
        <v>0</v>
      </c>
      <c r="AM172" s="80">
        <v>2</v>
      </c>
      <c r="AN172" s="88" t="s">
        <v>3679</v>
      </c>
      <c r="AO172" s="80" t="s">
        <v>3850</v>
      </c>
      <c r="AP172" s="80" t="b">
        <v>0</v>
      </c>
      <c r="AQ172" s="88" t="s">
        <v>3337</v>
      </c>
      <c r="AR172" s="80" t="s">
        <v>178</v>
      </c>
      <c r="AS172" s="80">
        <v>0</v>
      </c>
      <c r="AT172" s="80">
        <v>0</v>
      </c>
      <c r="AU172" s="80"/>
      <c r="AV172" s="80"/>
      <c r="AW172" s="80"/>
      <c r="AX172" s="80"/>
      <c r="AY172" s="80"/>
      <c r="AZ172" s="80"/>
      <c r="BA172" s="80"/>
      <c r="BB172" s="80"/>
      <c r="BC172" s="79" t="str">
        <f>REPLACE(INDEX(GroupVertices[Group],MATCH(Edges[[#This Row],[Vertex 1]],GroupVertices[Vertex],0)),1,1,"")</f>
        <v>13</v>
      </c>
      <c r="BD172" s="79" t="str">
        <f>REPLACE(INDEX(GroupVertices[Group],MATCH(Edges[[#This Row],[Vertex 2]],GroupVertices[Vertex],0)),1,1,"")</f>
        <v>13</v>
      </c>
    </row>
    <row r="173" spans="1:56" ht="15">
      <c r="A173" s="65" t="s">
        <v>548</v>
      </c>
      <c r="B173" s="65" t="s">
        <v>548</v>
      </c>
      <c r="C173" s="66"/>
      <c r="D173" s="67"/>
      <c r="E173" s="68"/>
      <c r="F173" s="69"/>
      <c r="G173" s="66"/>
      <c r="H173" s="70"/>
      <c r="I173" s="71"/>
      <c r="J173" s="71"/>
      <c r="K173" s="34" t="s">
        <v>65</v>
      </c>
      <c r="L173" s="78">
        <v>173</v>
      </c>
      <c r="M173" s="78"/>
      <c r="N173" s="73"/>
      <c r="O173" s="80" t="s">
        <v>178</v>
      </c>
      <c r="P173" s="82">
        <v>43656.90991898148</v>
      </c>
      <c r="Q173" s="80" t="s">
        <v>1113</v>
      </c>
      <c r="R173" s="80"/>
      <c r="S173" s="80"/>
      <c r="T173" s="80" t="s">
        <v>1344</v>
      </c>
      <c r="U173" s="83" t="s">
        <v>1439</v>
      </c>
      <c r="V173" s="83" t="s">
        <v>1439</v>
      </c>
      <c r="W173" s="82">
        <v>43656.90991898148</v>
      </c>
      <c r="X173" s="86">
        <v>43656</v>
      </c>
      <c r="Y173" s="88" t="s">
        <v>2215</v>
      </c>
      <c r="Z173" s="83" t="s">
        <v>2775</v>
      </c>
      <c r="AA173" s="80"/>
      <c r="AB173" s="80"/>
      <c r="AC173" s="88" t="s">
        <v>3338</v>
      </c>
      <c r="AD173" s="80"/>
      <c r="AE173" s="80" t="b">
        <v>0</v>
      </c>
      <c r="AF173" s="80">
        <v>41</v>
      </c>
      <c r="AG173" s="88" t="s">
        <v>3679</v>
      </c>
      <c r="AH173" s="80" t="b">
        <v>0</v>
      </c>
      <c r="AI173" s="80" t="s">
        <v>3821</v>
      </c>
      <c r="AJ173" s="80"/>
      <c r="AK173" s="88" t="s">
        <v>3679</v>
      </c>
      <c r="AL173" s="80" t="b">
        <v>0</v>
      </c>
      <c r="AM173" s="80">
        <v>2</v>
      </c>
      <c r="AN173" s="88" t="s">
        <v>3679</v>
      </c>
      <c r="AO173" s="80" t="s">
        <v>3850</v>
      </c>
      <c r="AP173" s="80" t="b">
        <v>0</v>
      </c>
      <c r="AQ173" s="88" t="s">
        <v>3338</v>
      </c>
      <c r="AR173" s="80" t="s">
        <v>178</v>
      </c>
      <c r="AS173" s="80">
        <v>0</v>
      </c>
      <c r="AT173" s="80">
        <v>0</v>
      </c>
      <c r="AU173" s="80"/>
      <c r="AV173" s="80"/>
      <c r="AW173" s="80"/>
      <c r="AX173" s="80"/>
      <c r="AY173" s="80"/>
      <c r="AZ173" s="80"/>
      <c r="BA173" s="80"/>
      <c r="BB173" s="80"/>
      <c r="BC173" s="79" t="str">
        <f>REPLACE(INDEX(GroupVertices[Group],MATCH(Edges[[#This Row],[Vertex 1]],GroupVertices[Vertex],0)),1,1,"")</f>
        <v>13</v>
      </c>
      <c r="BD173" s="79" t="str">
        <f>REPLACE(INDEX(GroupVertices[Group],MATCH(Edges[[#This Row],[Vertex 2]],GroupVertices[Vertex],0)),1,1,"")</f>
        <v>13</v>
      </c>
    </row>
    <row r="174" spans="1:56" ht="15">
      <c r="A174" s="65" t="s">
        <v>548</v>
      </c>
      <c r="B174" s="65" t="s">
        <v>548</v>
      </c>
      <c r="C174" s="66"/>
      <c r="D174" s="67"/>
      <c r="E174" s="68"/>
      <c r="F174" s="69"/>
      <c r="G174" s="66"/>
      <c r="H174" s="70"/>
      <c r="I174" s="71"/>
      <c r="J174" s="71"/>
      <c r="K174" s="34" t="s">
        <v>65</v>
      </c>
      <c r="L174" s="78">
        <v>174</v>
      </c>
      <c r="M174" s="78"/>
      <c r="N174" s="73"/>
      <c r="O174" s="80" t="s">
        <v>178</v>
      </c>
      <c r="P174" s="82">
        <v>43656.91305555555</v>
      </c>
      <c r="Q174" s="80" t="s">
        <v>1114</v>
      </c>
      <c r="R174" s="80"/>
      <c r="S174" s="80"/>
      <c r="T174" s="80" t="s">
        <v>1374</v>
      </c>
      <c r="U174" s="83" t="s">
        <v>1440</v>
      </c>
      <c r="V174" s="83" t="s">
        <v>1440</v>
      </c>
      <c r="W174" s="82">
        <v>43656.91305555555</v>
      </c>
      <c r="X174" s="86">
        <v>43656</v>
      </c>
      <c r="Y174" s="88" t="s">
        <v>2216</v>
      </c>
      <c r="Z174" s="83" t="s">
        <v>2776</v>
      </c>
      <c r="AA174" s="80"/>
      <c r="AB174" s="80"/>
      <c r="AC174" s="88" t="s">
        <v>3339</v>
      </c>
      <c r="AD174" s="80"/>
      <c r="AE174" s="80" t="b">
        <v>0</v>
      </c>
      <c r="AF174" s="80">
        <v>97</v>
      </c>
      <c r="AG174" s="88" t="s">
        <v>3679</v>
      </c>
      <c r="AH174" s="80" t="b">
        <v>0</v>
      </c>
      <c r="AI174" s="80" t="s">
        <v>3821</v>
      </c>
      <c r="AJ174" s="80"/>
      <c r="AK174" s="88" t="s">
        <v>3679</v>
      </c>
      <c r="AL174" s="80" t="b">
        <v>0</v>
      </c>
      <c r="AM174" s="80">
        <v>5</v>
      </c>
      <c r="AN174" s="88" t="s">
        <v>3679</v>
      </c>
      <c r="AO174" s="80" t="s">
        <v>3850</v>
      </c>
      <c r="AP174" s="80" t="b">
        <v>0</v>
      </c>
      <c r="AQ174" s="88" t="s">
        <v>3339</v>
      </c>
      <c r="AR174" s="80" t="s">
        <v>178</v>
      </c>
      <c r="AS174" s="80">
        <v>0</v>
      </c>
      <c r="AT174" s="80">
        <v>0</v>
      </c>
      <c r="AU174" s="80"/>
      <c r="AV174" s="80"/>
      <c r="AW174" s="80"/>
      <c r="AX174" s="80"/>
      <c r="AY174" s="80"/>
      <c r="AZ174" s="80"/>
      <c r="BA174" s="80"/>
      <c r="BB174" s="80"/>
      <c r="BC174" s="79" t="str">
        <f>REPLACE(INDEX(GroupVertices[Group],MATCH(Edges[[#This Row],[Vertex 1]],GroupVertices[Vertex],0)),1,1,"")</f>
        <v>13</v>
      </c>
      <c r="BD174" s="79" t="str">
        <f>REPLACE(INDEX(GroupVertices[Group],MATCH(Edges[[#This Row],[Vertex 2]],GroupVertices[Vertex],0)),1,1,"")</f>
        <v>13</v>
      </c>
    </row>
    <row r="175" spans="1:56" ht="15">
      <c r="A175" s="65" t="s">
        <v>548</v>
      </c>
      <c r="B175" s="65" t="s">
        <v>548</v>
      </c>
      <c r="C175" s="66"/>
      <c r="D175" s="67"/>
      <c r="E175" s="68"/>
      <c r="F175" s="69"/>
      <c r="G175" s="66"/>
      <c r="H175" s="70"/>
      <c r="I175" s="71"/>
      <c r="J175" s="71"/>
      <c r="K175" s="34" t="s">
        <v>65</v>
      </c>
      <c r="L175" s="78">
        <v>175</v>
      </c>
      <c r="M175" s="78"/>
      <c r="N175" s="73"/>
      <c r="O175" s="80" t="s">
        <v>178</v>
      </c>
      <c r="P175" s="82">
        <v>43657.389652777776</v>
      </c>
      <c r="Q175" s="80" t="s">
        <v>1115</v>
      </c>
      <c r="R175" s="80"/>
      <c r="S175" s="80"/>
      <c r="T175" s="80" t="s">
        <v>1375</v>
      </c>
      <c r="U175" s="83" t="s">
        <v>1441</v>
      </c>
      <c r="V175" s="83" t="s">
        <v>1441</v>
      </c>
      <c r="W175" s="82">
        <v>43657.389652777776</v>
      </c>
      <c r="X175" s="86">
        <v>43657</v>
      </c>
      <c r="Y175" s="88" t="s">
        <v>2217</v>
      </c>
      <c r="Z175" s="83" t="s">
        <v>2777</v>
      </c>
      <c r="AA175" s="80"/>
      <c r="AB175" s="80"/>
      <c r="AC175" s="88" t="s">
        <v>3340</v>
      </c>
      <c r="AD175" s="80"/>
      <c r="AE175" s="80" t="b">
        <v>0</v>
      </c>
      <c r="AF175" s="80">
        <v>40</v>
      </c>
      <c r="AG175" s="88" t="s">
        <v>3679</v>
      </c>
      <c r="AH175" s="80" t="b">
        <v>0</v>
      </c>
      <c r="AI175" s="80" t="s">
        <v>3821</v>
      </c>
      <c r="AJ175" s="80"/>
      <c r="AK175" s="88" t="s">
        <v>3679</v>
      </c>
      <c r="AL175" s="80" t="b">
        <v>0</v>
      </c>
      <c r="AM175" s="80">
        <v>2</v>
      </c>
      <c r="AN175" s="88" t="s">
        <v>3679</v>
      </c>
      <c r="AO175" s="80" t="s">
        <v>3856</v>
      </c>
      <c r="AP175" s="80" t="b">
        <v>0</v>
      </c>
      <c r="AQ175" s="88" t="s">
        <v>3340</v>
      </c>
      <c r="AR175" s="80" t="s">
        <v>178</v>
      </c>
      <c r="AS175" s="80">
        <v>0</v>
      </c>
      <c r="AT175" s="80">
        <v>0</v>
      </c>
      <c r="AU175" s="80"/>
      <c r="AV175" s="80"/>
      <c r="AW175" s="80"/>
      <c r="AX175" s="80"/>
      <c r="AY175" s="80"/>
      <c r="AZ175" s="80"/>
      <c r="BA175" s="80"/>
      <c r="BB175" s="80"/>
      <c r="BC175" s="79" t="str">
        <f>REPLACE(INDEX(GroupVertices[Group],MATCH(Edges[[#This Row],[Vertex 1]],GroupVertices[Vertex],0)),1,1,"")</f>
        <v>13</v>
      </c>
      <c r="BD175" s="79" t="str">
        <f>REPLACE(INDEX(GroupVertices[Group],MATCH(Edges[[#This Row],[Vertex 2]],GroupVertices[Vertex],0)),1,1,"")</f>
        <v>13</v>
      </c>
    </row>
    <row r="176" spans="1:56" ht="15">
      <c r="A176" s="65" t="s">
        <v>434</v>
      </c>
      <c r="B176" s="65" t="s">
        <v>793</v>
      </c>
      <c r="C176" s="66"/>
      <c r="D176" s="67"/>
      <c r="E176" s="68"/>
      <c r="F176" s="69"/>
      <c r="G176" s="66"/>
      <c r="H176" s="70"/>
      <c r="I176" s="71"/>
      <c r="J176" s="71"/>
      <c r="K176" s="34" t="s">
        <v>65</v>
      </c>
      <c r="L176" s="78">
        <v>176</v>
      </c>
      <c r="M176" s="78"/>
      <c r="N176" s="73"/>
      <c r="O176" s="80" t="s">
        <v>875</v>
      </c>
      <c r="P176" s="82">
        <v>43656.96061342592</v>
      </c>
      <c r="Q176" s="80" t="s">
        <v>1021</v>
      </c>
      <c r="R176" s="80"/>
      <c r="S176" s="80"/>
      <c r="T176" s="80"/>
      <c r="U176" s="80"/>
      <c r="V176" s="83" t="s">
        <v>1692</v>
      </c>
      <c r="W176" s="82">
        <v>43656.96061342592</v>
      </c>
      <c r="X176" s="86">
        <v>43656</v>
      </c>
      <c r="Y176" s="88" t="s">
        <v>2092</v>
      </c>
      <c r="Z176" s="83" t="s">
        <v>2652</v>
      </c>
      <c r="AA176" s="80"/>
      <c r="AB176" s="80"/>
      <c r="AC176" s="88" t="s">
        <v>3215</v>
      </c>
      <c r="AD176" s="88" t="s">
        <v>3614</v>
      </c>
      <c r="AE176" s="80" t="b">
        <v>0</v>
      </c>
      <c r="AF176" s="80">
        <v>1</v>
      </c>
      <c r="AG176" s="88" t="s">
        <v>3742</v>
      </c>
      <c r="AH176" s="80" t="b">
        <v>0</v>
      </c>
      <c r="AI176" s="80" t="s">
        <v>3815</v>
      </c>
      <c r="AJ176" s="80"/>
      <c r="AK176" s="88" t="s">
        <v>3679</v>
      </c>
      <c r="AL176" s="80" t="b">
        <v>0</v>
      </c>
      <c r="AM176" s="80">
        <v>0</v>
      </c>
      <c r="AN176" s="88" t="s">
        <v>3679</v>
      </c>
      <c r="AO176" s="80" t="s">
        <v>3852</v>
      </c>
      <c r="AP176" s="80" t="b">
        <v>0</v>
      </c>
      <c r="AQ176" s="88" t="s">
        <v>3614</v>
      </c>
      <c r="AR176" s="80" t="s">
        <v>178</v>
      </c>
      <c r="AS176" s="80">
        <v>0</v>
      </c>
      <c r="AT176" s="80">
        <v>0</v>
      </c>
      <c r="AU176" s="80"/>
      <c r="AV176" s="80"/>
      <c r="AW176" s="80"/>
      <c r="AX176" s="80"/>
      <c r="AY176" s="80"/>
      <c r="AZ176" s="80"/>
      <c r="BA176" s="80"/>
      <c r="BB176" s="80"/>
      <c r="BC176" s="79" t="str">
        <f>REPLACE(INDEX(GroupVertices[Group],MATCH(Edges[[#This Row],[Vertex 1]],GroupVertices[Vertex],0)),1,1,"")</f>
        <v>12</v>
      </c>
      <c r="BD176" s="79" t="str">
        <f>REPLACE(INDEX(GroupVertices[Group],MATCH(Edges[[#This Row],[Vertex 2]],GroupVertices[Vertex],0)),1,1,"")</f>
        <v>12</v>
      </c>
    </row>
    <row r="177" spans="1:56" ht="15">
      <c r="A177" s="65" t="s">
        <v>329</v>
      </c>
      <c r="B177" s="65" t="s">
        <v>405</v>
      </c>
      <c r="C177" s="66"/>
      <c r="D177" s="67"/>
      <c r="E177" s="68"/>
      <c r="F177" s="69"/>
      <c r="G177" s="66"/>
      <c r="H177" s="70"/>
      <c r="I177" s="71"/>
      <c r="J177" s="71"/>
      <c r="K177" s="34" t="s">
        <v>65</v>
      </c>
      <c r="L177" s="78">
        <v>177</v>
      </c>
      <c r="M177" s="78"/>
      <c r="N177" s="73"/>
      <c r="O177" s="80" t="s">
        <v>874</v>
      </c>
      <c r="P177" s="82">
        <v>43656.615578703706</v>
      </c>
      <c r="Q177" s="80" t="s">
        <v>916</v>
      </c>
      <c r="R177" s="80"/>
      <c r="S177" s="80"/>
      <c r="T177" s="80"/>
      <c r="U177" s="80"/>
      <c r="V177" s="83" t="s">
        <v>1609</v>
      </c>
      <c r="W177" s="82">
        <v>43656.615578703706</v>
      </c>
      <c r="X177" s="86">
        <v>43656</v>
      </c>
      <c r="Y177" s="88" t="s">
        <v>1979</v>
      </c>
      <c r="Z177" s="83" t="s">
        <v>2538</v>
      </c>
      <c r="AA177" s="80"/>
      <c r="AB177" s="80"/>
      <c r="AC177" s="88" t="s">
        <v>3101</v>
      </c>
      <c r="AD177" s="80"/>
      <c r="AE177" s="80" t="b">
        <v>0</v>
      </c>
      <c r="AF177" s="80">
        <v>0</v>
      </c>
      <c r="AG177" s="88" t="s">
        <v>3679</v>
      </c>
      <c r="AH177" s="80" t="b">
        <v>1</v>
      </c>
      <c r="AI177" s="80" t="s">
        <v>3819</v>
      </c>
      <c r="AJ177" s="80"/>
      <c r="AK177" s="88" t="s">
        <v>3828</v>
      </c>
      <c r="AL177" s="80" t="b">
        <v>0</v>
      </c>
      <c r="AM177" s="80">
        <v>27</v>
      </c>
      <c r="AN177" s="88" t="s">
        <v>3179</v>
      </c>
      <c r="AO177" s="80" t="s">
        <v>3850</v>
      </c>
      <c r="AP177" s="80" t="b">
        <v>0</v>
      </c>
      <c r="AQ177" s="88" t="s">
        <v>3179</v>
      </c>
      <c r="AR177" s="80" t="s">
        <v>178</v>
      </c>
      <c r="AS177" s="80">
        <v>0</v>
      </c>
      <c r="AT177" s="80">
        <v>0</v>
      </c>
      <c r="AU177" s="80"/>
      <c r="AV177" s="80"/>
      <c r="AW177" s="80"/>
      <c r="AX177" s="80"/>
      <c r="AY177" s="80"/>
      <c r="AZ177" s="80"/>
      <c r="BA177" s="80"/>
      <c r="BB177" s="80"/>
      <c r="BC177" s="79" t="str">
        <f>REPLACE(INDEX(GroupVertices[Group],MATCH(Edges[[#This Row],[Vertex 1]],GroupVertices[Vertex],0)),1,1,"")</f>
        <v>23</v>
      </c>
      <c r="BD177" s="79" t="str">
        <f>REPLACE(INDEX(GroupVertices[Group],MATCH(Edges[[#This Row],[Vertex 2]],GroupVertices[Vertex],0)),1,1,"")</f>
        <v>23</v>
      </c>
    </row>
    <row r="178" spans="1:56" ht="15">
      <c r="A178" s="65" t="s">
        <v>251</v>
      </c>
      <c r="B178" s="65" t="s">
        <v>671</v>
      </c>
      <c r="C178" s="66"/>
      <c r="D178" s="67"/>
      <c r="E178" s="68"/>
      <c r="F178" s="69"/>
      <c r="G178" s="66"/>
      <c r="H178" s="70"/>
      <c r="I178" s="71"/>
      <c r="J178" s="71"/>
      <c r="K178" s="34" t="s">
        <v>65</v>
      </c>
      <c r="L178" s="78">
        <v>178</v>
      </c>
      <c r="M178" s="78"/>
      <c r="N178" s="73"/>
      <c r="O178" s="80" t="s">
        <v>874</v>
      </c>
      <c r="P178" s="82">
        <v>43656.24125</v>
      </c>
      <c r="Q178" s="80" t="s">
        <v>880</v>
      </c>
      <c r="R178" s="83" t="s">
        <v>1249</v>
      </c>
      <c r="S178" s="80" t="s">
        <v>1313</v>
      </c>
      <c r="T178" s="80"/>
      <c r="U178" s="80"/>
      <c r="V178" s="83" t="s">
        <v>1538</v>
      </c>
      <c r="W178" s="82">
        <v>43656.24125</v>
      </c>
      <c r="X178" s="86">
        <v>43656</v>
      </c>
      <c r="Y178" s="88" t="s">
        <v>1901</v>
      </c>
      <c r="Z178" s="83" t="s">
        <v>2459</v>
      </c>
      <c r="AA178" s="80"/>
      <c r="AB178" s="80"/>
      <c r="AC178" s="88" t="s">
        <v>3022</v>
      </c>
      <c r="AD178" s="80"/>
      <c r="AE178" s="80" t="b">
        <v>0</v>
      </c>
      <c r="AF178" s="80">
        <v>0</v>
      </c>
      <c r="AG178" s="88" t="s">
        <v>3679</v>
      </c>
      <c r="AH178" s="80" t="b">
        <v>0</v>
      </c>
      <c r="AI178" s="80" t="s">
        <v>3816</v>
      </c>
      <c r="AJ178" s="80"/>
      <c r="AK178" s="88" t="s">
        <v>3679</v>
      </c>
      <c r="AL178" s="80" t="b">
        <v>0</v>
      </c>
      <c r="AM178" s="80">
        <v>55</v>
      </c>
      <c r="AN178" s="88" t="s">
        <v>3532</v>
      </c>
      <c r="AO178" s="80" t="s">
        <v>3849</v>
      </c>
      <c r="AP178" s="80" t="b">
        <v>0</v>
      </c>
      <c r="AQ178" s="88" t="s">
        <v>3532</v>
      </c>
      <c r="AR178" s="80" t="s">
        <v>178</v>
      </c>
      <c r="AS178" s="80">
        <v>0</v>
      </c>
      <c r="AT178" s="80">
        <v>0</v>
      </c>
      <c r="AU178" s="80"/>
      <c r="AV178" s="80"/>
      <c r="AW178" s="80"/>
      <c r="AX178" s="80"/>
      <c r="AY178" s="80"/>
      <c r="AZ178" s="80"/>
      <c r="BA178" s="80"/>
      <c r="BB178" s="80"/>
      <c r="BC178" s="79" t="str">
        <f>REPLACE(INDEX(GroupVertices[Group],MATCH(Edges[[#This Row],[Vertex 1]],GroupVertices[Vertex],0)),1,1,"")</f>
        <v>7</v>
      </c>
      <c r="BD178" s="79" t="str">
        <f>REPLACE(INDEX(GroupVertices[Group],MATCH(Edges[[#This Row],[Vertex 2]],GroupVertices[Vertex],0)),1,1,"")</f>
        <v>7</v>
      </c>
    </row>
    <row r="179" spans="1:56" ht="15">
      <c r="A179" s="65" t="s">
        <v>664</v>
      </c>
      <c r="B179" s="65" t="s">
        <v>664</v>
      </c>
      <c r="C179" s="66"/>
      <c r="D179" s="67"/>
      <c r="E179" s="68"/>
      <c r="F179" s="69"/>
      <c r="G179" s="66"/>
      <c r="H179" s="70"/>
      <c r="I179" s="71"/>
      <c r="J179" s="71"/>
      <c r="K179" s="34" t="s">
        <v>65</v>
      </c>
      <c r="L179" s="78">
        <v>179</v>
      </c>
      <c r="M179" s="78"/>
      <c r="N179" s="73"/>
      <c r="O179" s="80" t="s">
        <v>178</v>
      </c>
      <c r="P179" s="82">
        <v>43657.6575</v>
      </c>
      <c r="Q179" s="80" t="s">
        <v>1228</v>
      </c>
      <c r="R179" s="83" t="s">
        <v>1311</v>
      </c>
      <c r="S179" s="80" t="s">
        <v>1314</v>
      </c>
      <c r="T179" s="80" t="s">
        <v>1364</v>
      </c>
      <c r="U179" s="80"/>
      <c r="V179" s="83" t="s">
        <v>1845</v>
      </c>
      <c r="W179" s="82">
        <v>43657.6575</v>
      </c>
      <c r="X179" s="86">
        <v>43657</v>
      </c>
      <c r="Y179" s="88" t="s">
        <v>2399</v>
      </c>
      <c r="Z179" s="83" t="s">
        <v>2962</v>
      </c>
      <c r="AA179" s="80"/>
      <c r="AB179" s="80"/>
      <c r="AC179" s="88" t="s">
        <v>3525</v>
      </c>
      <c r="AD179" s="80"/>
      <c r="AE179" s="80" t="b">
        <v>0</v>
      </c>
      <c r="AF179" s="80">
        <v>0</v>
      </c>
      <c r="AG179" s="88" t="s">
        <v>3679</v>
      </c>
      <c r="AH179" s="80" t="b">
        <v>1</v>
      </c>
      <c r="AI179" s="80" t="s">
        <v>3815</v>
      </c>
      <c r="AJ179" s="80"/>
      <c r="AK179" s="88" t="s">
        <v>3848</v>
      </c>
      <c r="AL179" s="80" t="b">
        <v>0</v>
      </c>
      <c r="AM179" s="80">
        <v>0</v>
      </c>
      <c r="AN179" s="88" t="s">
        <v>3679</v>
      </c>
      <c r="AO179" s="80" t="s">
        <v>3849</v>
      </c>
      <c r="AP179" s="80" t="b">
        <v>0</v>
      </c>
      <c r="AQ179" s="88" t="s">
        <v>3525</v>
      </c>
      <c r="AR179" s="80" t="s">
        <v>178</v>
      </c>
      <c r="AS179" s="80">
        <v>0</v>
      </c>
      <c r="AT179" s="80">
        <v>0</v>
      </c>
      <c r="AU179" s="80"/>
      <c r="AV179" s="80"/>
      <c r="AW179" s="80"/>
      <c r="AX179" s="80"/>
      <c r="AY179" s="80"/>
      <c r="AZ179" s="80"/>
      <c r="BA179" s="80"/>
      <c r="BB179" s="80"/>
      <c r="BC179" s="79" t="str">
        <f>REPLACE(INDEX(GroupVertices[Group],MATCH(Edges[[#This Row],[Vertex 1]],GroupVertices[Vertex],0)),1,1,"")</f>
        <v>223</v>
      </c>
      <c r="BD179" s="79" t="str">
        <f>REPLACE(INDEX(GroupVertices[Group],MATCH(Edges[[#This Row],[Vertex 2]],GroupVertices[Vertex],0)),1,1,"")</f>
        <v>223</v>
      </c>
    </row>
    <row r="180" spans="1:56" ht="15">
      <c r="A180" s="65" t="s">
        <v>468</v>
      </c>
      <c r="B180" s="65" t="s">
        <v>468</v>
      </c>
      <c r="C180" s="66"/>
      <c r="D180" s="67"/>
      <c r="E180" s="68"/>
      <c r="F180" s="69"/>
      <c r="G180" s="66"/>
      <c r="H180" s="70"/>
      <c r="I180" s="71"/>
      <c r="J180" s="71"/>
      <c r="K180" s="34" t="s">
        <v>65</v>
      </c>
      <c r="L180" s="78">
        <v>180</v>
      </c>
      <c r="M180" s="78"/>
      <c r="N180" s="73"/>
      <c r="O180" s="80" t="s">
        <v>178</v>
      </c>
      <c r="P180" s="82">
        <v>43657.04976851852</v>
      </c>
      <c r="Q180" s="80" t="s">
        <v>1048</v>
      </c>
      <c r="R180" s="80"/>
      <c r="S180" s="80"/>
      <c r="T180" s="80"/>
      <c r="U180" s="80"/>
      <c r="V180" s="83" t="s">
        <v>1714</v>
      </c>
      <c r="W180" s="82">
        <v>43657.04976851852</v>
      </c>
      <c r="X180" s="86">
        <v>43657</v>
      </c>
      <c r="Y180" s="88" t="s">
        <v>2128</v>
      </c>
      <c r="Z180" s="83" t="s">
        <v>2688</v>
      </c>
      <c r="AA180" s="80"/>
      <c r="AB180" s="80"/>
      <c r="AC180" s="88" t="s">
        <v>3251</v>
      </c>
      <c r="AD180" s="80"/>
      <c r="AE180" s="80" t="b">
        <v>0</v>
      </c>
      <c r="AF180" s="80">
        <v>4</v>
      </c>
      <c r="AG180" s="88" t="s">
        <v>3679</v>
      </c>
      <c r="AH180" s="80" t="b">
        <v>0</v>
      </c>
      <c r="AI180" s="80" t="s">
        <v>3815</v>
      </c>
      <c r="AJ180" s="80"/>
      <c r="AK180" s="88" t="s">
        <v>3679</v>
      </c>
      <c r="AL180" s="80" t="b">
        <v>0</v>
      </c>
      <c r="AM180" s="80">
        <v>0</v>
      </c>
      <c r="AN180" s="88" t="s">
        <v>3679</v>
      </c>
      <c r="AO180" s="80" t="s">
        <v>3849</v>
      </c>
      <c r="AP180" s="80" t="b">
        <v>0</v>
      </c>
      <c r="AQ180" s="88" t="s">
        <v>3251</v>
      </c>
      <c r="AR180" s="80" t="s">
        <v>178</v>
      </c>
      <c r="AS180" s="80">
        <v>0</v>
      </c>
      <c r="AT180" s="80">
        <v>0</v>
      </c>
      <c r="AU180" s="80"/>
      <c r="AV180" s="80"/>
      <c r="AW180" s="80"/>
      <c r="AX180" s="80"/>
      <c r="AY180" s="80"/>
      <c r="AZ180" s="80"/>
      <c r="BA180" s="80"/>
      <c r="BB180" s="80"/>
      <c r="BC180" s="79" t="str">
        <f>REPLACE(INDEX(GroupVertices[Group],MATCH(Edges[[#This Row],[Vertex 1]],GroupVertices[Vertex],0)),1,1,"")</f>
        <v>222</v>
      </c>
      <c r="BD180" s="79" t="str">
        <f>REPLACE(INDEX(GroupVertices[Group],MATCH(Edges[[#This Row],[Vertex 2]],GroupVertices[Vertex],0)),1,1,"")</f>
        <v>222</v>
      </c>
    </row>
    <row r="181" spans="1:56" ht="15">
      <c r="A181" s="65" t="s">
        <v>230</v>
      </c>
      <c r="B181" s="65" t="s">
        <v>428</v>
      </c>
      <c r="C181" s="66"/>
      <c r="D181" s="67"/>
      <c r="E181" s="68"/>
      <c r="F181" s="69"/>
      <c r="G181" s="66"/>
      <c r="H181" s="70"/>
      <c r="I181" s="71"/>
      <c r="J181" s="71"/>
      <c r="K181" s="34" t="s">
        <v>65</v>
      </c>
      <c r="L181" s="78">
        <v>181</v>
      </c>
      <c r="M181" s="78"/>
      <c r="N181" s="73"/>
      <c r="O181" s="80" t="s">
        <v>874</v>
      </c>
      <c r="P181" s="82">
        <v>43656.22494212963</v>
      </c>
      <c r="Q181" s="80" t="s">
        <v>877</v>
      </c>
      <c r="R181" s="80"/>
      <c r="S181" s="80"/>
      <c r="T181" s="80"/>
      <c r="U181" s="80"/>
      <c r="V181" s="83" t="s">
        <v>1518</v>
      </c>
      <c r="W181" s="82">
        <v>43656.22494212963</v>
      </c>
      <c r="X181" s="86">
        <v>43656</v>
      </c>
      <c r="Y181" s="88" t="s">
        <v>1880</v>
      </c>
      <c r="Z181" s="83" t="s">
        <v>2438</v>
      </c>
      <c r="AA181" s="80"/>
      <c r="AB181" s="80"/>
      <c r="AC181" s="88" t="s">
        <v>3001</v>
      </c>
      <c r="AD181" s="80"/>
      <c r="AE181" s="80" t="b">
        <v>0</v>
      </c>
      <c r="AF181" s="80">
        <v>0</v>
      </c>
      <c r="AG181" s="88" t="s">
        <v>3679</v>
      </c>
      <c r="AH181" s="80" t="b">
        <v>0</v>
      </c>
      <c r="AI181" s="80" t="s">
        <v>3815</v>
      </c>
      <c r="AJ181" s="80"/>
      <c r="AK181" s="88" t="s">
        <v>3679</v>
      </c>
      <c r="AL181" s="80" t="b">
        <v>0</v>
      </c>
      <c r="AM181" s="80">
        <v>94</v>
      </c>
      <c r="AN181" s="88" t="s">
        <v>3203</v>
      </c>
      <c r="AO181" s="80" t="s">
        <v>3850</v>
      </c>
      <c r="AP181" s="80" t="b">
        <v>0</v>
      </c>
      <c r="AQ181" s="88" t="s">
        <v>3203</v>
      </c>
      <c r="AR181" s="80" t="s">
        <v>178</v>
      </c>
      <c r="AS181" s="80">
        <v>0</v>
      </c>
      <c r="AT181" s="80">
        <v>0</v>
      </c>
      <c r="AU181" s="80"/>
      <c r="AV181" s="80"/>
      <c r="AW181" s="80"/>
      <c r="AX181" s="80"/>
      <c r="AY181" s="80"/>
      <c r="AZ181" s="80"/>
      <c r="BA181" s="80"/>
      <c r="BB181" s="80"/>
      <c r="BC181" s="79" t="str">
        <f>REPLACE(INDEX(GroupVertices[Group],MATCH(Edges[[#This Row],[Vertex 1]],GroupVertices[Vertex],0)),1,1,"")</f>
        <v>1</v>
      </c>
      <c r="BD181" s="79" t="str">
        <f>REPLACE(INDEX(GroupVertices[Group],MATCH(Edges[[#This Row],[Vertex 2]],GroupVertices[Vertex],0)),1,1,"")</f>
        <v>1</v>
      </c>
    </row>
    <row r="182" spans="1:56" ht="15">
      <c r="A182" s="65" t="s">
        <v>349</v>
      </c>
      <c r="B182" s="65" t="s">
        <v>428</v>
      </c>
      <c r="C182" s="66"/>
      <c r="D182" s="67"/>
      <c r="E182" s="68"/>
      <c r="F182" s="69"/>
      <c r="G182" s="66"/>
      <c r="H182" s="70"/>
      <c r="I182" s="71"/>
      <c r="J182" s="71"/>
      <c r="K182" s="34" t="s">
        <v>65</v>
      </c>
      <c r="L182" s="78">
        <v>182</v>
      </c>
      <c r="M182" s="78"/>
      <c r="N182" s="73"/>
      <c r="O182" s="80" t="s">
        <v>874</v>
      </c>
      <c r="P182" s="82">
        <v>43656.70122685185</v>
      </c>
      <c r="Q182" s="80" t="s">
        <v>877</v>
      </c>
      <c r="R182" s="80"/>
      <c r="S182" s="80"/>
      <c r="T182" s="80"/>
      <c r="U182" s="80"/>
      <c r="V182" s="83" t="s">
        <v>1624</v>
      </c>
      <c r="W182" s="82">
        <v>43656.70122685185</v>
      </c>
      <c r="X182" s="86">
        <v>43656</v>
      </c>
      <c r="Y182" s="88" t="s">
        <v>1999</v>
      </c>
      <c r="Z182" s="83" t="s">
        <v>2558</v>
      </c>
      <c r="AA182" s="80"/>
      <c r="AB182" s="80"/>
      <c r="AC182" s="88" t="s">
        <v>3121</v>
      </c>
      <c r="AD182" s="80"/>
      <c r="AE182" s="80" t="b">
        <v>0</v>
      </c>
      <c r="AF182" s="80">
        <v>0</v>
      </c>
      <c r="AG182" s="88" t="s">
        <v>3679</v>
      </c>
      <c r="AH182" s="80" t="b">
        <v>0</v>
      </c>
      <c r="AI182" s="80" t="s">
        <v>3815</v>
      </c>
      <c r="AJ182" s="80"/>
      <c r="AK182" s="88" t="s">
        <v>3679</v>
      </c>
      <c r="AL182" s="80" t="b">
        <v>0</v>
      </c>
      <c r="AM182" s="80">
        <v>94</v>
      </c>
      <c r="AN182" s="88" t="s">
        <v>3203</v>
      </c>
      <c r="AO182" s="80" t="s">
        <v>3849</v>
      </c>
      <c r="AP182" s="80" t="b">
        <v>0</v>
      </c>
      <c r="AQ182" s="88" t="s">
        <v>3203</v>
      </c>
      <c r="AR182" s="80" t="s">
        <v>178</v>
      </c>
      <c r="AS182" s="80">
        <v>0</v>
      </c>
      <c r="AT182" s="80">
        <v>0</v>
      </c>
      <c r="AU182" s="80"/>
      <c r="AV182" s="80"/>
      <c r="AW182" s="80"/>
      <c r="AX182" s="80"/>
      <c r="AY182" s="80"/>
      <c r="AZ182" s="80"/>
      <c r="BA182" s="80"/>
      <c r="BB182" s="80"/>
      <c r="BC182" s="79" t="str">
        <f>REPLACE(INDEX(GroupVertices[Group],MATCH(Edges[[#This Row],[Vertex 1]],GroupVertices[Vertex],0)),1,1,"")</f>
        <v>1</v>
      </c>
      <c r="BD182" s="79" t="str">
        <f>REPLACE(INDEX(GroupVertices[Group],MATCH(Edges[[#This Row],[Vertex 2]],GroupVertices[Vertex],0)),1,1,"")</f>
        <v>1</v>
      </c>
    </row>
    <row r="183" spans="1:56" ht="15">
      <c r="A183" s="65" t="s">
        <v>460</v>
      </c>
      <c r="B183" s="65" t="s">
        <v>460</v>
      </c>
      <c r="C183" s="66"/>
      <c r="D183" s="67"/>
      <c r="E183" s="68"/>
      <c r="F183" s="69"/>
      <c r="G183" s="66"/>
      <c r="H183" s="70"/>
      <c r="I183" s="71"/>
      <c r="J183" s="71"/>
      <c r="K183" s="34" t="s">
        <v>65</v>
      </c>
      <c r="L183" s="78">
        <v>183</v>
      </c>
      <c r="M183" s="78"/>
      <c r="N183" s="73"/>
      <c r="O183" s="80" t="s">
        <v>178</v>
      </c>
      <c r="P183" s="82">
        <v>43655.44664351852</v>
      </c>
      <c r="Q183" s="80" t="s">
        <v>899</v>
      </c>
      <c r="R183" s="80"/>
      <c r="S183" s="80"/>
      <c r="T183" s="80"/>
      <c r="U183" s="83" t="s">
        <v>1426</v>
      </c>
      <c r="V183" s="83" t="s">
        <v>1426</v>
      </c>
      <c r="W183" s="82">
        <v>43655.44664351852</v>
      </c>
      <c r="X183" s="86">
        <v>43655</v>
      </c>
      <c r="Y183" s="88" t="s">
        <v>2119</v>
      </c>
      <c r="Z183" s="83" t="s">
        <v>2679</v>
      </c>
      <c r="AA183" s="80"/>
      <c r="AB183" s="80"/>
      <c r="AC183" s="88" t="s">
        <v>3242</v>
      </c>
      <c r="AD183" s="80"/>
      <c r="AE183" s="80" t="b">
        <v>0</v>
      </c>
      <c r="AF183" s="80">
        <v>208</v>
      </c>
      <c r="AG183" s="88" t="s">
        <v>3679</v>
      </c>
      <c r="AH183" s="80" t="b">
        <v>0</v>
      </c>
      <c r="AI183" s="80" t="s">
        <v>3819</v>
      </c>
      <c r="AJ183" s="80"/>
      <c r="AK183" s="88" t="s">
        <v>3679</v>
      </c>
      <c r="AL183" s="80" t="b">
        <v>0</v>
      </c>
      <c r="AM183" s="80">
        <v>59</v>
      </c>
      <c r="AN183" s="88" t="s">
        <v>3679</v>
      </c>
      <c r="AO183" s="80" t="s">
        <v>3850</v>
      </c>
      <c r="AP183" s="80" t="b">
        <v>0</v>
      </c>
      <c r="AQ183" s="88" t="s">
        <v>3242</v>
      </c>
      <c r="AR183" s="80" t="s">
        <v>874</v>
      </c>
      <c r="AS183" s="80">
        <v>0</v>
      </c>
      <c r="AT183" s="80">
        <v>0</v>
      </c>
      <c r="AU183" s="80"/>
      <c r="AV183" s="80"/>
      <c r="AW183" s="80"/>
      <c r="AX183" s="80"/>
      <c r="AY183" s="80"/>
      <c r="AZ183" s="80"/>
      <c r="BA183" s="80"/>
      <c r="BB183" s="80"/>
      <c r="BC183" s="79" t="str">
        <f>REPLACE(INDEX(GroupVertices[Group],MATCH(Edges[[#This Row],[Vertex 1]],GroupVertices[Vertex],0)),1,1,"")</f>
        <v>31</v>
      </c>
      <c r="BD183" s="79" t="str">
        <f>REPLACE(INDEX(GroupVertices[Group],MATCH(Edges[[#This Row],[Vertex 2]],GroupVertices[Vertex],0)),1,1,"")</f>
        <v>31</v>
      </c>
    </row>
    <row r="184" spans="1:56" ht="15">
      <c r="A184" s="65" t="s">
        <v>367</v>
      </c>
      <c r="B184" s="65" t="s">
        <v>368</v>
      </c>
      <c r="C184" s="66"/>
      <c r="D184" s="67"/>
      <c r="E184" s="68"/>
      <c r="F184" s="69"/>
      <c r="G184" s="66"/>
      <c r="H184" s="70"/>
      <c r="I184" s="71"/>
      <c r="J184" s="71"/>
      <c r="K184" s="34" t="s">
        <v>66</v>
      </c>
      <c r="L184" s="78">
        <v>184</v>
      </c>
      <c r="M184" s="78"/>
      <c r="N184" s="73"/>
      <c r="O184" s="80" t="s">
        <v>875</v>
      </c>
      <c r="P184" s="82">
        <v>43656.775925925926</v>
      </c>
      <c r="Q184" s="80" t="s">
        <v>965</v>
      </c>
      <c r="R184" s="80"/>
      <c r="S184" s="80"/>
      <c r="T184" s="80"/>
      <c r="U184" s="80"/>
      <c r="V184" s="83" t="s">
        <v>1640</v>
      </c>
      <c r="W184" s="82">
        <v>43656.775925925926</v>
      </c>
      <c r="X184" s="86">
        <v>43656</v>
      </c>
      <c r="Y184" s="88" t="s">
        <v>2018</v>
      </c>
      <c r="Z184" s="83" t="s">
        <v>2578</v>
      </c>
      <c r="AA184" s="80"/>
      <c r="AB184" s="80"/>
      <c r="AC184" s="88" t="s">
        <v>3141</v>
      </c>
      <c r="AD184" s="88" t="s">
        <v>3583</v>
      </c>
      <c r="AE184" s="80" t="b">
        <v>0</v>
      </c>
      <c r="AF184" s="80">
        <v>1</v>
      </c>
      <c r="AG184" s="88" t="s">
        <v>3713</v>
      </c>
      <c r="AH184" s="80" t="b">
        <v>0</v>
      </c>
      <c r="AI184" s="80" t="s">
        <v>3815</v>
      </c>
      <c r="AJ184" s="80"/>
      <c r="AK184" s="88" t="s">
        <v>3679</v>
      </c>
      <c r="AL184" s="80" t="b">
        <v>0</v>
      </c>
      <c r="AM184" s="80">
        <v>0</v>
      </c>
      <c r="AN184" s="88" t="s">
        <v>3679</v>
      </c>
      <c r="AO184" s="80" t="s">
        <v>3851</v>
      </c>
      <c r="AP184" s="80" t="b">
        <v>0</v>
      </c>
      <c r="AQ184" s="88" t="s">
        <v>3583</v>
      </c>
      <c r="AR184" s="80" t="s">
        <v>178</v>
      </c>
      <c r="AS184" s="80">
        <v>0</v>
      </c>
      <c r="AT184" s="80">
        <v>0</v>
      </c>
      <c r="AU184" s="80"/>
      <c r="AV184" s="80"/>
      <c r="AW184" s="80"/>
      <c r="AX184" s="80"/>
      <c r="AY184" s="80"/>
      <c r="AZ184" s="80"/>
      <c r="BA184" s="80"/>
      <c r="BB184" s="80"/>
      <c r="BC184" s="79" t="str">
        <f>REPLACE(INDEX(GroupVertices[Group],MATCH(Edges[[#This Row],[Vertex 1]],GroupVertices[Vertex],0)),1,1,"")</f>
        <v>114</v>
      </c>
      <c r="BD184" s="79" t="str">
        <f>REPLACE(INDEX(GroupVertices[Group],MATCH(Edges[[#This Row],[Vertex 2]],GroupVertices[Vertex],0)),1,1,"")</f>
        <v>114</v>
      </c>
    </row>
    <row r="185" spans="1:56" ht="15">
      <c r="A185" s="65" t="s">
        <v>222</v>
      </c>
      <c r="B185" s="65" t="s">
        <v>428</v>
      </c>
      <c r="C185" s="66"/>
      <c r="D185" s="67"/>
      <c r="E185" s="68"/>
      <c r="F185" s="69"/>
      <c r="G185" s="66"/>
      <c r="H185" s="70"/>
      <c r="I185" s="71"/>
      <c r="J185" s="71"/>
      <c r="K185" s="34" t="s">
        <v>65</v>
      </c>
      <c r="L185" s="78">
        <v>185</v>
      </c>
      <c r="M185" s="78"/>
      <c r="N185" s="73"/>
      <c r="O185" s="80" t="s">
        <v>874</v>
      </c>
      <c r="P185" s="82">
        <v>43656.22199074074</v>
      </c>
      <c r="Q185" s="80" t="s">
        <v>877</v>
      </c>
      <c r="R185" s="80"/>
      <c r="S185" s="80"/>
      <c r="T185" s="80"/>
      <c r="U185" s="80"/>
      <c r="V185" s="83" t="s">
        <v>1510</v>
      </c>
      <c r="W185" s="82">
        <v>43656.22199074074</v>
      </c>
      <c r="X185" s="86">
        <v>43656</v>
      </c>
      <c r="Y185" s="88" t="s">
        <v>1872</v>
      </c>
      <c r="Z185" s="83" t="s">
        <v>2430</v>
      </c>
      <c r="AA185" s="80"/>
      <c r="AB185" s="80"/>
      <c r="AC185" s="88" t="s">
        <v>2993</v>
      </c>
      <c r="AD185" s="80"/>
      <c r="AE185" s="80" t="b">
        <v>0</v>
      </c>
      <c r="AF185" s="80">
        <v>0</v>
      </c>
      <c r="AG185" s="88" t="s">
        <v>3679</v>
      </c>
      <c r="AH185" s="80" t="b">
        <v>0</v>
      </c>
      <c r="AI185" s="80" t="s">
        <v>3815</v>
      </c>
      <c r="AJ185" s="80"/>
      <c r="AK185" s="88" t="s">
        <v>3679</v>
      </c>
      <c r="AL185" s="80" t="b">
        <v>0</v>
      </c>
      <c r="AM185" s="80">
        <v>94</v>
      </c>
      <c r="AN185" s="88" t="s">
        <v>3203</v>
      </c>
      <c r="AO185" s="80" t="s">
        <v>3850</v>
      </c>
      <c r="AP185" s="80" t="b">
        <v>0</v>
      </c>
      <c r="AQ185" s="88" t="s">
        <v>3203</v>
      </c>
      <c r="AR185" s="80" t="s">
        <v>178</v>
      </c>
      <c r="AS185" s="80">
        <v>0</v>
      </c>
      <c r="AT185" s="80">
        <v>0</v>
      </c>
      <c r="AU185" s="80"/>
      <c r="AV185" s="80"/>
      <c r="AW185" s="80"/>
      <c r="AX185" s="80"/>
      <c r="AY185" s="80"/>
      <c r="AZ185" s="80"/>
      <c r="BA185" s="80"/>
      <c r="BB185" s="80"/>
      <c r="BC185" s="79" t="str">
        <f>REPLACE(INDEX(GroupVertices[Group],MATCH(Edges[[#This Row],[Vertex 1]],GroupVertices[Vertex],0)),1,1,"")</f>
        <v>1</v>
      </c>
      <c r="BD185" s="79" t="str">
        <f>REPLACE(INDEX(GroupVertices[Group],MATCH(Edges[[#This Row],[Vertex 2]],GroupVertices[Vertex],0)),1,1,"")</f>
        <v>1</v>
      </c>
    </row>
    <row r="186" spans="1:56" ht="15">
      <c r="A186" s="65" t="s">
        <v>480</v>
      </c>
      <c r="B186" s="65" t="s">
        <v>479</v>
      </c>
      <c r="C186" s="66"/>
      <c r="D186" s="67"/>
      <c r="E186" s="68"/>
      <c r="F186" s="69"/>
      <c r="G186" s="66"/>
      <c r="H186" s="70"/>
      <c r="I186" s="71"/>
      <c r="J186" s="71"/>
      <c r="K186" s="34" t="s">
        <v>65</v>
      </c>
      <c r="L186" s="78">
        <v>186</v>
      </c>
      <c r="M186" s="78"/>
      <c r="N186" s="73"/>
      <c r="O186" s="80" t="s">
        <v>874</v>
      </c>
      <c r="P186" s="82">
        <v>43657.06711805556</v>
      </c>
      <c r="Q186" s="80" t="s">
        <v>958</v>
      </c>
      <c r="R186" s="80"/>
      <c r="S186" s="80"/>
      <c r="T186" s="80"/>
      <c r="U186" s="80"/>
      <c r="V186" s="83" t="s">
        <v>1724</v>
      </c>
      <c r="W186" s="82">
        <v>43657.06711805556</v>
      </c>
      <c r="X186" s="86">
        <v>43657</v>
      </c>
      <c r="Y186" s="88" t="s">
        <v>2141</v>
      </c>
      <c r="Z186" s="83" t="s">
        <v>2701</v>
      </c>
      <c r="AA186" s="80"/>
      <c r="AB186" s="80"/>
      <c r="AC186" s="88" t="s">
        <v>3264</v>
      </c>
      <c r="AD186" s="80"/>
      <c r="AE186" s="80" t="b">
        <v>0</v>
      </c>
      <c r="AF186" s="80">
        <v>0</v>
      </c>
      <c r="AG186" s="88" t="s">
        <v>3679</v>
      </c>
      <c r="AH186" s="80" t="b">
        <v>0</v>
      </c>
      <c r="AI186" s="80" t="s">
        <v>3815</v>
      </c>
      <c r="AJ186" s="80"/>
      <c r="AK186" s="88" t="s">
        <v>3679</v>
      </c>
      <c r="AL186" s="80" t="b">
        <v>0</v>
      </c>
      <c r="AM186" s="80">
        <v>15</v>
      </c>
      <c r="AN186" s="88" t="s">
        <v>3263</v>
      </c>
      <c r="AO186" s="80" t="s">
        <v>3850</v>
      </c>
      <c r="AP186" s="80" t="b">
        <v>0</v>
      </c>
      <c r="AQ186" s="88" t="s">
        <v>3263</v>
      </c>
      <c r="AR186" s="80" t="s">
        <v>178</v>
      </c>
      <c r="AS186" s="80">
        <v>0</v>
      </c>
      <c r="AT186" s="80">
        <v>0</v>
      </c>
      <c r="AU186" s="80"/>
      <c r="AV186" s="80"/>
      <c r="AW186" s="80"/>
      <c r="AX186" s="80"/>
      <c r="AY186" s="80"/>
      <c r="AZ186" s="80"/>
      <c r="BA186" s="80"/>
      <c r="BB186" s="80"/>
      <c r="BC186" s="79" t="str">
        <f>REPLACE(INDEX(GroupVertices[Group],MATCH(Edges[[#This Row],[Vertex 1]],GroupVertices[Vertex],0)),1,1,"")</f>
        <v>21</v>
      </c>
      <c r="BD186" s="79" t="str">
        <f>REPLACE(INDEX(GroupVertices[Group],MATCH(Edges[[#This Row],[Vertex 2]],GroupVertices[Vertex],0)),1,1,"")</f>
        <v>21</v>
      </c>
    </row>
    <row r="187" spans="1:56" ht="15">
      <c r="A187" s="65" t="s">
        <v>515</v>
      </c>
      <c r="B187" s="65" t="s">
        <v>818</v>
      </c>
      <c r="C187" s="66"/>
      <c r="D187" s="67"/>
      <c r="E187" s="68"/>
      <c r="F187" s="69"/>
      <c r="G187" s="66"/>
      <c r="H187" s="70"/>
      <c r="I187" s="71"/>
      <c r="J187" s="71"/>
      <c r="K187" s="34" t="s">
        <v>65</v>
      </c>
      <c r="L187" s="78">
        <v>187</v>
      </c>
      <c r="M187" s="78"/>
      <c r="N187" s="73"/>
      <c r="O187" s="80" t="s">
        <v>875</v>
      </c>
      <c r="P187" s="82">
        <v>43657.19070601852</v>
      </c>
      <c r="Q187" s="80" t="s">
        <v>1088</v>
      </c>
      <c r="R187" s="80"/>
      <c r="S187" s="80"/>
      <c r="T187" s="80"/>
      <c r="U187" s="80"/>
      <c r="V187" s="83" t="s">
        <v>1754</v>
      </c>
      <c r="W187" s="82">
        <v>43657.19070601852</v>
      </c>
      <c r="X187" s="86">
        <v>43657</v>
      </c>
      <c r="Y187" s="88" t="s">
        <v>2177</v>
      </c>
      <c r="Z187" s="83" t="s">
        <v>2737</v>
      </c>
      <c r="AA187" s="80"/>
      <c r="AB187" s="80"/>
      <c r="AC187" s="88" t="s">
        <v>3300</v>
      </c>
      <c r="AD187" s="88" t="s">
        <v>3640</v>
      </c>
      <c r="AE187" s="80" t="b">
        <v>0</v>
      </c>
      <c r="AF187" s="80">
        <v>1</v>
      </c>
      <c r="AG187" s="88" t="s">
        <v>3769</v>
      </c>
      <c r="AH187" s="80" t="b">
        <v>0</v>
      </c>
      <c r="AI187" s="80" t="s">
        <v>3818</v>
      </c>
      <c r="AJ187" s="80"/>
      <c r="AK187" s="88" t="s">
        <v>3679</v>
      </c>
      <c r="AL187" s="80" t="b">
        <v>0</v>
      </c>
      <c r="AM187" s="80">
        <v>0</v>
      </c>
      <c r="AN187" s="88" t="s">
        <v>3679</v>
      </c>
      <c r="AO187" s="80" t="s">
        <v>3851</v>
      </c>
      <c r="AP187" s="80" t="b">
        <v>0</v>
      </c>
      <c r="AQ187" s="88" t="s">
        <v>3640</v>
      </c>
      <c r="AR187" s="80" t="s">
        <v>178</v>
      </c>
      <c r="AS187" s="80">
        <v>0</v>
      </c>
      <c r="AT187" s="80">
        <v>0</v>
      </c>
      <c r="AU187" s="80"/>
      <c r="AV187" s="80"/>
      <c r="AW187" s="80"/>
      <c r="AX187" s="80"/>
      <c r="AY187" s="80"/>
      <c r="AZ187" s="80"/>
      <c r="BA187" s="80"/>
      <c r="BB187" s="80"/>
      <c r="BC187" s="79" t="str">
        <f>REPLACE(INDEX(GroupVertices[Group],MATCH(Edges[[#This Row],[Vertex 1]],GroupVertices[Vertex],0)),1,1,"")</f>
        <v>113</v>
      </c>
      <c r="BD187" s="79" t="str">
        <f>REPLACE(INDEX(GroupVertices[Group],MATCH(Edges[[#This Row],[Vertex 2]],GroupVertices[Vertex],0)),1,1,"")</f>
        <v>113</v>
      </c>
    </row>
    <row r="188" spans="1:56" ht="15">
      <c r="A188" s="65" t="s">
        <v>398</v>
      </c>
      <c r="B188" s="65" t="s">
        <v>398</v>
      </c>
      <c r="C188" s="66"/>
      <c r="D188" s="67"/>
      <c r="E188" s="68"/>
      <c r="F188" s="69"/>
      <c r="G188" s="66"/>
      <c r="H188" s="70"/>
      <c r="I188" s="71"/>
      <c r="J188" s="71"/>
      <c r="K188" s="34" t="s">
        <v>65</v>
      </c>
      <c r="L188" s="78">
        <v>188</v>
      </c>
      <c r="M188" s="78"/>
      <c r="N188" s="73"/>
      <c r="O188" s="80" t="s">
        <v>178</v>
      </c>
      <c r="P188" s="82">
        <v>43656.860127314816</v>
      </c>
      <c r="Q188" s="80" t="s">
        <v>989</v>
      </c>
      <c r="R188" s="80"/>
      <c r="S188" s="80"/>
      <c r="T188" s="80"/>
      <c r="U188" s="80"/>
      <c r="V188" s="83" t="s">
        <v>1666</v>
      </c>
      <c r="W188" s="82">
        <v>43656.860127314816</v>
      </c>
      <c r="X188" s="86">
        <v>43656</v>
      </c>
      <c r="Y188" s="88" t="s">
        <v>2049</v>
      </c>
      <c r="Z188" s="83" t="s">
        <v>2609</v>
      </c>
      <c r="AA188" s="80"/>
      <c r="AB188" s="80"/>
      <c r="AC188" s="88" t="s">
        <v>3172</v>
      </c>
      <c r="AD188" s="80"/>
      <c r="AE188" s="80" t="b">
        <v>0</v>
      </c>
      <c r="AF188" s="80">
        <v>1</v>
      </c>
      <c r="AG188" s="88" t="s">
        <v>3679</v>
      </c>
      <c r="AH188" s="80" t="b">
        <v>0</v>
      </c>
      <c r="AI188" s="80" t="s">
        <v>3815</v>
      </c>
      <c r="AJ188" s="80"/>
      <c r="AK188" s="88" t="s">
        <v>3679</v>
      </c>
      <c r="AL188" s="80" t="b">
        <v>0</v>
      </c>
      <c r="AM188" s="80">
        <v>0</v>
      </c>
      <c r="AN188" s="88" t="s">
        <v>3679</v>
      </c>
      <c r="AO188" s="80" t="s">
        <v>3849</v>
      </c>
      <c r="AP188" s="80" t="b">
        <v>0</v>
      </c>
      <c r="AQ188" s="88" t="s">
        <v>3172</v>
      </c>
      <c r="AR188" s="80" t="s">
        <v>178</v>
      </c>
      <c r="AS188" s="80">
        <v>0</v>
      </c>
      <c r="AT188" s="80">
        <v>0</v>
      </c>
      <c r="AU188" s="80"/>
      <c r="AV188" s="80"/>
      <c r="AW188" s="80"/>
      <c r="AX188" s="80"/>
      <c r="AY188" s="80"/>
      <c r="AZ188" s="80"/>
      <c r="BA188" s="80"/>
      <c r="BB188" s="80"/>
      <c r="BC188" s="79" t="str">
        <f>REPLACE(INDEX(GroupVertices[Group],MATCH(Edges[[#This Row],[Vertex 1]],GroupVertices[Vertex],0)),1,1,"")</f>
        <v>221</v>
      </c>
      <c r="BD188" s="79" t="str">
        <f>REPLACE(INDEX(GroupVertices[Group],MATCH(Edges[[#This Row],[Vertex 2]],GroupVertices[Vertex],0)),1,1,"")</f>
        <v>221</v>
      </c>
    </row>
    <row r="189" spans="1:56" ht="15">
      <c r="A189" s="65" t="s">
        <v>244</v>
      </c>
      <c r="B189" s="65" t="s">
        <v>671</v>
      </c>
      <c r="C189" s="66"/>
      <c r="D189" s="67"/>
      <c r="E189" s="68"/>
      <c r="F189" s="69"/>
      <c r="G189" s="66"/>
      <c r="H189" s="70"/>
      <c r="I189" s="71"/>
      <c r="J189" s="71"/>
      <c r="K189" s="34" t="s">
        <v>65</v>
      </c>
      <c r="L189" s="78">
        <v>189</v>
      </c>
      <c r="M189" s="78"/>
      <c r="N189" s="73"/>
      <c r="O189" s="80" t="s">
        <v>874</v>
      </c>
      <c r="P189" s="82">
        <v>43656.2349537037</v>
      </c>
      <c r="Q189" s="80" t="s">
        <v>880</v>
      </c>
      <c r="R189" s="83" t="s">
        <v>1249</v>
      </c>
      <c r="S189" s="80" t="s">
        <v>1313</v>
      </c>
      <c r="T189" s="80"/>
      <c r="U189" s="80"/>
      <c r="V189" s="83" t="s">
        <v>1532</v>
      </c>
      <c r="W189" s="82">
        <v>43656.2349537037</v>
      </c>
      <c r="X189" s="86">
        <v>43656</v>
      </c>
      <c r="Y189" s="88" t="s">
        <v>1894</v>
      </c>
      <c r="Z189" s="83" t="s">
        <v>2452</v>
      </c>
      <c r="AA189" s="80"/>
      <c r="AB189" s="80"/>
      <c r="AC189" s="88" t="s">
        <v>3015</v>
      </c>
      <c r="AD189" s="80"/>
      <c r="AE189" s="80" t="b">
        <v>0</v>
      </c>
      <c r="AF189" s="80">
        <v>0</v>
      </c>
      <c r="AG189" s="88" t="s">
        <v>3679</v>
      </c>
      <c r="AH189" s="80" t="b">
        <v>0</v>
      </c>
      <c r="AI189" s="80" t="s">
        <v>3816</v>
      </c>
      <c r="AJ189" s="80"/>
      <c r="AK189" s="88" t="s">
        <v>3679</v>
      </c>
      <c r="AL189" s="80" t="b">
        <v>0</v>
      </c>
      <c r="AM189" s="80">
        <v>55</v>
      </c>
      <c r="AN189" s="88" t="s">
        <v>3532</v>
      </c>
      <c r="AO189" s="80" t="s">
        <v>3850</v>
      </c>
      <c r="AP189" s="80" t="b">
        <v>0</v>
      </c>
      <c r="AQ189" s="88" t="s">
        <v>3532</v>
      </c>
      <c r="AR189" s="80" t="s">
        <v>178</v>
      </c>
      <c r="AS189" s="80">
        <v>0</v>
      </c>
      <c r="AT189" s="80">
        <v>0</v>
      </c>
      <c r="AU189" s="80"/>
      <c r="AV189" s="80"/>
      <c r="AW189" s="80"/>
      <c r="AX189" s="80"/>
      <c r="AY189" s="80"/>
      <c r="AZ189" s="80"/>
      <c r="BA189" s="80"/>
      <c r="BB189" s="80"/>
      <c r="BC189" s="79" t="str">
        <f>REPLACE(INDEX(GroupVertices[Group],MATCH(Edges[[#This Row],[Vertex 1]],GroupVertices[Vertex],0)),1,1,"")</f>
        <v>7</v>
      </c>
      <c r="BD189" s="79" t="str">
        <f>REPLACE(INDEX(GroupVertices[Group],MATCH(Edges[[#This Row],[Vertex 2]],GroupVertices[Vertex],0)),1,1,"")</f>
        <v>7</v>
      </c>
    </row>
    <row r="190" spans="1:56" ht="15">
      <c r="A190" s="65" t="s">
        <v>413</v>
      </c>
      <c r="B190" s="65" t="s">
        <v>769</v>
      </c>
      <c r="C190" s="66"/>
      <c r="D190" s="67"/>
      <c r="E190" s="68"/>
      <c r="F190" s="69"/>
      <c r="G190" s="66"/>
      <c r="H190" s="70"/>
      <c r="I190" s="71"/>
      <c r="J190" s="71"/>
      <c r="K190" s="34" t="s">
        <v>65</v>
      </c>
      <c r="L190" s="78">
        <v>190</v>
      </c>
      <c r="M190" s="78"/>
      <c r="N190" s="73"/>
      <c r="O190" s="80" t="s">
        <v>875</v>
      </c>
      <c r="P190" s="82">
        <v>43656.887719907405</v>
      </c>
      <c r="Q190" s="80" t="s">
        <v>997</v>
      </c>
      <c r="R190" s="80"/>
      <c r="S190" s="80"/>
      <c r="T190" s="80"/>
      <c r="U190" s="80"/>
      <c r="V190" s="83" t="s">
        <v>1676</v>
      </c>
      <c r="W190" s="82">
        <v>43656.887719907405</v>
      </c>
      <c r="X190" s="86">
        <v>43656</v>
      </c>
      <c r="Y190" s="88" t="s">
        <v>2064</v>
      </c>
      <c r="Z190" s="83" t="s">
        <v>2624</v>
      </c>
      <c r="AA190" s="80"/>
      <c r="AB190" s="80"/>
      <c r="AC190" s="88" t="s">
        <v>3187</v>
      </c>
      <c r="AD190" s="88" t="s">
        <v>3595</v>
      </c>
      <c r="AE190" s="80" t="b">
        <v>0</v>
      </c>
      <c r="AF190" s="80">
        <v>1</v>
      </c>
      <c r="AG190" s="88" t="s">
        <v>3727</v>
      </c>
      <c r="AH190" s="80" t="b">
        <v>0</v>
      </c>
      <c r="AI190" s="80" t="s">
        <v>3816</v>
      </c>
      <c r="AJ190" s="80"/>
      <c r="AK190" s="88" t="s">
        <v>3679</v>
      </c>
      <c r="AL190" s="80" t="b">
        <v>0</v>
      </c>
      <c r="AM190" s="80">
        <v>0</v>
      </c>
      <c r="AN190" s="88" t="s">
        <v>3679</v>
      </c>
      <c r="AO190" s="80" t="s">
        <v>3851</v>
      </c>
      <c r="AP190" s="80" t="b">
        <v>0</v>
      </c>
      <c r="AQ190" s="88" t="s">
        <v>3595</v>
      </c>
      <c r="AR190" s="80" t="s">
        <v>178</v>
      </c>
      <c r="AS190" s="80">
        <v>0</v>
      </c>
      <c r="AT190" s="80">
        <v>0</v>
      </c>
      <c r="AU190" s="80"/>
      <c r="AV190" s="80"/>
      <c r="AW190" s="80"/>
      <c r="AX190" s="80"/>
      <c r="AY190" s="80"/>
      <c r="AZ190" s="80"/>
      <c r="BA190" s="80"/>
      <c r="BB190" s="80"/>
      <c r="BC190" s="79" t="str">
        <f>REPLACE(INDEX(GroupVertices[Group],MATCH(Edges[[#This Row],[Vertex 1]],GroupVertices[Vertex],0)),1,1,"")</f>
        <v>112</v>
      </c>
      <c r="BD190" s="79" t="str">
        <f>REPLACE(INDEX(GroupVertices[Group],MATCH(Edges[[#This Row],[Vertex 2]],GroupVertices[Vertex],0)),1,1,"")</f>
        <v>112</v>
      </c>
    </row>
    <row r="191" spans="1:56" ht="15">
      <c r="A191" s="65" t="s">
        <v>303</v>
      </c>
      <c r="B191" s="65" t="s">
        <v>707</v>
      </c>
      <c r="C191" s="66"/>
      <c r="D191" s="67"/>
      <c r="E191" s="68"/>
      <c r="F191" s="69"/>
      <c r="G191" s="66"/>
      <c r="H191" s="70"/>
      <c r="I191" s="71"/>
      <c r="J191" s="71"/>
      <c r="K191" s="34" t="s">
        <v>65</v>
      </c>
      <c r="L191" s="78">
        <v>191</v>
      </c>
      <c r="M191" s="78"/>
      <c r="N191" s="73"/>
      <c r="O191" s="80" t="s">
        <v>876</v>
      </c>
      <c r="P191" s="82">
        <v>43656.52074074074</v>
      </c>
      <c r="Q191" s="80" t="s">
        <v>920</v>
      </c>
      <c r="R191" s="80"/>
      <c r="S191" s="80"/>
      <c r="T191" s="80"/>
      <c r="U191" s="80"/>
      <c r="V191" s="83" t="s">
        <v>1583</v>
      </c>
      <c r="W191" s="82">
        <v>43656.52074074074</v>
      </c>
      <c r="X191" s="86">
        <v>43656</v>
      </c>
      <c r="Y191" s="88" t="s">
        <v>1953</v>
      </c>
      <c r="Z191" s="83" t="s">
        <v>2512</v>
      </c>
      <c r="AA191" s="80"/>
      <c r="AB191" s="80"/>
      <c r="AC191" s="88" t="s">
        <v>3075</v>
      </c>
      <c r="AD191" s="88" t="s">
        <v>3565</v>
      </c>
      <c r="AE191" s="80" t="b">
        <v>0</v>
      </c>
      <c r="AF191" s="80">
        <v>2</v>
      </c>
      <c r="AG191" s="88" t="s">
        <v>3695</v>
      </c>
      <c r="AH191" s="80" t="b">
        <v>0</v>
      </c>
      <c r="AI191" s="80" t="s">
        <v>3815</v>
      </c>
      <c r="AJ191" s="80"/>
      <c r="AK191" s="88" t="s">
        <v>3679</v>
      </c>
      <c r="AL191" s="80" t="b">
        <v>0</v>
      </c>
      <c r="AM191" s="80">
        <v>0</v>
      </c>
      <c r="AN191" s="88" t="s">
        <v>3679</v>
      </c>
      <c r="AO191" s="80" t="s">
        <v>3849</v>
      </c>
      <c r="AP191" s="80" t="b">
        <v>0</v>
      </c>
      <c r="AQ191" s="88" t="s">
        <v>3565</v>
      </c>
      <c r="AR191" s="80" t="s">
        <v>178</v>
      </c>
      <c r="AS191" s="80">
        <v>0</v>
      </c>
      <c r="AT191" s="80">
        <v>0</v>
      </c>
      <c r="AU191" s="80" t="s">
        <v>3888</v>
      </c>
      <c r="AV191" s="80" t="s">
        <v>3897</v>
      </c>
      <c r="AW191" s="80" t="s">
        <v>3900</v>
      </c>
      <c r="AX191" s="80" t="s">
        <v>3903</v>
      </c>
      <c r="AY191" s="80" t="s">
        <v>3911</v>
      </c>
      <c r="AZ191" s="80" t="s">
        <v>3920</v>
      </c>
      <c r="BA191" s="80" t="s">
        <v>3928</v>
      </c>
      <c r="BB191" s="83" t="s">
        <v>3931</v>
      </c>
      <c r="BC191" s="79" t="str">
        <f>REPLACE(INDEX(GroupVertices[Group],MATCH(Edges[[#This Row],[Vertex 1]],GroupVertices[Vertex],0)),1,1,"")</f>
        <v>49</v>
      </c>
      <c r="BD191" s="79" t="str">
        <f>REPLACE(INDEX(GroupVertices[Group],MATCH(Edges[[#This Row],[Vertex 2]],GroupVertices[Vertex],0)),1,1,"")</f>
        <v>49</v>
      </c>
    </row>
    <row r="192" spans="1:56" ht="15">
      <c r="A192" s="65" t="s">
        <v>303</v>
      </c>
      <c r="B192" s="65" t="s">
        <v>708</v>
      </c>
      <c r="C192" s="66"/>
      <c r="D192" s="67"/>
      <c r="E192" s="68"/>
      <c r="F192" s="69"/>
      <c r="G192" s="66"/>
      <c r="H192" s="70"/>
      <c r="I192" s="71"/>
      <c r="J192" s="71"/>
      <c r="K192" s="34" t="s">
        <v>65</v>
      </c>
      <c r="L192" s="78">
        <v>192</v>
      </c>
      <c r="M192" s="78"/>
      <c r="N192" s="73"/>
      <c r="O192" s="80" t="s">
        <v>875</v>
      </c>
      <c r="P192" s="82">
        <v>43656.52074074074</v>
      </c>
      <c r="Q192" s="80" t="s">
        <v>920</v>
      </c>
      <c r="R192" s="80"/>
      <c r="S192" s="80"/>
      <c r="T192" s="80"/>
      <c r="U192" s="80"/>
      <c r="V192" s="83" t="s">
        <v>1583</v>
      </c>
      <c r="W192" s="82">
        <v>43656.52074074074</v>
      </c>
      <c r="X192" s="86">
        <v>43656</v>
      </c>
      <c r="Y192" s="88" t="s">
        <v>1953</v>
      </c>
      <c r="Z192" s="83" t="s">
        <v>2512</v>
      </c>
      <c r="AA192" s="80"/>
      <c r="AB192" s="80"/>
      <c r="AC192" s="88" t="s">
        <v>3075</v>
      </c>
      <c r="AD192" s="88" t="s">
        <v>3565</v>
      </c>
      <c r="AE192" s="80" t="b">
        <v>0</v>
      </c>
      <c r="AF192" s="80">
        <v>2</v>
      </c>
      <c r="AG192" s="88" t="s">
        <v>3695</v>
      </c>
      <c r="AH192" s="80" t="b">
        <v>0</v>
      </c>
      <c r="AI192" s="80" t="s">
        <v>3815</v>
      </c>
      <c r="AJ192" s="80"/>
      <c r="AK192" s="88" t="s">
        <v>3679</v>
      </c>
      <c r="AL192" s="80" t="b">
        <v>0</v>
      </c>
      <c r="AM192" s="80">
        <v>0</v>
      </c>
      <c r="AN192" s="88" t="s">
        <v>3679</v>
      </c>
      <c r="AO192" s="80" t="s">
        <v>3849</v>
      </c>
      <c r="AP192" s="80" t="b">
        <v>0</v>
      </c>
      <c r="AQ192" s="88" t="s">
        <v>3565</v>
      </c>
      <c r="AR192" s="80" t="s">
        <v>178</v>
      </c>
      <c r="AS192" s="80">
        <v>0</v>
      </c>
      <c r="AT192" s="80">
        <v>0</v>
      </c>
      <c r="AU192" s="80" t="s">
        <v>3888</v>
      </c>
      <c r="AV192" s="80" t="s">
        <v>3897</v>
      </c>
      <c r="AW192" s="80" t="s">
        <v>3900</v>
      </c>
      <c r="AX192" s="80" t="s">
        <v>3903</v>
      </c>
      <c r="AY192" s="80" t="s">
        <v>3911</v>
      </c>
      <c r="AZ192" s="80" t="s">
        <v>3920</v>
      </c>
      <c r="BA192" s="80" t="s">
        <v>3928</v>
      </c>
      <c r="BB192" s="83" t="s">
        <v>3931</v>
      </c>
      <c r="BC192" s="79" t="str">
        <f>REPLACE(INDEX(GroupVertices[Group],MATCH(Edges[[#This Row],[Vertex 1]],GroupVertices[Vertex],0)),1,1,"")</f>
        <v>49</v>
      </c>
      <c r="BD192" s="79" t="str">
        <f>REPLACE(INDEX(GroupVertices[Group],MATCH(Edges[[#This Row],[Vertex 2]],GroupVertices[Vertex],0)),1,1,"")</f>
        <v>49</v>
      </c>
    </row>
    <row r="193" spans="1:56" ht="15">
      <c r="A193" s="65" t="s">
        <v>300</v>
      </c>
      <c r="B193" s="65" t="s">
        <v>405</v>
      </c>
      <c r="C193" s="66"/>
      <c r="D193" s="67"/>
      <c r="E193" s="68"/>
      <c r="F193" s="69"/>
      <c r="G193" s="66"/>
      <c r="H193" s="70"/>
      <c r="I193" s="71"/>
      <c r="J193" s="71"/>
      <c r="K193" s="34" t="s">
        <v>65</v>
      </c>
      <c r="L193" s="78">
        <v>193</v>
      </c>
      <c r="M193" s="78"/>
      <c r="N193" s="73"/>
      <c r="O193" s="80" t="s">
        <v>874</v>
      </c>
      <c r="P193" s="82">
        <v>43656.491122685184</v>
      </c>
      <c r="Q193" s="80" t="s">
        <v>916</v>
      </c>
      <c r="R193" s="80"/>
      <c r="S193" s="80"/>
      <c r="T193" s="80"/>
      <c r="U193" s="80"/>
      <c r="V193" s="83" t="s">
        <v>1582</v>
      </c>
      <c r="W193" s="82">
        <v>43656.491122685184</v>
      </c>
      <c r="X193" s="86">
        <v>43656</v>
      </c>
      <c r="Y193" s="88" t="s">
        <v>1949</v>
      </c>
      <c r="Z193" s="83" t="s">
        <v>2508</v>
      </c>
      <c r="AA193" s="80"/>
      <c r="AB193" s="80"/>
      <c r="AC193" s="88" t="s">
        <v>3071</v>
      </c>
      <c r="AD193" s="80"/>
      <c r="AE193" s="80" t="b">
        <v>0</v>
      </c>
      <c r="AF193" s="80">
        <v>0</v>
      </c>
      <c r="AG193" s="88" t="s">
        <v>3679</v>
      </c>
      <c r="AH193" s="80" t="b">
        <v>1</v>
      </c>
      <c r="AI193" s="80" t="s">
        <v>3819</v>
      </c>
      <c r="AJ193" s="80"/>
      <c r="AK193" s="88" t="s">
        <v>3828</v>
      </c>
      <c r="AL193" s="80" t="b">
        <v>0</v>
      </c>
      <c r="AM193" s="80">
        <v>27</v>
      </c>
      <c r="AN193" s="88" t="s">
        <v>3179</v>
      </c>
      <c r="AO193" s="80" t="s">
        <v>3850</v>
      </c>
      <c r="AP193" s="80" t="b">
        <v>0</v>
      </c>
      <c r="AQ193" s="88" t="s">
        <v>3179</v>
      </c>
      <c r="AR193" s="80" t="s">
        <v>178</v>
      </c>
      <c r="AS193" s="80">
        <v>0</v>
      </c>
      <c r="AT193" s="80">
        <v>0</v>
      </c>
      <c r="AU193" s="80"/>
      <c r="AV193" s="80"/>
      <c r="AW193" s="80"/>
      <c r="AX193" s="80"/>
      <c r="AY193" s="80"/>
      <c r="AZ193" s="80"/>
      <c r="BA193" s="80"/>
      <c r="BB193" s="80"/>
      <c r="BC193" s="79" t="str">
        <f>REPLACE(INDEX(GroupVertices[Group],MATCH(Edges[[#This Row],[Vertex 1]],GroupVertices[Vertex],0)),1,1,"")</f>
        <v>23</v>
      </c>
      <c r="BD193" s="79" t="str">
        <f>REPLACE(INDEX(GroupVertices[Group],MATCH(Edges[[#This Row],[Vertex 2]],GroupVertices[Vertex],0)),1,1,"")</f>
        <v>23</v>
      </c>
    </row>
    <row r="194" spans="1:56" ht="15">
      <c r="A194" s="65" t="s">
        <v>475</v>
      </c>
      <c r="B194" s="65" t="s">
        <v>477</v>
      </c>
      <c r="C194" s="66"/>
      <c r="D194" s="67"/>
      <c r="E194" s="68"/>
      <c r="F194" s="69"/>
      <c r="G194" s="66"/>
      <c r="H194" s="70"/>
      <c r="I194" s="71"/>
      <c r="J194" s="71"/>
      <c r="K194" s="34" t="s">
        <v>65</v>
      </c>
      <c r="L194" s="78">
        <v>194</v>
      </c>
      <c r="M194" s="78"/>
      <c r="N194" s="73"/>
      <c r="O194" s="80" t="s">
        <v>875</v>
      </c>
      <c r="P194" s="82">
        <v>43657.05980324074</v>
      </c>
      <c r="Q194" s="80" t="s">
        <v>1055</v>
      </c>
      <c r="R194" s="80"/>
      <c r="S194" s="80"/>
      <c r="T194" s="80" t="s">
        <v>1367</v>
      </c>
      <c r="U194" s="80"/>
      <c r="V194" s="83" t="s">
        <v>1721</v>
      </c>
      <c r="W194" s="82">
        <v>43657.05980324074</v>
      </c>
      <c r="X194" s="86">
        <v>43657</v>
      </c>
      <c r="Y194" s="88" t="s">
        <v>2136</v>
      </c>
      <c r="Z194" s="83" t="s">
        <v>2696</v>
      </c>
      <c r="AA194" s="80"/>
      <c r="AB194" s="80"/>
      <c r="AC194" s="88" t="s">
        <v>3259</v>
      </c>
      <c r="AD194" s="88" t="s">
        <v>3622</v>
      </c>
      <c r="AE194" s="80" t="b">
        <v>0</v>
      </c>
      <c r="AF194" s="80">
        <v>2</v>
      </c>
      <c r="AG194" s="88" t="s">
        <v>3750</v>
      </c>
      <c r="AH194" s="80" t="b">
        <v>0</v>
      </c>
      <c r="AI194" s="80" t="s">
        <v>3815</v>
      </c>
      <c r="AJ194" s="80"/>
      <c r="AK194" s="88" t="s">
        <v>3679</v>
      </c>
      <c r="AL194" s="80" t="b">
        <v>0</v>
      </c>
      <c r="AM194" s="80">
        <v>0</v>
      </c>
      <c r="AN194" s="88" t="s">
        <v>3679</v>
      </c>
      <c r="AO194" s="80" t="s">
        <v>3855</v>
      </c>
      <c r="AP194" s="80" t="b">
        <v>0</v>
      </c>
      <c r="AQ194" s="88" t="s">
        <v>3622</v>
      </c>
      <c r="AR194" s="80" t="s">
        <v>178</v>
      </c>
      <c r="AS194" s="80">
        <v>0</v>
      </c>
      <c r="AT194" s="80">
        <v>0</v>
      </c>
      <c r="AU194" s="80"/>
      <c r="AV194" s="80"/>
      <c r="AW194" s="80"/>
      <c r="AX194" s="80"/>
      <c r="AY194" s="80"/>
      <c r="AZ194" s="80"/>
      <c r="BA194" s="80"/>
      <c r="BB194" s="80"/>
      <c r="BC194" s="79" t="str">
        <f>REPLACE(INDEX(GroupVertices[Group],MATCH(Edges[[#This Row],[Vertex 1]],GroupVertices[Vertex],0)),1,1,"")</f>
        <v>48</v>
      </c>
      <c r="BD194" s="79" t="str">
        <f>REPLACE(INDEX(GroupVertices[Group],MATCH(Edges[[#This Row],[Vertex 2]],GroupVertices[Vertex],0)),1,1,"")</f>
        <v>48</v>
      </c>
    </row>
    <row r="195" spans="1:56" ht="15">
      <c r="A195" s="65" t="s">
        <v>292</v>
      </c>
      <c r="B195" s="65" t="s">
        <v>342</v>
      </c>
      <c r="C195" s="66"/>
      <c r="D195" s="67"/>
      <c r="E195" s="68"/>
      <c r="F195" s="69"/>
      <c r="G195" s="66"/>
      <c r="H195" s="70"/>
      <c r="I195" s="71"/>
      <c r="J195" s="71"/>
      <c r="K195" s="34" t="s">
        <v>65</v>
      </c>
      <c r="L195" s="78">
        <v>195</v>
      </c>
      <c r="M195" s="78"/>
      <c r="N195" s="73"/>
      <c r="O195" s="80" t="s">
        <v>875</v>
      </c>
      <c r="P195" s="82">
        <v>43656.44547453704</v>
      </c>
      <c r="Q195" s="80" t="s">
        <v>909</v>
      </c>
      <c r="R195" s="80"/>
      <c r="S195" s="80"/>
      <c r="T195" s="80"/>
      <c r="U195" s="80"/>
      <c r="V195" s="83" t="s">
        <v>1576</v>
      </c>
      <c r="W195" s="82">
        <v>43656.44547453704</v>
      </c>
      <c r="X195" s="86">
        <v>43656</v>
      </c>
      <c r="Y195" s="88" t="s">
        <v>1941</v>
      </c>
      <c r="Z195" s="83" t="s">
        <v>2500</v>
      </c>
      <c r="AA195" s="80"/>
      <c r="AB195" s="80"/>
      <c r="AC195" s="88" t="s">
        <v>3063</v>
      </c>
      <c r="AD195" s="88" t="s">
        <v>3562</v>
      </c>
      <c r="AE195" s="80" t="b">
        <v>0</v>
      </c>
      <c r="AF195" s="80">
        <v>0</v>
      </c>
      <c r="AG195" s="88" t="s">
        <v>3692</v>
      </c>
      <c r="AH195" s="80" t="b">
        <v>0</v>
      </c>
      <c r="AI195" s="80" t="s">
        <v>3818</v>
      </c>
      <c r="AJ195" s="80"/>
      <c r="AK195" s="88" t="s">
        <v>3679</v>
      </c>
      <c r="AL195" s="80" t="b">
        <v>0</v>
      </c>
      <c r="AM195" s="80">
        <v>0</v>
      </c>
      <c r="AN195" s="88" t="s">
        <v>3679</v>
      </c>
      <c r="AO195" s="80" t="s">
        <v>3850</v>
      </c>
      <c r="AP195" s="80" t="b">
        <v>0</v>
      </c>
      <c r="AQ195" s="88" t="s">
        <v>3562</v>
      </c>
      <c r="AR195" s="80" t="s">
        <v>178</v>
      </c>
      <c r="AS195" s="80">
        <v>0</v>
      </c>
      <c r="AT195" s="80">
        <v>0</v>
      </c>
      <c r="AU195" s="80"/>
      <c r="AV195" s="80"/>
      <c r="AW195" s="80"/>
      <c r="AX195" s="80"/>
      <c r="AY195" s="80"/>
      <c r="AZ195" s="80"/>
      <c r="BA195" s="80"/>
      <c r="BB195" s="80"/>
      <c r="BC195" s="79" t="str">
        <f>REPLACE(INDEX(GroupVertices[Group],MATCH(Edges[[#This Row],[Vertex 1]],GroupVertices[Vertex],0)),1,1,"")</f>
        <v>40</v>
      </c>
      <c r="BD195" s="79" t="str">
        <f>REPLACE(INDEX(GroupVertices[Group],MATCH(Edges[[#This Row],[Vertex 2]],GroupVertices[Vertex],0)),1,1,"")</f>
        <v>40</v>
      </c>
    </row>
    <row r="196" spans="1:56" ht="15">
      <c r="A196" s="65" t="s">
        <v>387</v>
      </c>
      <c r="B196" s="65" t="s">
        <v>387</v>
      </c>
      <c r="C196" s="66"/>
      <c r="D196" s="67"/>
      <c r="E196" s="68"/>
      <c r="F196" s="69"/>
      <c r="G196" s="66"/>
      <c r="H196" s="70"/>
      <c r="I196" s="71"/>
      <c r="J196" s="71"/>
      <c r="K196" s="34" t="s">
        <v>65</v>
      </c>
      <c r="L196" s="78">
        <v>196</v>
      </c>
      <c r="M196" s="78"/>
      <c r="N196" s="73"/>
      <c r="O196" s="80" t="s">
        <v>178</v>
      </c>
      <c r="P196" s="82">
        <v>43656.83467592593</v>
      </c>
      <c r="Q196" s="80" t="s">
        <v>981</v>
      </c>
      <c r="R196" s="80"/>
      <c r="S196" s="80"/>
      <c r="T196" s="80"/>
      <c r="U196" s="80"/>
      <c r="V196" s="83" t="s">
        <v>1657</v>
      </c>
      <c r="W196" s="82">
        <v>43656.83467592593</v>
      </c>
      <c r="X196" s="86">
        <v>43656</v>
      </c>
      <c r="Y196" s="88" t="s">
        <v>2038</v>
      </c>
      <c r="Z196" s="83" t="s">
        <v>2598</v>
      </c>
      <c r="AA196" s="80"/>
      <c r="AB196" s="80"/>
      <c r="AC196" s="88" t="s">
        <v>3161</v>
      </c>
      <c r="AD196" s="80"/>
      <c r="AE196" s="80" t="b">
        <v>0</v>
      </c>
      <c r="AF196" s="80">
        <v>21</v>
      </c>
      <c r="AG196" s="88" t="s">
        <v>3679</v>
      </c>
      <c r="AH196" s="80" t="b">
        <v>0</v>
      </c>
      <c r="AI196" s="80" t="s">
        <v>3815</v>
      </c>
      <c r="AJ196" s="80"/>
      <c r="AK196" s="88" t="s">
        <v>3679</v>
      </c>
      <c r="AL196" s="80" t="b">
        <v>0</v>
      </c>
      <c r="AM196" s="80">
        <v>0</v>
      </c>
      <c r="AN196" s="88" t="s">
        <v>3679</v>
      </c>
      <c r="AO196" s="80" t="s">
        <v>3849</v>
      </c>
      <c r="AP196" s="80" t="b">
        <v>0</v>
      </c>
      <c r="AQ196" s="88" t="s">
        <v>3161</v>
      </c>
      <c r="AR196" s="80" t="s">
        <v>178</v>
      </c>
      <c r="AS196" s="80">
        <v>0</v>
      </c>
      <c r="AT196" s="80">
        <v>0</v>
      </c>
      <c r="AU196" s="80"/>
      <c r="AV196" s="80"/>
      <c r="AW196" s="80"/>
      <c r="AX196" s="80"/>
      <c r="AY196" s="80"/>
      <c r="AZ196" s="80"/>
      <c r="BA196" s="80"/>
      <c r="BB196" s="80"/>
      <c r="BC196" s="79" t="str">
        <f>REPLACE(INDEX(GroupVertices[Group],MATCH(Edges[[#This Row],[Vertex 1]],GroupVertices[Vertex],0)),1,1,"")</f>
        <v>220</v>
      </c>
      <c r="BD196" s="79" t="str">
        <f>REPLACE(INDEX(GroupVertices[Group],MATCH(Edges[[#This Row],[Vertex 2]],GroupVertices[Vertex],0)),1,1,"")</f>
        <v>220</v>
      </c>
    </row>
    <row r="197" spans="1:56" ht="15">
      <c r="A197" s="65" t="s">
        <v>604</v>
      </c>
      <c r="B197" s="65" t="s">
        <v>604</v>
      </c>
      <c r="C197" s="66"/>
      <c r="D197" s="67"/>
      <c r="E197" s="68"/>
      <c r="F197" s="69"/>
      <c r="G197" s="66"/>
      <c r="H197" s="70"/>
      <c r="I197" s="71"/>
      <c r="J197" s="71"/>
      <c r="K197" s="34" t="s">
        <v>65</v>
      </c>
      <c r="L197" s="78">
        <v>197</v>
      </c>
      <c r="M197" s="78"/>
      <c r="N197" s="73"/>
      <c r="O197" s="80" t="s">
        <v>178</v>
      </c>
      <c r="P197" s="82">
        <v>43655.60674768518</v>
      </c>
      <c r="Q197" s="80" t="s">
        <v>1170</v>
      </c>
      <c r="R197" s="80"/>
      <c r="S197" s="80"/>
      <c r="T197" s="80"/>
      <c r="U197" s="83" t="s">
        <v>1470</v>
      </c>
      <c r="V197" s="83" t="s">
        <v>1470</v>
      </c>
      <c r="W197" s="82">
        <v>43655.60674768518</v>
      </c>
      <c r="X197" s="86">
        <v>43655</v>
      </c>
      <c r="Y197" s="88" t="s">
        <v>2300</v>
      </c>
      <c r="Z197" s="83" t="s">
        <v>2863</v>
      </c>
      <c r="AA197" s="80"/>
      <c r="AB197" s="80"/>
      <c r="AC197" s="88" t="s">
        <v>3426</v>
      </c>
      <c r="AD197" s="80"/>
      <c r="AE197" s="80" t="b">
        <v>0</v>
      </c>
      <c r="AF197" s="80">
        <v>23</v>
      </c>
      <c r="AG197" s="88" t="s">
        <v>3679</v>
      </c>
      <c r="AH197" s="80" t="b">
        <v>0</v>
      </c>
      <c r="AI197" s="80" t="s">
        <v>3815</v>
      </c>
      <c r="AJ197" s="80"/>
      <c r="AK197" s="88" t="s">
        <v>3679</v>
      </c>
      <c r="AL197" s="80" t="b">
        <v>0</v>
      </c>
      <c r="AM197" s="80">
        <v>8</v>
      </c>
      <c r="AN197" s="88" t="s">
        <v>3679</v>
      </c>
      <c r="AO197" s="80" t="s">
        <v>3850</v>
      </c>
      <c r="AP197" s="80" t="b">
        <v>0</v>
      </c>
      <c r="AQ197" s="88" t="s">
        <v>3426</v>
      </c>
      <c r="AR197" s="80" t="s">
        <v>874</v>
      </c>
      <c r="AS197" s="80">
        <v>0</v>
      </c>
      <c r="AT197" s="80">
        <v>0</v>
      </c>
      <c r="AU197" s="80"/>
      <c r="AV197" s="80"/>
      <c r="AW197" s="80"/>
      <c r="AX197" s="80"/>
      <c r="AY197" s="80"/>
      <c r="AZ197" s="80"/>
      <c r="BA197" s="80"/>
      <c r="BB197" s="80"/>
      <c r="BC197" s="79" t="str">
        <f>REPLACE(INDEX(GroupVertices[Group],MATCH(Edges[[#This Row],[Vertex 1]],GroupVertices[Vertex],0)),1,1,"")</f>
        <v>2</v>
      </c>
      <c r="BD197" s="79" t="str">
        <f>REPLACE(INDEX(GroupVertices[Group],MATCH(Edges[[#This Row],[Vertex 2]],GroupVertices[Vertex],0)),1,1,"")</f>
        <v>2</v>
      </c>
    </row>
    <row r="198" spans="1:56" ht="15">
      <c r="A198" s="65" t="s">
        <v>604</v>
      </c>
      <c r="B198" s="65" t="s">
        <v>604</v>
      </c>
      <c r="C198" s="66"/>
      <c r="D198" s="67"/>
      <c r="E198" s="68"/>
      <c r="F198" s="69"/>
      <c r="G198" s="66"/>
      <c r="H198" s="70"/>
      <c r="I198" s="71"/>
      <c r="J198" s="71"/>
      <c r="K198" s="34" t="s">
        <v>65</v>
      </c>
      <c r="L198" s="78">
        <v>198</v>
      </c>
      <c r="M198" s="78"/>
      <c r="N198" s="73"/>
      <c r="O198" s="80" t="s">
        <v>178</v>
      </c>
      <c r="P198" s="82">
        <v>43656.353946759256</v>
      </c>
      <c r="Q198" s="80" t="s">
        <v>1171</v>
      </c>
      <c r="R198" s="80"/>
      <c r="S198" s="80"/>
      <c r="T198" s="80"/>
      <c r="U198" s="83" t="s">
        <v>1471</v>
      </c>
      <c r="V198" s="83" t="s">
        <v>1471</v>
      </c>
      <c r="W198" s="82">
        <v>43656.353946759256</v>
      </c>
      <c r="X198" s="86">
        <v>43656</v>
      </c>
      <c r="Y198" s="88" t="s">
        <v>2301</v>
      </c>
      <c r="Z198" s="83" t="s">
        <v>2864</v>
      </c>
      <c r="AA198" s="80"/>
      <c r="AB198" s="80"/>
      <c r="AC198" s="88" t="s">
        <v>3427</v>
      </c>
      <c r="AD198" s="80"/>
      <c r="AE198" s="80" t="b">
        <v>0</v>
      </c>
      <c r="AF198" s="80">
        <v>18</v>
      </c>
      <c r="AG198" s="88" t="s">
        <v>3679</v>
      </c>
      <c r="AH198" s="80" t="b">
        <v>0</v>
      </c>
      <c r="AI198" s="80" t="s">
        <v>3815</v>
      </c>
      <c r="AJ198" s="80"/>
      <c r="AK198" s="88" t="s">
        <v>3679</v>
      </c>
      <c r="AL198" s="80" t="b">
        <v>0</v>
      </c>
      <c r="AM198" s="80">
        <v>10</v>
      </c>
      <c r="AN198" s="88" t="s">
        <v>3679</v>
      </c>
      <c r="AO198" s="80" t="s">
        <v>3850</v>
      </c>
      <c r="AP198" s="80" t="b">
        <v>0</v>
      </c>
      <c r="AQ198" s="88" t="s">
        <v>3427</v>
      </c>
      <c r="AR198" s="80" t="s">
        <v>874</v>
      </c>
      <c r="AS198" s="80">
        <v>0</v>
      </c>
      <c r="AT198" s="80">
        <v>0</v>
      </c>
      <c r="AU198" s="80"/>
      <c r="AV198" s="80"/>
      <c r="AW198" s="80"/>
      <c r="AX198" s="80"/>
      <c r="AY198" s="80"/>
      <c r="AZ198" s="80"/>
      <c r="BA198" s="80"/>
      <c r="BB198" s="80"/>
      <c r="BC198" s="79" t="str">
        <f>REPLACE(INDEX(GroupVertices[Group],MATCH(Edges[[#This Row],[Vertex 1]],GroupVertices[Vertex],0)),1,1,"")</f>
        <v>2</v>
      </c>
      <c r="BD198" s="79" t="str">
        <f>REPLACE(INDEX(GroupVertices[Group],MATCH(Edges[[#This Row],[Vertex 2]],GroupVertices[Vertex],0)),1,1,"")</f>
        <v>2</v>
      </c>
    </row>
    <row r="199" spans="1:56" ht="15">
      <c r="A199" s="65" t="s">
        <v>356</v>
      </c>
      <c r="B199" s="65" t="s">
        <v>738</v>
      </c>
      <c r="C199" s="66"/>
      <c r="D199" s="67"/>
      <c r="E199" s="68"/>
      <c r="F199" s="69"/>
      <c r="G199" s="66"/>
      <c r="H199" s="70"/>
      <c r="I199" s="71"/>
      <c r="J199" s="71"/>
      <c r="K199" s="34" t="s">
        <v>65</v>
      </c>
      <c r="L199" s="78">
        <v>199</v>
      </c>
      <c r="M199" s="78"/>
      <c r="N199" s="73"/>
      <c r="O199" s="80" t="s">
        <v>875</v>
      </c>
      <c r="P199" s="82">
        <v>43656.73436342592</v>
      </c>
      <c r="Q199" s="80" t="s">
        <v>953</v>
      </c>
      <c r="R199" s="80"/>
      <c r="S199" s="80"/>
      <c r="T199" s="80"/>
      <c r="U199" s="80"/>
      <c r="V199" s="83" t="s">
        <v>1631</v>
      </c>
      <c r="W199" s="82">
        <v>43656.73436342592</v>
      </c>
      <c r="X199" s="86">
        <v>43656</v>
      </c>
      <c r="Y199" s="88" t="s">
        <v>2006</v>
      </c>
      <c r="Z199" s="83" t="s">
        <v>2565</v>
      </c>
      <c r="AA199" s="80"/>
      <c r="AB199" s="80"/>
      <c r="AC199" s="88" t="s">
        <v>3128</v>
      </c>
      <c r="AD199" s="88" t="s">
        <v>3580</v>
      </c>
      <c r="AE199" s="80" t="b">
        <v>0</v>
      </c>
      <c r="AF199" s="80">
        <v>1</v>
      </c>
      <c r="AG199" s="88" t="s">
        <v>3710</v>
      </c>
      <c r="AH199" s="80" t="b">
        <v>0</v>
      </c>
      <c r="AI199" s="80" t="s">
        <v>3815</v>
      </c>
      <c r="AJ199" s="80"/>
      <c r="AK199" s="88" t="s">
        <v>3679</v>
      </c>
      <c r="AL199" s="80" t="b">
        <v>0</v>
      </c>
      <c r="AM199" s="80">
        <v>0</v>
      </c>
      <c r="AN199" s="88" t="s">
        <v>3679</v>
      </c>
      <c r="AO199" s="80" t="s">
        <v>3851</v>
      </c>
      <c r="AP199" s="80" t="b">
        <v>0</v>
      </c>
      <c r="AQ199" s="88" t="s">
        <v>3580</v>
      </c>
      <c r="AR199" s="80" t="s">
        <v>178</v>
      </c>
      <c r="AS199" s="80">
        <v>0</v>
      </c>
      <c r="AT199" s="80">
        <v>0</v>
      </c>
      <c r="AU199" s="80"/>
      <c r="AV199" s="80"/>
      <c r="AW199" s="80"/>
      <c r="AX199" s="80"/>
      <c r="AY199" s="80"/>
      <c r="AZ199" s="80"/>
      <c r="BA199" s="80"/>
      <c r="BB199" s="80"/>
      <c r="BC199" s="79" t="str">
        <f>REPLACE(INDEX(GroupVertices[Group],MATCH(Edges[[#This Row],[Vertex 1]],GroupVertices[Vertex],0)),1,1,"")</f>
        <v>111</v>
      </c>
      <c r="BD199" s="79" t="str">
        <f>REPLACE(INDEX(GroupVertices[Group],MATCH(Edges[[#This Row],[Vertex 2]],GroupVertices[Vertex],0)),1,1,"")</f>
        <v>111</v>
      </c>
    </row>
    <row r="200" spans="1:56" ht="15">
      <c r="A200" s="65" t="s">
        <v>337</v>
      </c>
      <c r="B200" s="65" t="s">
        <v>723</v>
      </c>
      <c r="C200" s="66"/>
      <c r="D200" s="67"/>
      <c r="E200" s="68"/>
      <c r="F200" s="69"/>
      <c r="G200" s="66"/>
      <c r="H200" s="70"/>
      <c r="I200" s="71"/>
      <c r="J200" s="71"/>
      <c r="K200" s="34" t="s">
        <v>65</v>
      </c>
      <c r="L200" s="78">
        <v>200</v>
      </c>
      <c r="M200" s="78"/>
      <c r="N200" s="73"/>
      <c r="O200" s="80" t="s">
        <v>876</v>
      </c>
      <c r="P200" s="82">
        <v>43656.67358796296</v>
      </c>
      <c r="Q200" s="80" t="s">
        <v>942</v>
      </c>
      <c r="R200" s="80"/>
      <c r="S200" s="80"/>
      <c r="T200" s="80" t="s">
        <v>1346</v>
      </c>
      <c r="U200" s="80"/>
      <c r="V200" s="83" t="s">
        <v>1616</v>
      </c>
      <c r="W200" s="82">
        <v>43656.67358796296</v>
      </c>
      <c r="X200" s="86">
        <v>43656</v>
      </c>
      <c r="Y200" s="88" t="s">
        <v>1987</v>
      </c>
      <c r="Z200" s="83" t="s">
        <v>2546</v>
      </c>
      <c r="AA200" s="80"/>
      <c r="AB200" s="80"/>
      <c r="AC200" s="88" t="s">
        <v>3109</v>
      </c>
      <c r="AD200" s="88" t="s">
        <v>3577</v>
      </c>
      <c r="AE200" s="80" t="b">
        <v>0</v>
      </c>
      <c r="AF200" s="80">
        <v>0</v>
      </c>
      <c r="AG200" s="88" t="s">
        <v>3707</v>
      </c>
      <c r="AH200" s="80" t="b">
        <v>0</v>
      </c>
      <c r="AI200" s="80" t="s">
        <v>3815</v>
      </c>
      <c r="AJ200" s="80"/>
      <c r="AK200" s="88" t="s">
        <v>3679</v>
      </c>
      <c r="AL200" s="80" t="b">
        <v>0</v>
      </c>
      <c r="AM200" s="80">
        <v>0</v>
      </c>
      <c r="AN200" s="88" t="s">
        <v>3679</v>
      </c>
      <c r="AO200" s="80" t="s">
        <v>3849</v>
      </c>
      <c r="AP200" s="80" t="b">
        <v>0</v>
      </c>
      <c r="AQ200" s="88" t="s">
        <v>3577</v>
      </c>
      <c r="AR200" s="80" t="s">
        <v>178</v>
      </c>
      <c r="AS200" s="80">
        <v>0</v>
      </c>
      <c r="AT200" s="80">
        <v>0</v>
      </c>
      <c r="AU200" s="80"/>
      <c r="AV200" s="80"/>
      <c r="AW200" s="80"/>
      <c r="AX200" s="80"/>
      <c r="AY200" s="80"/>
      <c r="AZ200" s="80"/>
      <c r="BA200" s="80"/>
      <c r="BB200" s="80"/>
      <c r="BC200" s="79" t="str">
        <f>REPLACE(INDEX(GroupVertices[Group],MATCH(Edges[[#This Row],[Vertex 1]],GroupVertices[Vertex],0)),1,1,"")</f>
        <v>5</v>
      </c>
      <c r="BD200" s="79" t="str">
        <f>REPLACE(INDEX(GroupVertices[Group],MATCH(Edges[[#This Row],[Vertex 2]],GroupVertices[Vertex],0)),1,1,"")</f>
        <v>5</v>
      </c>
    </row>
    <row r="201" spans="1:56" ht="15">
      <c r="A201" s="65" t="s">
        <v>337</v>
      </c>
      <c r="B201" s="65" t="s">
        <v>724</v>
      </c>
      <c r="C201" s="66"/>
      <c r="D201" s="67"/>
      <c r="E201" s="68"/>
      <c r="F201" s="69"/>
      <c r="G201" s="66"/>
      <c r="H201" s="70"/>
      <c r="I201" s="71"/>
      <c r="J201" s="71"/>
      <c r="K201" s="34" t="s">
        <v>65</v>
      </c>
      <c r="L201" s="78">
        <v>201</v>
      </c>
      <c r="M201" s="78"/>
      <c r="N201" s="73"/>
      <c r="O201" s="80" t="s">
        <v>876</v>
      </c>
      <c r="P201" s="82">
        <v>43656.67358796296</v>
      </c>
      <c r="Q201" s="80" t="s">
        <v>942</v>
      </c>
      <c r="R201" s="80"/>
      <c r="S201" s="80"/>
      <c r="T201" s="80" t="s">
        <v>1346</v>
      </c>
      <c r="U201" s="80"/>
      <c r="V201" s="83" t="s">
        <v>1616</v>
      </c>
      <c r="W201" s="82">
        <v>43656.67358796296</v>
      </c>
      <c r="X201" s="86">
        <v>43656</v>
      </c>
      <c r="Y201" s="88" t="s">
        <v>1987</v>
      </c>
      <c r="Z201" s="83" t="s">
        <v>2546</v>
      </c>
      <c r="AA201" s="80"/>
      <c r="AB201" s="80"/>
      <c r="AC201" s="88" t="s">
        <v>3109</v>
      </c>
      <c r="AD201" s="88" t="s">
        <v>3577</v>
      </c>
      <c r="AE201" s="80" t="b">
        <v>0</v>
      </c>
      <c r="AF201" s="80">
        <v>0</v>
      </c>
      <c r="AG201" s="88" t="s">
        <v>3707</v>
      </c>
      <c r="AH201" s="80" t="b">
        <v>0</v>
      </c>
      <c r="AI201" s="80" t="s">
        <v>3815</v>
      </c>
      <c r="AJ201" s="80"/>
      <c r="AK201" s="88" t="s">
        <v>3679</v>
      </c>
      <c r="AL201" s="80" t="b">
        <v>0</v>
      </c>
      <c r="AM201" s="80">
        <v>0</v>
      </c>
      <c r="AN201" s="88" t="s">
        <v>3679</v>
      </c>
      <c r="AO201" s="80" t="s">
        <v>3849</v>
      </c>
      <c r="AP201" s="80" t="b">
        <v>0</v>
      </c>
      <c r="AQ201" s="88" t="s">
        <v>3577</v>
      </c>
      <c r="AR201" s="80" t="s">
        <v>178</v>
      </c>
      <c r="AS201" s="80">
        <v>0</v>
      </c>
      <c r="AT201" s="80">
        <v>0</v>
      </c>
      <c r="AU201" s="80"/>
      <c r="AV201" s="80"/>
      <c r="AW201" s="80"/>
      <c r="AX201" s="80"/>
      <c r="AY201" s="80"/>
      <c r="AZ201" s="80"/>
      <c r="BA201" s="80"/>
      <c r="BB201" s="80"/>
      <c r="BC201" s="79" t="str">
        <f>REPLACE(INDEX(GroupVertices[Group],MATCH(Edges[[#This Row],[Vertex 1]],GroupVertices[Vertex],0)),1,1,"")</f>
        <v>5</v>
      </c>
      <c r="BD201" s="79" t="str">
        <f>REPLACE(INDEX(GroupVertices[Group],MATCH(Edges[[#This Row],[Vertex 2]],GroupVertices[Vertex],0)),1,1,"")</f>
        <v>5</v>
      </c>
    </row>
    <row r="202" spans="1:56" ht="15">
      <c r="A202" s="65" t="s">
        <v>337</v>
      </c>
      <c r="B202" s="65" t="s">
        <v>725</v>
      </c>
      <c r="C202" s="66"/>
      <c r="D202" s="67"/>
      <c r="E202" s="68"/>
      <c r="F202" s="69"/>
      <c r="G202" s="66"/>
      <c r="H202" s="70"/>
      <c r="I202" s="71"/>
      <c r="J202" s="71"/>
      <c r="K202" s="34" t="s">
        <v>65</v>
      </c>
      <c r="L202" s="78">
        <v>202</v>
      </c>
      <c r="M202" s="78"/>
      <c r="N202" s="73"/>
      <c r="O202" s="80" t="s">
        <v>876</v>
      </c>
      <c r="P202" s="82">
        <v>43656.67358796296</v>
      </c>
      <c r="Q202" s="80" t="s">
        <v>942</v>
      </c>
      <c r="R202" s="80"/>
      <c r="S202" s="80"/>
      <c r="T202" s="80" t="s">
        <v>1346</v>
      </c>
      <c r="U202" s="80"/>
      <c r="V202" s="83" t="s">
        <v>1616</v>
      </c>
      <c r="W202" s="82">
        <v>43656.67358796296</v>
      </c>
      <c r="X202" s="86">
        <v>43656</v>
      </c>
      <c r="Y202" s="88" t="s">
        <v>1987</v>
      </c>
      <c r="Z202" s="83" t="s">
        <v>2546</v>
      </c>
      <c r="AA202" s="80"/>
      <c r="AB202" s="80"/>
      <c r="AC202" s="88" t="s">
        <v>3109</v>
      </c>
      <c r="AD202" s="88" t="s">
        <v>3577</v>
      </c>
      <c r="AE202" s="80" t="b">
        <v>0</v>
      </c>
      <c r="AF202" s="80">
        <v>0</v>
      </c>
      <c r="AG202" s="88" t="s">
        <v>3707</v>
      </c>
      <c r="AH202" s="80" t="b">
        <v>0</v>
      </c>
      <c r="AI202" s="80" t="s">
        <v>3815</v>
      </c>
      <c r="AJ202" s="80"/>
      <c r="AK202" s="88" t="s">
        <v>3679</v>
      </c>
      <c r="AL202" s="80" t="b">
        <v>0</v>
      </c>
      <c r="AM202" s="80">
        <v>0</v>
      </c>
      <c r="AN202" s="88" t="s">
        <v>3679</v>
      </c>
      <c r="AO202" s="80" t="s">
        <v>3849</v>
      </c>
      <c r="AP202" s="80" t="b">
        <v>0</v>
      </c>
      <c r="AQ202" s="88" t="s">
        <v>3577</v>
      </c>
      <c r="AR202" s="80" t="s">
        <v>178</v>
      </c>
      <c r="AS202" s="80">
        <v>0</v>
      </c>
      <c r="AT202" s="80">
        <v>0</v>
      </c>
      <c r="AU202" s="80"/>
      <c r="AV202" s="80"/>
      <c r="AW202" s="80"/>
      <c r="AX202" s="80"/>
      <c r="AY202" s="80"/>
      <c r="AZ202" s="80"/>
      <c r="BA202" s="80"/>
      <c r="BB202" s="80"/>
      <c r="BC202" s="79" t="str">
        <f>REPLACE(INDEX(GroupVertices[Group],MATCH(Edges[[#This Row],[Vertex 1]],GroupVertices[Vertex],0)),1,1,"")</f>
        <v>5</v>
      </c>
      <c r="BD202" s="79" t="str">
        <f>REPLACE(INDEX(GroupVertices[Group],MATCH(Edges[[#This Row],[Vertex 2]],GroupVertices[Vertex],0)),1,1,"")</f>
        <v>5</v>
      </c>
    </row>
    <row r="203" spans="1:56" ht="15">
      <c r="A203" s="65" t="s">
        <v>337</v>
      </c>
      <c r="B203" s="65" t="s">
        <v>726</v>
      </c>
      <c r="C203" s="66"/>
      <c r="D203" s="67"/>
      <c r="E203" s="68"/>
      <c r="F203" s="69"/>
      <c r="G203" s="66"/>
      <c r="H203" s="70"/>
      <c r="I203" s="71"/>
      <c r="J203" s="71"/>
      <c r="K203" s="34" t="s">
        <v>65</v>
      </c>
      <c r="L203" s="78">
        <v>203</v>
      </c>
      <c r="M203" s="78"/>
      <c r="N203" s="73"/>
      <c r="O203" s="80" t="s">
        <v>876</v>
      </c>
      <c r="P203" s="82">
        <v>43656.67358796296</v>
      </c>
      <c r="Q203" s="80" t="s">
        <v>942</v>
      </c>
      <c r="R203" s="80"/>
      <c r="S203" s="80"/>
      <c r="T203" s="80" t="s">
        <v>1346</v>
      </c>
      <c r="U203" s="80"/>
      <c r="V203" s="83" t="s">
        <v>1616</v>
      </c>
      <c r="W203" s="82">
        <v>43656.67358796296</v>
      </c>
      <c r="X203" s="86">
        <v>43656</v>
      </c>
      <c r="Y203" s="88" t="s">
        <v>1987</v>
      </c>
      <c r="Z203" s="83" t="s">
        <v>2546</v>
      </c>
      <c r="AA203" s="80"/>
      <c r="AB203" s="80"/>
      <c r="AC203" s="88" t="s">
        <v>3109</v>
      </c>
      <c r="AD203" s="88" t="s">
        <v>3577</v>
      </c>
      <c r="AE203" s="80" t="b">
        <v>0</v>
      </c>
      <c r="AF203" s="80">
        <v>0</v>
      </c>
      <c r="AG203" s="88" t="s">
        <v>3707</v>
      </c>
      <c r="AH203" s="80" t="b">
        <v>0</v>
      </c>
      <c r="AI203" s="80" t="s">
        <v>3815</v>
      </c>
      <c r="AJ203" s="80"/>
      <c r="AK203" s="88" t="s">
        <v>3679</v>
      </c>
      <c r="AL203" s="80" t="b">
        <v>0</v>
      </c>
      <c r="AM203" s="80">
        <v>0</v>
      </c>
      <c r="AN203" s="88" t="s">
        <v>3679</v>
      </c>
      <c r="AO203" s="80" t="s">
        <v>3849</v>
      </c>
      <c r="AP203" s="80" t="b">
        <v>0</v>
      </c>
      <c r="AQ203" s="88" t="s">
        <v>3577</v>
      </c>
      <c r="AR203" s="80" t="s">
        <v>178</v>
      </c>
      <c r="AS203" s="80">
        <v>0</v>
      </c>
      <c r="AT203" s="80">
        <v>0</v>
      </c>
      <c r="AU203" s="80"/>
      <c r="AV203" s="80"/>
      <c r="AW203" s="80"/>
      <c r="AX203" s="80"/>
      <c r="AY203" s="80"/>
      <c r="AZ203" s="80"/>
      <c r="BA203" s="80"/>
      <c r="BB203" s="80"/>
      <c r="BC203" s="79" t="str">
        <f>REPLACE(INDEX(GroupVertices[Group],MATCH(Edges[[#This Row],[Vertex 1]],GroupVertices[Vertex],0)),1,1,"")</f>
        <v>5</v>
      </c>
      <c r="BD203" s="79" t="str">
        <f>REPLACE(INDEX(GroupVertices[Group],MATCH(Edges[[#This Row],[Vertex 2]],GroupVertices[Vertex],0)),1,1,"")</f>
        <v>5</v>
      </c>
    </row>
    <row r="204" spans="1:56" ht="15">
      <c r="A204" s="65" t="s">
        <v>337</v>
      </c>
      <c r="B204" s="65" t="s">
        <v>727</v>
      </c>
      <c r="C204" s="66"/>
      <c r="D204" s="67"/>
      <c r="E204" s="68"/>
      <c r="F204" s="69"/>
      <c r="G204" s="66"/>
      <c r="H204" s="70"/>
      <c r="I204" s="71"/>
      <c r="J204" s="71"/>
      <c r="K204" s="34" t="s">
        <v>65</v>
      </c>
      <c r="L204" s="78">
        <v>204</v>
      </c>
      <c r="M204" s="78"/>
      <c r="N204" s="73"/>
      <c r="O204" s="80" t="s">
        <v>876</v>
      </c>
      <c r="P204" s="82">
        <v>43656.67358796296</v>
      </c>
      <c r="Q204" s="80" t="s">
        <v>942</v>
      </c>
      <c r="R204" s="80"/>
      <c r="S204" s="80"/>
      <c r="T204" s="80" t="s">
        <v>1346</v>
      </c>
      <c r="U204" s="80"/>
      <c r="V204" s="83" t="s">
        <v>1616</v>
      </c>
      <c r="W204" s="82">
        <v>43656.67358796296</v>
      </c>
      <c r="X204" s="86">
        <v>43656</v>
      </c>
      <c r="Y204" s="88" t="s">
        <v>1987</v>
      </c>
      <c r="Z204" s="83" t="s">
        <v>2546</v>
      </c>
      <c r="AA204" s="80"/>
      <c r="AB204" s="80"/>
      <c r="AC204" s="88" t="s">
        <v>3109</v>
      </c>
      <c r="AD204" s="88" t="s">
        <v>3577</v>
      </c>
      <c r="AE204" s="80" t="b">
        <v>0</v>
      </c>
      <c r="AF204" s="80">
        <v>0</v>
      </c>
      <c r="AG204" s="88" t="s">
        <v>3707</v>
      </c>
      <c r="AH204" s="80" t="b">
        <v>0</v>
      </c>
      <c r="AI204" s="80" t="s">
        <v>3815</v>
      </c>
      <c r="AJ204" s="80"/>
      <c r="AK204" s="88" t="s">
        <v>3679</v>
      </c>
      <c r="AL204" s="80" t="b">
        <v>0</v>
      </c>
      <c r="AM204" s="80">
        <v>0</v>
      </c>
      <c r="AN204" s="88" t="s">
        <v>3679</v>
      </c>
      <c r="AO204" s="80" t="s">
        <v>3849</v>
      </c>
      <c r="AP204" s="80" t="b">
        <v>0</v>
      </c>
      <c r="AQ204" s="88" t="s">
        <v>3577</v>
      </c>
      <c r="AR204" s="80" t="s">
        <v>178</v>
      </c>
      <c r="AS204" s="80">
        <v>0</v>
      </c>
      <c r="AT204" s="80">
        <v>0</v>
      </c>
      <c r="AU204" s="80"/>
      <c r="AV204" s="80"/>
      <c r="AW204" s="80"/>
      <c r="AX204" s="80"/>
      <c r="AY204" s="80"/>
      <c r="AZ204" s="80"/>
      <c r="BA204" s="80"/>
      <c r="BB204" s="80"/>
      <c r="BC204" s="79" t="str">
        <f>REPLACE(INDEX(GroupVertices[Group],MATCH(Edges[[#This Row],[Vertex 1]],GroupVertices[Vertex],0)),1,1,"")</f>
        <v>5</v>
      </c>
      <c r="BD204" s="79" t="str">
        <f>REPLACE(INDEX(GroupVertices[Group],MATCH(Edges[[#This Row],[Vertex 2]],GroupVertices[Vertex],0)),1,1,"")</f>
        <v>5</v>
      </c>
    </row>
    <row r="205" spans="1:56" ht="15">
      <c r="A205" s="65" t="s">
        <v>337</v>
      </c>
      <c r="B205" s="65" t="s">
        <v>728</v>
      </c>
      <c r="C205" s="66"/>
      <c r="D205" s="67"/>
      <c r="E205" s="68"/>
      <c r="F205" s="69"/>
      <c r="G205" s="66"/>
      <c r="H205" s="70"/>
      <c r="I205" s="71"/>
      <c r="J205" s="71"/>
      <c r="K205" s="34" t="s">
        <v>65</v>
      </c>
      <c r="L205" s="78">
        <v>205</v>
      </c>
      <c r="M205" s="78"/>
      <c r="N205" s="73"/>
      <c r="O205" s="80" t="s">
        <v>876</v>
      </c>
      <c r="P205" s="82">
        <v>43656.67358796296</v>
      </c>
      <c r="Q205" s="80" t="s">
        <v>942</v>
      </c>
      <c r="R205" s="80"/>
      <c r="S205" s="80"/>
      <c r="T205" s="80" t="s">
        <v>1346</v>
      </c>
      <c r="U205" s="80"/>
      <c r="V205" s="83" t="s">
        <v>1616</v>
      </c>
      <c r="W205" s="82">
        <v>43656.67358796296</v>
      </c>
      <c r="X205" s="86">
        <v>43656</v>
      </c>
      <c r="Y205" s="88" t="s">
        <v>1987</v>
      </c>
      <c r="Z205" s="83" t="s">
        <v>2546</v>
      </c>
      <c r="AA205" s="80"/>
      <c r="AB205" s="80"/>
      <c r="AC205" s="88" t="s">
        <v>3109</v>
      </c>
      <c r="AD205" s="88" t="s">
        <v>3577</v>
      </c>
      <c r="AE205" s="80" t="b">
        <v>0</v>
      </c>
      <c r="AF205" s="80">
        <v>0</v>
      </c>
      <c r="AG205" s="88" t="s">
        <v>3707</v>
      </c>
      <c r="AH205" s="80" t="b">
        <v>0</v>
      </c>
      <c r="AI205" s="80" t="s">
        <v>3815</v>
      </c>
      <c r="AJ205" s="80"/>
      <c r="AK205" s="88" t="s">
        <v>3679</v>
      </c>
      <c r="AL205" s="80" t="b">
        <v>0</v>
      </c>
      <c r="AM205" s="80">
        <v>0</v>
      </c>
      <c r="AN205" s="88" t="s">
        <v>3679</v>
      </c>
      <c r="AO205" s="80" t="s">
        <v>3849</v>
      </c>
      <c r="AP205" s="80" t="b">
        <v>0</v>
      </c>
      <c r="AQ205" s="88" t="s">
        <v>3577</v>
      </c>
      <c r="AR205" s="80" t="s">
        <v>178</v>
      </c>
      <c r="AS205" s="80">
        <v>0</v>
      </c>
      <c r="AT205" s="80">
        <v>0</v>
      </c>
      <c r="AU205" s="80"/>
      <c r="AV205" s="80"/>
      <c r="AW205" s="80"/>
      <c r="AX205" s="80"/>
      <c r="AY205" s="80"/>
      <c r="AZ205" s="80"/>
      <c r="BA205" s="80"/>
      <c r="BB205" s="80"/>
      <c r="BC205" s="79" t="str">
        <f>REPLACE(INDEX(GroupVertices[Group],MATCH(Edges[[#This Row],[Vertex 1]],GroupVertices[Vertex],0)),1,1,"")</f>
        <v>5</v>
      </c>
      <c r="BD205" s="79" t="str">
        <f>REPLACE(INDEX(GroupVertices[Group],MATCH(Edges[[#This Row],[Vertex 2]],GroupVertices[Vertex],0)),1,1,"")</f>
        <v>5</v>
      </c>
    </row>
    <row r="206" spans="1:56" ht="15">
      <c r="A206" s="65" t="s">
        <v>337</v>
      </c>
      <c r="B206" s="65" t="s">
        <v>729</v>
      </c>
      <c r="C206" s="66"/>
      <c r="D206" s="67"/>
      <c r="E206" s="68"/>
      <c r="F206" s="69"/>
      <c r="G206" s="66"/>
      <c r="H206" s="70"/>
      <c r="I206" s="71"/>
      <c r="J206" s="71"/>
      <c r="K206" s="34" t="s">
        <v>65</v>
      </c>
      <c r="L206" s="78">
        <v>206</v>
      </c>
      <c r="M206" s="78"/>
      <c r="N206" s="73"/>
      <c r="O206" s="80" t="s">
        <v>876</v>
      </c>
      <c r="P206" s="82">
        <v>43656.67358796296</v>
      </c>
      <c r="Q206" s="80" t="s">
        <v>942</v>
      </c>
      <c r="R206" s="80"/>
      <c r="S206" s="80"/>
      <c r="T206" s="80" t="s">
        <v>1346</v>
      </c>
      <c r="U206" s="80"/>
      <c r="V206" s="83" t="s">
        <v>1616</v>
      </c>
      <c r="W206" s="82">
        <v>43656.67358796296</v>
      </c>
      <c r="X206" s="86">
        <v>43656</v>
      </c>
      <c r="Y206" s="88" t="s">
        <v>1987</v>
      </c>
      <c r="Z206" s="83" t="s">
        <v>2546</v>
      </c>
      <c r="AA206" s="80"/>
      <c r="AB206" s="80"/>
      <c r="AC206" s="88" t="s">
        <v>3109</v>
      </c>
      <c r="AD206" s="88" t="s">
        <v>3577</v>
      </c>
      <c r="AE206" s="80" t="b">
        <v>0</v>
      </c>
      <c r="AF206" s="80">
        <v>0</v>
      </c>
      <c r="AG206" s="88" t="s">
        <v>3707</v>
      </c>
      <c r="AH206" s="80" t="b">
        <v>0</v>
      </c>
      <c r="AI206" s="80" t="s">
        <v>3815</v>
      </c>
      <c r="AJ206" s="80"/>
      <c r="AK206" s="88" t="s">
        <v>3679</v>
      </c>
      <c r="AL206" s="80" t="b">
        <v>0</v>
      </c>
      <c r="AM206" s="80">
        <v>0</v>
      </c>
      <c r="AN206" s="88" t="s">
        <v>3679</v>
      </c>
      <c r="AO206" s="80" t="s">
        <v>3849</v>
      </c>
      <c r="AP206" s="80" t="b">
        <v>0</v>
      </c>
      <c r="AQ206" s="88" t="s">
        <v>3577</v>
      </c>
      <c r="AR206" s="80" t="s">
        <v>178</v>
      </c>
      <c r="AS206" s="80">
        <v>0</v>
      </c>
      <c r="AT206" s="80">
        <v>0</v>
      </c>
      <c r="AU206" s="80"/>
      <c r="AV206" s="80"/>
      <c r="AW206" s="80"/>
      <c r="AX206" s="80"/>
      <c r="AY206" s="80"/>
      <c r="AZ206" s="80"/>
      <c r="BA206" s="80"/>
      <c r="BB206" s="80"/>
      <c r="BC206" s="79" t="str">
        <f>REPLACE(INDEX(GroupVertices[Group],MATCH(Edges[[#This Row],[Vertex 1]],GroupVertices[Vertex],0)),1,1,"")</f>
        <v>5</v>
      </c>
      <c r="BD206" s="79" t="str">
        <f>REPLACE(INDEX(GroupVertices[Group],MATCH(Edges[[#This Row],[Vertex 2]],GroupVertices[Vertex],0)),1,1,"")</f>
        <v>5</v>
      </c>
    </row>
    <row r="207" spans="1:56" ht="15">
      <c r="A207" s="65" t="s">
        <v>337</v>
      </c>
      <c r="B207" s="65" t="s">
        <v>730</v>
      </c>
      <c r="C207" s="66"/>
      <c r="D207" s="67"/>
      <c r="E207" s="68"/>
      <c r="F207" s="69"/>
      <c r="G207" s="66"/>
      <c r="H207" s="70"/>
      <c r="I207" s="71"/>
      <c r="J207" s="71"/>
      <c r="K207" s="34" t="s">
        <v>65</v>
      </c>
      <c r="L207" s="78">
        <v>207</v>
      </c>
      <c r="M207" s="78"/>
      <c r="N207" s="73"/>
      <c r="O207" s="80" t="s">
        <v>876</v>
      </c>
      <c r="P207" s="82">
        <v>43656.67358796296</v>
      </c>
      <c r="Q207" s="80" t="s">
        <v>942</v>
      </c>
      <c r="R207" s="80"/>
      <c r="S207" s="80"/>
      <c r="T207" s="80" t="s">
        <v>1346</v>
      </c>
      <c r="U207" s="80"/>
      <c r="V207" s="83" t="s">
        <v>1616</v>
      </c>
      <c r="W207" s="82">
        <v>43656.67358796296</v>
      </c>
      <c r="X207" s="86">
        <v>43656</v>
      </c>
      <c r="Y207" s="88" t="s">
        <v>1987</v>
      </c>
      <c r="Z207" s="83" t="s">
        <v>2546</v>
      </c>
      <c r="AA207" s="80"/>
      <c r="AB207" s="80"/>
      <c r="AC207" s="88" t="s">
        <v>3109</v>
      </c>
      <c r="AD207" s="88" t="s">
        <v>3577</v>
      </c>
      <c r="AE207" s="80" t="b">
        <v>0</v>
      </c>
      <c r="AF207" s="80">
        <v>0</v>
      </c>
      <c r="AG207" s="88" t="s">
        <v>3707</v>
      </c>
      <c r="AH207" s="80" t="b">
        <v>0</v>
      </c>
      <c r="AI207" s="80" t="s">
        <v>3815</v>
      </c>
      <c r="AJ207" s="80"/>
      <c r="AK207" s="88" t="s">
        <v>3679</v>
      </c>
      <c r="AL207" s="80" t="b">
        <v>0</v>
      </c>
      <c r="AM207" s="80">
        <v>0</v>
      </c>
      <c r="AN207" s="88" t="s">
        <v>3679</v>
      </c>
      <c r="AO207" s="80" t="s">
        <v>3849</v>
      </c>
      <c r="AP207" s="80" t="b">
        <v>0</v>
      </c>
      <c r="AQ207" s="88" t="s">
        <v>3577</v>
      </c>
      <c r="AR207" s="80" t="s">
        <v>178</v>
      </c>
      <c r="AS207" s="80">
        <v>0</v>
      </c>
      <c r="AT207" s="80">
        <v>0</v>
      </c>
      <c r="AU207" s="80"/>
      <c r="AV207" s="80"/>
      <c r="AW207" s="80"/>
      <c r="AX207" s="80"/>
      <c r="AY207" s="80"/>
      <c r="AZ207" s="80"/>
      <c r="BA207" s="80"/>
      <c r="BB207" s="80"/>
      <c r="BC207" s="79" t="str">
        <f>REPLACE(INDEX(GroupVertices[Group],MATCH(Edges[[#This Row],[Vertex 1]],GroupVertices[Vertex],0)),1,1,"")</f>
        <v>5</v>
      </c>
      <c r="BD207" s="79" t="str">
        <f>REPLACE(INDEX(GroupVertices[Group],MATCH(Edges[[#This Row],[Vertex 2]],GroupVertices[Vertex],0)),1,1,"")</f>
        <v>5</v>
      </c>
    </row>
    <row r="208" spans="1:56" ht="15">
      <c r="A208" s="65" t="s">
        <v>337</v>
      </c>
      <c r="B208" s="65" t="s">
        <v>731</v>
      </c>
      <c r="C208" s="66"/>
      <c r="D208" s="67"/>
      <c r="E208" s="68"/>
      <c r="F208" s="69"/>
      <c r="G208" s="66"/>
      <c r="H208" s="70"/>
      <c r="I208" s="71"/>
      <c r="J208" s="71"/>
      <c r="K208" s="34" t="s">
        <v>65</v>
      </c>
      <c r="L208" s="78">
        <v>208</v>
      </c>
      <c r="M208" s="78"/>
      <c r="N208" s="73"/>
      <c r="O208" s="80" t="s">
        <v>876</v>
      </c>
      <c r="P208" s="82">
        <v>43656.67358796296</v>
      </c>
      <c r="Q208" s="80" t="s">
        <v>942</v>
      </c>
      <c r="R208" s="80"/>
      <c r="S208" s="80"/>
      <c r="T208" s="80" t="s">
        <v>1346</v>
      </c>
      <c r="U208" s="80"/>
      <c r="V208" s="83" t="s">
        <v>1616</v>
      </c>
      <c r="W208" s="82">
        <v>43656.67358796296</v>
      </c>
      <c r="X208" s="86">
        <v>43656</v>
      </c>
      <c r="Y208" s="88" t="s">
        <v>1987</v>
      </c>
      <c r="Z208" s="83" t="s">
        <v>2546</v>
      </c>
      <c r="AA208" s="80"/>
      <c r="AB208" s="80"/>
      <c r="AC208" s="88" t="s">
        <v>3109</v>
      </c>
      <c r="AD208" s="88" t="s">
        <v>3577</v>
      </c>
      <c r="AE208" s="80" t="b">
        <v>0</v>
      </c>
      <c r="AF208" s="80">
        <v>0</v>
      </c>
      <c r="AG208" s="88" t="s">
        <v>3707</v>
      </c>
      <c r="AH208" s="80" t="b">
        <v>0</v>
      </c>
      <c r="AI208" s="80" t="s">
        <v>3815</v>
      </c>
      <c r="AJ208" s="80"/>
      <c r="AK208" s="88" t="s">
        <v>3679</v>
      </c>
      <c r="AL208" s="80" t="b">
        <v>0</v>
      </c>
      <c r="AM208" s="80">
        <v>0</v>
      </c>
      <c r="AN208" s="88" t="s">
        <v>3679</v>
      </c>
      <c r="AO208" s="80" t="s">
        <v>3849</v>
      </c>
      <c r="AP208" s="80" t="b">
        <v>0</v>
      </c>
      <c r="AQ208" s="88" t="s">
        <v>3577</v>
      </c>
      <c r="AR208" s="80" t="s">
        <v>178</v>
      </c>
      <c r="AS208" s="80">
        <v>0</v>
      </c>
      <c r="AT208" s="80">
        <v>0</v>
      </c>
      <c r="AU208" s="80"/>
      <c r="AV208" s="80"/>
      <c r="AW208" s="80"/>
      <c r="AX208" s="80"/>
      <c r="AY208" s="80"/>
      <c r="AZ208" s="80"/>
      <c r="BA208" s="80"/>
      <c r="BB208" s="80"/>
      <c r="BC208" s="79" t="str">
        <f>REPLACE(INDEX(GroupVertices[Group],MATCH(Edges[[#This Row],[Vertex 1]],GroupVertices[Vertex],0)),1,1,"")</f>
        <v>5</v>
      </c>
      <c r="BD208" s="79" t="str">
        <f>REPLACE(INDEX(GroupVertices[Group],MATCH(Edges[[#This Row],[Vertex 2]],GroupVertices[Vertex],0)),1,1,"")</f>
        <v>5</v>
      </c>
    </row>
    <row r="209" spans="1:56" ht="15">
      <c r="A209" s="65" t="s">
        <v>337</v>
      </c>
      <c r="B209" s="65" t="s">
        <v>732</v>
      </c>
      <c r="C209" s="66"/>
      <c r="D209" s="67"/>
      <c r="E209" s="68"/>
      <c r="F209" s="69"/>
      <c r="G209" s="66"/>
      <c r="H209" s="70"/>
      <c r="I209" s="71"/>
      <c r="J209" s="71"/>
      <c r="K209" s="34" t="s">
        <v>65</v>
      </c>
      <c r="L209" s="78">
        <v>209</v>
      </c>
      <c r="M209" s="78"/>
      <c r="N209" s="73"/>
      <c r="O209" s="80" t="s">
        <v>876</v>
      </c>
      <c r="P209" s="82">
        <v>43656.67358796296</v>
      </c>
      <c r="Q209" s="80" t="s">
        <v>942</v>
      </c>
      <c r="R209" s="80"/>
      <c r="S209" s="80"/>
      <c r="T209" s="80" t="s">
        <v>1346</v>
      </c>
      <c r="U209" s="80"/>
      <c r="V209" s="83" t="s">
        <v>1616</v>
      </c>
      <c r="W209" s="82">
        <v>43656.67358796296</v>
      </c>
      <c r="X209" s="86">
        <v>43656</v>
      </c>
      <c r="Y209" s="88" t="s">
        <v>1987</v>
      </c>
      <c r="Z209" s="83" t="s">
        <v>2546</v>
      </c>
      <c r="AA209" s="80"/>
      <c r="AB209" s="80"/>
      <c r="AC209" s="88" t="s">
        <v>3109</v>
      </c>
      <c r="AD209" s="88" t="s">
        <v>3577</v>
      </c>
      <c r="AE209" s="80" t="b">
        <v>0</v>
      </c>
      <c r="AF209" s="80">
        <v>0</v>
      </c>
      <c r="AG209" s="88" t="s">
        <v>3707</v>
      </c>
      <c r="AH209" s="80" t="b">
        <v>0</v>
      </c>
      <c r="AI209" s="80" t="s">
        <v>3815</v>
      </c>
      <c r="AJ209" s="80"/>
      <c r="AK209" s="88" t="s">
        <v>3679</v>
      </c>
      <c r="AL209" s="80" t="b">
        <v>0</v>
      </c>
      <c r="AM209" s="80">
        <v>0</v>
      </c>
      <c r="AN209" s="88" t="s">
        <v>3679</v>
      </c>
      <c r="AO209" s="80" t="s">
        <v>3849</v>
      </c>
      <c r="AP209" s="80" t="b">
        <v>0</v>
      </c>
      <c r="AQ209" s="88" t="s">
        <v>3577</v>
      </c>
      <c r="AR209" s="80" t="s">
        <v>178</v>
      </c>
      <c r="AS209" s="80">
        <v>0</v>
      </c>
      <c r="AT209" s="80">
        <v>0</v>
      </c>
      <c r="AU209" s="80"/>
      <c r="AV209" s="80"/>
      <c r="AW209" s="80"/>
      <c r="AX209" s="80"/>
      <c r="AY209" s="80"/>
      <c r="AZ209" s="80"/>
      <c r="BA209" s="80"/>
      <c r="BB209" s="80"/>
      <c r="BC209" s="79" t="str">
        <f>REPLACE(INDEX(GroupVertices[Group],MATCH(Edges[[#This Row],[Vertex 1]],GroupVertices[Vertex],0)),1,1,"")</f>
        <v>5</v>
      </c>
      <c r="BD209" s="79" t="str">
        <f>REPLACE(INDEX(GroupVertices[Group],MATCH(Edges[[#This Row],[Vertex 2]],GroupVertices[Vertex],0)),1,1,"")</f>
        <v>5</v>
      </c>
    </row>
    <row r="210" spans="1:56" ht="15">
      <c r="A210" s="65" t="s">
        <v>337</v>
      </c>
      <c r="B210" s="65" t="s">
        <v>733</v>
      </c>
      <c r="C210" s="66"/>
      <c r="D210" s="67"/>
      <c r="E210" s="68"/>
      <c r="F210" s="69"/>
      <c r="G210" s="66"/>
      <c r="H210" s="70"/>
      <c r="I210" s="71"/>
      <c r="J210" s="71"/>
      <c r="K210" s="34" t="s">
        <v>65</v>
      </c>
      <c r="L210" s="78">
        <v>210</v>
      </c>
      <c r="M210" s="78"/>
      <c r="N210" s="73"/>
      <c r="O210" s="80" t="s">
        <v>875</v>
      </c>
      <c r="P210" s="82">
        <v>43656.67358796296</v>
      </c>
      <c r="Q210" s="80" t="s">
        <v>942</v>
      </c>
      <c r="R210" s="80"/>
      <c r="S210" s="80"/>
      <c r="T210" s="80" t="s">
        <v>1346</v>
      </c>
      <c r="U210" s="80"/>
      <c r="V210" s="83" t="s">
        <v>1616</v>
      </c>
      <c r="W210" s="82">
        <v>43656.67358796296</v>
      </c>
      <c r="X210" s="86">
        <v>43656</v>
      </c>
      <c r="Y210" s="88" t="s">
        <v>1987</v>
      </c>
      <c r="Z210" s="83" t="s">
        <v>2546</v>
      </c>
      <c r="AA210" s="80"/>
      <c r="AB210" s="80"/>
      <c r="AC210" s="88" t="s">
        <v>3109</v>
      </c>
      <c r="AD210" s="88" t="s">
        <v>3577</v>
      </c>
      <c r="AE210" s="80" t="b">
        <v>0</v>
      </c>
      <c r="AF210" s="80">
        <v>0</v>
      </c>
      <c r="AG210" s="88" t="s">
        <v>3707</v>
      </c>
      <c r="AH210" s="80" t="b">
        <v>0</v>
      </c>
      <c r="AI210" s="80" t="s">
        <v>3815</v>
      </c>
      <c r="AJ210" s="80"/>
      <c r="AK210" s="88" t="s">
        <v>3679</v>
      </c>
      <c r="AL210" s="80" t="b">
        <v>0</v>
      </c>
      <c r="AM210" s="80">
        <v>0</v>
      </c>
      <c r="AN210" s="88" t="s">
        <v>3679</v>
      </c>
      <c r="AO210" s="80" t="s">
        <v>3849</v>
      </c>
      <c r="AP210" s="80" t="b">
        <v>0</v>
      </c>
      <c r="AQ210" s="88" t="s">
        <v>3577</v>
      </c>
      <c r="AR210" s="80" t="s">
        <v>178</v>
      </c>
      <c r="AS210" s="80">
        <v>0</v>
      </c>
      <c r="AT210" s="80">
        <v>0</v>
      </c>
      <c r="AU210" s="80"/>
      <c r="AV210" s="80"/>
      <c r="AW210" s="80"/>
      <c r="AX210" s="80"/>
      <c r="AY210" s="80"/>
      <c r="AZ210" s="80"/>
      <c r="BA210" s="80"/>
      <c r="BB210" s="80"/>
      <c r="BC210" s="79" t="str">
        <f>REPLACE(INDEX(GroupVertices[Group],MATCH(Edges[[#This Row],[Vertex 1]],GroupVertices[Vertex],0)),1,1,"")</f>
        <v>5</v>
      </c>
      <c r="BD210" s="79" t="str">
        <f>REPLACE(INDEX(GroupVertices[Group],MATCH(Edges[[#This Row],[Vertex 2]],GroupVertices[Vertex],0)),1,1,"")</f>
        <v>5</v>
      </c>
    </row>
    <row r="211" spans="1:56" ht="15">
      <c r="A211" s="65" t="s">
        <v>497</v>
      </c>
      <c r="B211" s="65" t="s">
        <v>810</v>
      </c>
      <c r="C211" s="66"/>
      <c r="D211" s="67"/>
      <c r="E211" s="68"/>
      <c r="F211" s="69"/>
      <c r="G211" s="66"/>
      <c r="H211" s="70"/>
      <c r="I211" s="71"/>
      <c r="J211" s="71"/>
      <c r="K211" s="34" t="s">
        <v>65</v>
      </c>
      <c r="L211" s="78">
        <v>211</v>
      </c>
      <c r="M211" s="78"/>
      <c r="N211" s="73"/>
      <c r="O211" s="80" t="s">
        <v>875</v>
      </c>
      <c r="P211" s="82">
        <v>43657.09679398148</v>
      </c>
      <c r="Q211" s="80" t="s">
        <v>1071</v>
      </c>
      <c r="R211" s="80"/>
      <c r="S211" s="80"/>
      <c r="T211" s="80"/>
      <c r="U211" s="80"/>
      <c r="V211" s="83" t="s">
        <v>1740</v>
      </c>
      <c r="W211" s="82">
        <v>43657.09679398148</v>
      </c>
      <c r="X211" s="86">
        <v>43657</v>
      </c>
      <c r="Y211" s="88" t="s">
        <v>2159</v>
      </c>
      <c r="Z211" s="83" t="s">
        <v>2719</v>
      </c>
      <c r="AA211" s="80"/>
      <c r="AB211" s="80"/>
      <c r="AC211" s="88" t="s">
        <v>3282</v>
      </c>
      <c r="AD211" s="88" t="s">
        <v>3630</v>
      </c>
      <c r="AE211" s="80" t="b">
        <v>0</v>
      </c>
      <c r="AF211" s="80">
        <v>2</v>
      </c>
      <c r="AG211" s="88" t="s">
        <v>3759</v>
      </c>
      <c r="AH211" s="80" t="b">
        <v>0</v>
      </c>
      <c r="AI211" s="80" t="s">
        <v>3823</v>
      </c>
      <c r="AJ211" s="80"/>
      <c r="AK211" s="88" t="s">
        <v>3679</v>
      </c>
      <c r="AL211" s="80" t="b">
        <v>0</v>
      </c>
      <c r="AM211" s="80">
        <v>0</v>
      </c>
      <c r="AN211" s="88" t="s">
        <v>3679</v>
      </c>
      <c r="AO211" s="80" t="s">
        <v>3850</v>
      </c>
      <c r="AP211" s="80" t="b">
        <v>0</v>
      </c>
      <c r="AQ211" s="88" t="s">
        <v>3630</v>
      </c>
      <c r="AR211" s="80" t="s">
        <v>178</v>
      </c>
      <c r="AS211" s="80">
        <v>0</v>
      </c>
      <c r="AT211" s="80">
        <v>0</v>
      </c>
      <c r="AU211" s="80"/>
      <c r="AV211" s="80"/>
      <c r="AW211" s="80"/>
      <c r="AX211" s="80"/>
      <c r="AY211" s="80"/>
      <c r="AZ211" s="80"/>
      <c r="BA211" s="80"/>
      <c r="BB211" s="80"/>
      <c r="BC211" s="79" t="str">
        <f>REPLACE(INDEX(GroupVertices[Group],MATCH(Edges[[#This Row],[Vertex 1]],GroupVertices[Vertex],0)),1,1,"")</f>
        <v>110</v>
      </c>
      <c r="BD211" s="79" t="str">
        <f>REPLACE(INDEX(GroupVertices[Group],MATCH(Edges[[#This Row],[Vertex 2]],GroupVertices[Vertex],0)),1,1,"")</f>
        <v>110</v>
      </c>
    </row>
    <row r="212" spans="1:56" ht="15">
      <c r="A212" s="65" t="s">
        <v>488</v>
      </c>
      <c r="B212" s="65" t="s">
        <v>806</v>
      </c>
      <c r="C212" s="66"/>
      <c r="D212" s="67"/>
      <c r="E212" s="68"/>
      <c r="F212" s="69"/>
      <c r="G212" s="66"/>
      <c r="H212" s="70"/>
      <c r="I212" s="71"/>
      <c r="J212" s="71"/>
      <c r="K212" s="34" t="s">
        <v>65</v>
      </c>
      <c r="L212" s="78">
        <v>212</v>
      </c>
      <c r="M212" s="78"/>
      <c r="N212" s="73"/>
      <c r="O212" s="80" t="s">
        <v>876</v>
      </c>
      <c r="P212" s="82">
        <v>43624.7625</v>
      </c>
      <c r="Q212" s="80" t="s">
        <v>1066</v>
      </c>
      <c r="R212" s="83" t="s">
        <v>1284</v>
      </c>
      <c r="S212" s="80" t="s">
        <v>1313</v>
      </c>
      <c r="T212" s="80"/>
      <c r="U212" s="80"/>
      <c r="V212" s="83" t="s">
        <v>1731</v>
      </c>
      <c r="W212" s="82">
        <v>43624.7625</v>
      </c>
      <c r="X212" s="86">
        <v>43624</v>
      </c>
      <c r="Y212" s="88" t="s">
        <v>2149</v>
      </c>
      <c r="Z212" s="83" t="s">
        <v>2709</v>
      </c>
      <c r="AA212" s="80"/>
      <c r="AB212" s="80"/>
      <c r="AC212" s="88" t="s">
        <v>3272</v>
      </c>
      <c r="AD212" s="80"/>
      <c r="AE212" s="80" t="b">
        <v>0</v>
      </c>
      <c r="AF212" s="80">
        <v>10</v>
      </c>
      <c r="AG212" s="88" t="s">
        <v>3679</v>
      </c>
      <c r="AH212" s="80" t="b">
        <v>0</v>
      </c>
      <c r="AI212" s="80" t="s">
        <v>3815</v>
      </c>
      <c r="AJ212" s="80"/>
      <c r="AK212" s="88" t="s">
        <v>3679</v>
      </c>
      <c r="AL212" s="80" t="b">
        <v>0</v>
      </c>
      <c r="AM212" s="80">
        <v>5</v>
      </c>
      <c r="AN212" s="88" t="s">
        <v>3679</v>
      </c>
      <c r="AO212" s="80" t="s">
        <v>3871</v>
      </c>
      <c r="AP212" s="80" t="b">
        <v>0</v>
      </c>
      <c r="AQ212" s="88" t="s">
        <v>3272</v>
      </c>
      <c r="AR212" s="80" t="s">
        <v>874</v>
      </c>
      <c r="AS212" s="80">
        <v>0</v>
      </c>
      <c r="AT212" s="80">
        <v>0</v>
      </c>
      <c r="AU212" s="80"/>
      <c r="AV212" s="80"/>
      <c r="AW212" s="80"/>
      <c r="AX212" s="80"/>
      <c r="AY212" s="80"/>
      <c r="AZ212" s="80"/>
      <c r="BA212" s="80"/>
      <c r="BB212" s="80"/>
      <c r="BC212" s="79" t="str">
        <f>REPLACE(INDEX(GroupVertices[Group],MATCH(Edges[[#This Row],[Vertex 1]],GroupVertices[Vertex],0)),1,1,"")</f>
        <v>24</v>
      </c>
      <c r="BD212" s="79" t="str">
        <f>REPLACE(INDEX(GroupVertices[Group],MATCH(Edges[[#This Row],[Vertex 2]],GroupVertices[Vertex],0)),1,1,"")</f>
        <v>24</v>
      </c>
    </row>
    <row r="213" spans="1:56" ht="15">
      <c r="A213" s="65" t="s">
        <v>643</v>
      </c>
      <c r="B213" s="65" t="s">
        <v>848</v>
      </c>
      <c r="C213" s="66"/>
      <c r="D213" s="67"/>
      <c r="E213" s="68"/>
      <c r="F213" s="69"/>
      <c r="G213" s="66"/>
      <c r="H213" s="70"/>
      <c r="I213" s="71"/>
      <c r="J213" s="71"/>
      <c r="K213" s="34" t="s">
        <v>65</v>
      </c>
      <c r="L213" s="78">
        <v>213</v>
      </c>
      <c r="M213" s="78"/>
      <c r="N213" s="73"/>
      <c r="O213" s="80" t="s">
        <v>876</v>
      </c>
      <c r="P213" s="82">
        <v>43657.64480324074</v>
      </c>
      <c r="Q213" s="80" t="s">
        <v>1210</v>
      </c>
      <c r="R213" s="80"/>
      <c r="S213" s="80"/>
      <c r="T213" s="80"/>
      <c r="U213" s="80"/>
      <c r="V213" s="83" t="s">
        <v>1828</v>
      </c>
      <c r="W213" s="82">
        <v>43657.64480324074</v>
      </c>
      <c r="X213" s="86">
        <v>43657</v>
      </c>
      <c r="Y213" s="88" t="s">
        <v>2363</v>
      </c>
      <c r="Z213" s="83" t="s">
        <v>2926</v>
      </c>
      <c r="AA213" s="80"/>
      <c r="AB213" s="80"/>
      <c r="AC213" s="88" t="s">
        <v>3489</v>
      </c>
      <c r="AD213" s="88" t="s">
        <v>3656</v>
      </c>
      <c r="AE213" s="80" t="b">
        <v>0</v>
      </c>
      <c r="AF213" s="80">
        <v>1</v>
      </c>
      <c r="AG213" s="88" t="s">
        <v>3791</v>
      </c>
      <c r="AH213" s="80" t="b">
        <v>0</v>
      </c>
      <c r="AI213" s="80" t="s">
        <v>3815</v>
      </c>
      <c r="AJ213" s="80"/>
      <c r="AK213" s="88" t="s">
        <v>3679</v>
      </c>
      <c r="AL213" s="80" t="b">
        <v>0</v>
      </c>
      <c r="AM213" s="80">
        <v>0</v>
      </c>
      <c r="AN213" s="88" t="s">
        <v>3679</v>
      </c>
      <c r="AO213" s="80" t="s">
        <v>3849</v>
      </c>
      <c r="AP213" s="80" t="b">
        <v>0</v>
      </c>
      <c r="AQ213" s="88" t="s">
        <v>3656</v>
      </c>
      <c r="AR213" s="80" t="s">
        <v>178</v>
      </c>
      <c r="AS213" s="80">
        <v>0</v>
      </c>
      <c r="AT213" s="80">
        <v>0</v>
      </c>
      <c r="AU213" s="80"/>
      <c r="AV213" s="80"/>
      <c r="AW213" s="80"/>
      <c r="AX213" s="80"/>
      <c r="AY213" s="80"/>
      <c r="AZ213" s="80"/>
      <c r="BA213" s="80"/>
      <c r="BB213" s="80"/>
      <c r="BC213" s="79" t="str">
        <f>REPLACE(INDEX(GroupVertices[Group],MATCH(Edges[[#This Row],[Vertex 1]],GroupVertices[Vertex],0)),1,1,"")</f>
        <v>47</v>
      </c>
      <c r="BD213" s="79" t="str">
        <f>REPLACE(INDEX(GroupVertices[Group],MATCH(Edges[[#This Row],[Vertex 2]],GroupVertices[Vertex],0)),1,1,"")</f>
        <v>47</v>
      </c>
    </row>
    <row r="214" spans="1:56" ht="15">
      <c r="A214" s="65" t="s">
        <v>643</v>
      </c>
      <c r="B214" s="65" t="s">
        <v>849</v>
      </c>
      <c r="C214" s="66"/>
      <c r="D214" s="67"/>
      <c r="E214" s="68"/>
      <c r="F214" s="69"/>
      <c r="G214" s="66"/>
      <c r="H214" s="70"/>
      <c r="I214" s="71"/>
      <c r="J214" s="71"/>
      <c r="K214" s="34" t="s">
        <v>65</v>
      </c>
      <c r="L214" s="78">
        <v>214</v>
      </c>
      <c r="M214" s="78"/>
      <c r="N214" s="73"/>
      <c r="O214" s="80" t="s">
        <v>875</v>
      </c>
      <c r="P214" s="82">
        <v>43657.64480324074</v>
      </c>
      <c r="Q214" s="80" t="s">
        <v>1210</v>
      </c>
      <c r="R214" s="80"/>
      <c r="S214" s="80"/>
      <c r="T214" s="80"/>
      <c r="U214" s="80"/>
      <c r="V214" s="83" t="s">
        <v>1828</v>
      </c>
      <c r="W214" s="82">
        <v>43657.64480324074</v>
      </c>
      <c r="X214" s="86">
        <v>43657</v>
      </c>
      <c r="Y214" s="88" t="s">
        <v>2363</v>
      </c>
      <c r="Z214" s="83" t="s">
        <v>2926</v>
      </c>
      <c r="AA214" s="80"/>
      <c r="AB214" s="80"/>
      <c r="AC214" s="88" t="s">
        <v>3489</v>
      </c>
      <c r="AD214" s="88" t="s">
        <v>3656</v>
      </c>
      <c r="AE214" s="80" t="b">
        <v>0</v>
      </c>
      <c r="AF214" s="80">
        <v>1</v>
      </c>
      <c r="AG214" s="88" t="s">
        <v>3791</v>
      </c>
      <c r="AH214" s="80" t="b">
        <v>0</v>
      </c>
      <c r="AI214" s="80" t="s">
        <v>3815</v>
      </c>
      <c r="AJ214" s="80"/>
      <c r="AK214" s="88" t="s">
        <v>3679</v>
      </c>
      <c r="AL214" s="80" t="b">
        <v>0</v>
      </c>
      <c r="AM214" s="80">
        <v>0</v>
      </c>
      <c r="AN214" s="88" t="s">
        <v>3679</v>
      </c>
      <c r="AO214" s="80" t="s">
        <v>3849</v>
      </c>
      <c r="AP214" s="80" t="b">
        <v>0</v>
      </c>
      <c r="AQ214" s="88" t="s">
        <v>3656</v>
      </c>
      <c r="AR214" s="80" t="s">
        <v>178</v>
      </c>
      <c r="AS214" s="80">
        <v>0</v>
      </c>
      <c r="AT214" s="80">
        <v>0</v>
      </c>
      <c r="AU214" s="80"/>
      <c r="AV214" s="80"/>
      <c r="AW214" s="80"/>
      <c r="AX214" s="80"/>
      <c r="AY214" s="80"/>
      <c r="AZ214" s="80"/>
      <c r="BA214" s="80"/>
      <c r="BB214" s="80"/>
      <c r="BC214" s="79" t="str">
        <f>REPLACE(INDEX(GroupVertices[Group],MATCH(Edges[[#This Row],[Vertex 1]],GroupVertices[Vertex],0)),1,1,"")</f>
        <v>47</v>
      </c>
      <c r="BD214" s="79" t="str">
        <f>REPLACE(INDEX(GroupVertices[Group],MATCH(Edges[[#This Row],[Vertex 2]],GroupVertices[Vertex],0)),1,1,"")</f>
        <v>47</v>
      </c>
    </row>
    <row r="215" spans="1:56" ht="15">
      <c r="A215" s="65" t="s">
        <v>322</v>
      </c>
      <c r="B215" s="65" t="s">
        <v>716</v>
      </c>
      <c r="C215" s="66"/>
      <c r="D215" s="67"/>
      <c r="E215" s="68"/>
      <c r="F215" s="69"/>
      <c r="G215" s="66"/>
      <c r="H215" s="70"/>
      <c r="I215" s="71"/>
      <c r="J215" s="71"/>
      <c r="K215" s="34" t="s">
        <v>65</v>
      </c>
      <c r="L215" s="78">
        <v>215</v>
      </c>
      <c r="M215" s="78"/>
      <c r="N215" s="73"/>
      <c r="O215" s="80" t="s">
        <v>876</v>
      </c>
      <c r="P215" s="82">
        <v>43656.57739583333</v>
      </c>
      <c r="Q215" s="80" t="s">
        <v>933</v>
      </c>
      <c r="R215" s="80"/>
      <c r="S215" s="80"/>
      <c r="T215" s="80"/>
      <c r="U215" s="80"/>
      <c r="V215" s="83" t="s">
        <v>1602</v>
      </c>
      <c r="W215" s="82">
        <v>43656.57739583333</v>
      </c>
      <c r="X215" s="86">
        <v>43656</v>
      </c>
      <c r="Y215" s="88" t="s">
        <v>1972</v>
      </c>
      <c r="Z215" s="83" t="s">
        <v>2531</v>
      </c>
      <c r="AA215" s="80"/>
      <c r="AB215" s="80"/>
      <c r="AC215" s="88" t="s">
        <v>3094</v>
      </c>
      <c r="AD215" s="88" t="s">
        <v>3573</v>
      </c>
      <c r="AE215" s="80" t="b">
        <v>0</v>
      </c>
      <c r="AF215" s="80">
        <v>0</v>
      </c>
      <c r="AG215" s="88" t="s">
        <v>3703</v>
      </c>
      <c r="AH215" s="80" t="b">
        <v>0</v>
      </c>
      <c r="AI215" s="80" t="s">
        <v>3815</v>
      </c>
      <c r="AJ215" s="80"/>
      <c r="AK215" s="88" t="s">
        <v>3679</v>
      </c>
      <c r="AL215" s="80" t="b">
        <v>0</v>
      </c>
      <c r="AM215" s="80">
        <v>0</v>
      </c>
      <c r="AN215" s="88" t="s">
        <v>3679</v>
      </c>
      <c r="AO215" s="80" t="s">
        <v>3850</v>
      </c>
      <c r="AP215" s="80" t="b">
        <v>0</v>
      </c>
      <c r="AQ215" s="88" t="s">
        <v>3573</v>
      </c>
      <c r="AR215" s="80" t="s">
        <v>178</v>
      </c>
      <c r="AS215" s="80">
        <v>0</v>
      </c>
      <c r="AT215" s="80">
        <v>0</v>
      </c>
      <c r="AU215" s="80"/>
      <c r="AV215" s="80"/>
      <c r="AW215" s="80"/>
      <c r="AX215" s="80"/>
      <c r="AY215" s="80"/>
      <c r="AZ215" s="80"/>
      <c r="BA215" s="80"/>
      <c r="BB215" s="80"/>
      <c r="BC215" s="79" t="str">
        <f>REPLACE(INDEX(GroupVertices[Group],MATCH(Edges[[#This Row],[Vertex 1]],GroupVertices[Vertex],0)),1,1,"")</f>
        <v>46</v>
      </c>
      <c r="BD215" s="79" t="str">
        <f>REPLACE(INDEX(GroupVertices[Group],MATCH(Edges[[#This Row],[Vertex 2]],GroupVertices[Vertex],0)),1,1,"")</f>
        <v>46</v>
      </c>
    </row>
    <row r="216" spans="1:56" ht="15">
      <c r="A216" s="65" t="s">
        <v>322</v>
      </c>
      <c r="B216" s="65" t="s">
        <v>717</v>
      </c>
      <c r="C216" s="66"/>
      <c r="D216" s="67"/>
      <c r="E216" s="68"/>
      <c r="F216" s="69"/>
      <c r="G216" s="66"/>
      <c r="H216" s="70"/>
      <c r="I216" s="71"/>
      <c r="J216" s="71"/>
      <c r="K216" s="34" t="s">
        <v>65</v>
      </c>
      <c r="L216" s="78">
        <v>216</v>
      </c>
      <c r="M216" s="78"/>
      <c r="N216" s="73"/>
      <c r="O216" s="80" t="s">
        <v>875</v>
      </c>
      <c r="P216" s="82">
        <v>43656.57739583333</v>
      </c>
      <c r="Q216" s="80" t="s">
        <v>933</v>
      </c>
      <c r="R216" s="80"/>
      <c r="S216" s="80"/>
      <c r="T216" s="80"/>
      <c r="U216" s="80"/>
      <c r="V216" s="83" t="s">
        <v>1602</v>
      </c>
      <c r="W216" s="82">
        <v>43656.57739583333</v>
      </c>
      <c r="X216" s="86">
        <v>43656</v>
      </c>
      <c r="Y216" s="88" t="s">
        <v>1972</v>
      </c>
      <c r="Z216" s="83" t="s">
        <v>2531</v>
      </c>
      <c r="AA216" s="80"/>
      <c r="AB216" s="80"/>
      <c r="AC216" s="88" t="s">
        <v>3094</v>
      </c>
      <c r="AD216" s="88" t="s">
        <v>3573</v>
      </c>
      <c r="AE216" s="80" t="b">
        <v>0</v>
      </c>
      <c r="AF216" s="80">
        <v>0</v>
      </c>
      <c r="AG216" s="88" t="s">
        <v>3703</v>
      </c>
      <c r="AH216" s="80" t="b">
        <v>0</v>
      </c>
      <c r="AI216" s="80" t="s">
        <v>3815</v>
      </c>
      <c r="AJ216" s="80"/>
      <c r="AK216" s="88" t="s">
        <v>3679</v>
      </c>
      <c r="AL216" s="80" t="b">
        <v>0</v>
      </c>
      <c r="AM216" s="80">
        <v>0</v>
      </c>
      <c r="AN216" s="88" t="s">
        <v>3679</v>
      </c>
      <c r="AO216" s="80" t="s">
        <v>3850</v>
      </c>
      <c r="AP216" s="80" t="b">
        <v>0</v>
      </c>
      <c r="AQ216" s="88" t="s">
        <v>3573</v>
      </c>
      <c r="AR216" s="80" t="s">
        <v>178</v>
      </c>
      <c r="AS216" s="80">
        <v>0</v>
      </c>
      <c r="AT216" s="80">
        <v>0</v>
      </c>
      <c r="AU216" s="80"/>
      <c r="AV216" s="80"/>
      <c r="AW216" s="80"/>
      <c r="AX216" s="80"/>
      <c r="AY216" s="80"/>
      <c r="AZ216" s="80"/>
      <c r="BA216" s="80"/>
      <c r="BB216" s="80"/>
      <c r="BC216" s="79" t="str">
        <f>REPLACE(INDEX(GroupVertices[Group],MATCH(Edges[[#This Row],[Vertex 1]],GroupVertices[Vertex],0)),1,1,"")</f>
        <v>46</v>
      </c>
      <c r="BD216" s="79" t="str">
        <f>REPLACE(INDEX(GroupVertices[Group],MATCH(Edges[[#This Row],[Vertex 2]],GroupVertices[Vertex],0)),1,1,"")</f>
        <v>46</v>
      </c>
    </row>
    <row r="217" spans="1:56" ht="15">
      <c r="A217" s="65" t="s">
        <v>472</v>
      </c>
      <c r="B217" s="65" t="s">
        <v>472</v>
      </c>
      <c r="C217" s="66"/>
      <c r="D217" s="67"/>
      <c r="E217" s="68"/>
      <c r="F217" s="69"/>
      <c r="G217" s="66"/>
      <c r="H217" s="70"/>
      <c r="I217" s="71"/>
      <c r="J217" s="71"/>
      <c r="K217" s="34" t="s">
        <v>65</v>
      </c>
      <c r="L217" s="78">
        <v>217</v>
      </c>
      <c r="M217" s="78"/>
      <c r="N217" s="73"/>
      <c r="O217" s="80" t="s">
        <v>178</v>
      </c>
      <c r="P217" s="82">
        <v>43657.05489583333</v>
      </c>
      <c r="Q217" s="80" t="s">
        <v>1053</v>
      </c>
      <c r="R217" s="83" t="s">
        <v>1280</v>
      </c>
      <c r="S217" s="80" t="s">
        <v>1328</v>
      </c>
      <c r="T217" s="80" t="s">
        <v>1365</v>
      </c>
      <c r="U217" s="80"/>
      <c r="V217" s="83" t="s">
        <v>1718</v>
      </c>
      <c r="W217" s="82">
        <v>43657.05489583333</v>
      </c>
      <c r="X217" s="86">
        <v>43657</v>
      </c>
      <c r="Y217" s="88" t="s">
        <v>2133</v>
      </c>
      <c r="Z217" s="83" t="s">
        <v>2693</v>
      </c>
      <c r="AA217" s="80"/>
      <c r="AB217" s="80"/>
      <c r="AC217" s="88" t="s">
        <v>3256</v>
      </c>
      <c r="AD217" s="80"/>
      <c r="AE217" s="80" t="b">
        <v>0</v>
      </c>
      <c r="AF217" s="80">
        <v>4</v>
      </c>
      <c r="AG217" s="88" t="s">
        <v>3679</v>
      </c>
      <c r="AH217" s="80" t="b">
        <v>0</v>
      </c>
      <c r="AI217" s="80" t="s">
        <v>3815</v>
      </c>
      <c r="AJ217" s="80"/>
      <c r="AK217" s="88" t="s">
        <v>3679</v>
      </c>
      <c r="AL217" s="80" t="b">
        <v>0</v>
      </c>
      <c r="AM217" s="80">
        <v>1</v>
      </c>
      <c r="AN217" s="88" t="s">
        <v>3679</v>
      </c>
      <c r="AO217" s="80" t="s">
        <v>3850</v>
      </c>
      <c r="AP217" s="80" t="b">
        <v>0</v>
      </c>
      <c r="AQ217" s="88" t="s">
        <v>3256</v>
      </c>
      <c r="AR217" s="80" t="s">
        <v>178</v>
      </c>
      <c r="AS217" s="80">
        <v>0</v>
      </c>
      <c r="AT217" s="80">
        <v>0</v>
      </c>
      <c r="AU217" s="80"/>
      <c r="AV217" s="80"/>
      <c r="AW217" s="80"/>
      <c r="AX217" s="80"/>
      <c r="AY217" s="80"/>
      <c r="AZ217" s="80"/>
      <c r="BA217" s="80"/>
      <c r="BB217" s="80"/>
      <c r="BC217" s="79" t="str">
        <f>REPLACE(INDEX(GroupVertices[Group],MATCH(Edges[[#This Row],[Vertex 1]],GroupVertices[Vertex],0)),1,1,"")</f>
        <v>138</v>
      </c>
      <c r="BD217" s="79" t="str">
        <f>REPLACE(INDEX(GroupVertices[Group],MATCH(Edges[[#This Row],[Vertex 2]],GroupVertices[Vertex],0)),1,1,"")</f>
        <v>138</v>
      </c>
    </row>
    <row r="218" spans="1:56" ht="15">
      <c r="A218" s="65" t="s">
        <v>571</v>
      </c>
      <c r="B218" s="65" t="s">
        <v>566</v>
      </c>
      <c r="C218" s="66"/>
      <c r="D218" s="67"/>
      <c r="E218" s="68"/>
      <c r="F218" s="69"/>
      <c r="G218" s="66"/>
      <c r="H218" s="70"/>
      <c r="I218" s="71"/>
      <c r="J218" s="71"/>
      <c r="K218" s="34" t="s">
        <v>66</v>
      </c>
      <c r="L218" s="78">
        <v>218</v>
      </c>
      <c r="M218" s="78"/>
      <c r="N218" s="73"/>
      <c r="O218" s="80" t="s">
        <v>875</v>
      </c>
      <c r="P218" s="82">
        <v>43657.49361111111</v>
      </c>
      <c r="Q218" s="80" t="s">
        <v>1135</v>
      </c>
      <c r="R218" s="80"/>
      <c r="S218" s="80"/>
      <c r="T218" s="80"/>
      <c r="U218" s="80"/>
      <c r="V218" s="83" t="s">
        <v>1799</v>
      </c>
      <c r="W218" s="82">
        <v>43657.49361111111</v>
      </c>
      <c r="X218" s="86">
        <v>43657</v>
      </c>
      <c r="Y218" s="88" t="s">
        <v>2246</v>
      </c>
      <c r="Z218" s="83" t="s">
        <v>2807</v>
      </c>
      <c r="AA218" s="80"/>
      <c r="AB218" s="80"/>
      <c r="AC218" s="88" t="s">
        <v>3370</v>
      </c>
      <c r="AD218" s="88" t="s">
        <v>3378</v>
      </c>
      <c r="AE218" s="80" t="b">
        <v>0</v>
      </c>
      <c r="AF218" s="80">
        <v>0</v>
      </c>
      <c r="AG218" s="88" t="s">
        <v>3781</v>
      </c>
      <c r="AH218" s="80" t="b">
        <v>0</v>
      </c>
      <c r="AI218" s="80" t="s">
        <v>3818</v>
      </c>
      <c r="AJ218" s="80"/>
      <c r="AK218" s="88" t="s">
        <v>3679</v>
      </c>
      <c r="AL218" s="80" t="b">
        <v>0</v>
      </c>
      <c r="AM218" s="80">
        <v>0</v>
      </c>
      <c r="AN218" s="88" t="s">
        <v>3679</v>
      </c>
      <c r="AO218" s="80" t="s">
        <v>3850</v>
      </c>
      <c r="AP218" s="80" t="b">
        <v>0</v>
      </c>
      <c r="AQ218" s="88" t="s">
        <v>3378</v>
      </c>
      <c r="AR218" s="80" t="s">
        <v>178</v>
      </c>
      <c r="AS218" s="80">
        <v>0</v>
      </c>
      <c r="AT218" s="80">
        <v>0</v>
      </c>
      <c r="AU218" s="80"/>
      <c r="AV218" s="80"/>
      <c r="AW218" s="80"/>
      <c r="AX218" s="80"/>
      <c r="AY218" s="80"/>
      <c r="AZ218" s="80"/>
      <c r="BA218" s="80"/>
      <c r="BB218" s="80"/>
      <c r="BC218" s="79" t="str">
        <f>REPLACE(INDEX(GroupVertices[Group],MATCH(Edges[[#This Row],[Vertex 1]],GroupVertices[Vertex],0)),1,1,"")</f>
        <v>9</v>
      </c>
      <c r="BD218" s="79" t="str">
        <f>REPLACE(INDEX(GroupVertices[Group],MATCH(Edges[[#This Row],[Vertex 2]],GroupVertices[Vertex],0)),1,1,"")</f>
        <v>9</v>
      </c>
    </row>
    <row r="219" spans="1:56" ht="15">
      <c r="A219" s="65" t="s">
        <v>571</v>
      </c>
      <c r="B219" s="65" t="s">
        <v>566</v>
      </c>
      <c r="C219" s="66"/>
      <c r="D219" s="67"/>
      <c r="E219" s="68"/>
      <c r="F219" s="69"/>
      <c r="G219" s="66"/>
      <c r="H219" s="70"/>
      <c r="I219" s="71"/>
      <c r="J219" s="71"/>
      <c r="K219" s="34" t="s">
        <v>66</v>
      </c>
      <c r="L219" s="78">
        <v>219</v>
      </c>
      <c r="M219" s="78"/>
      <c r="N219" s="73"/>
      <c r="O219" s="80" t="s">
        <v>875</v>
      </c>
      <c r="P219" s="82">
        <v>43657.49524305556</v>
      </c>
      <c r="Q219" s="80" t="s">
        <v>1136</v>
      </c>
      <c r="R219" s="80"/>
      <c r="S219" s="80"/>
      <c r="T219" s="80"/>
      <c r="U219" s="83" t="s">
        <v>1449</v>
      </c>
      <c r="V219" s="83" t="s">
        <v>1449</v>
      </c>
      <c r="W219" s="82">
        <v>43657.49524305556</v>
      </c>
      <c r="X219" s="86">
        <v>43657</v>
      </c>
      <c r="Y219" s="88" t="s">
        <v>2247</v>
      </c>
      <c r="Z219" s="83" t="s">
        <v>2808</v>
      </c>
      <c r="AA219" s="80"/>
      <c r="AB219" s="80"/>
      <c r="AC219" s="88" t="s">
        <v>3371</v>
      </c>
      <c r="AD219" s="88" t="s">
        <v>3372</v>
      </c>
      <c r="AE219" s="80" t="b">
        <v>0</v>
      </c>
      <c r="AF219" s="80">
        <v>1</v>
      </c>
      <c r="AG219" s="88" t="s">
        <v>3781</v>
      </c>
      <c r="AH219" s="80" t="b">
        <v>0</v>
      </c>
      <c r="AI219" s="80" t="s">
        <v>3824</v>
      </c>
      <c r="AJ219" s="80"/>
      <c r="AK219" s="88" t="s">
        <v>3679</v>
      </c>
      <c r="AL219" s="80" t="b">
        <v>0</v>
      </c>
      <c r="AM219" s="80">
        <v>0</v>
      </c>
      <c r="AN219" s="88" t="s">
        <v>3679</v>
      </c>
      <c r="AO219" s="80" t="s">
        <v>3850</v>
      </c>
      <c r="AP219" s="80" t="b">
        <v>0</v>
      </c>
      <c r="AQ219" s="88" t="s">
        <v>3372</v>
      </c>
      <c r="AR219" s="80" t="s">
        <v>178</v>
      </c>
      <c r="AS219" s="80">
        <v>0</v>
      </c>
      <c r="AT219" s="80">
        <v>0</v>
      </c>
      <c r="AU219" s="80"/>
      <c r="AV219" s="80"/>
      <c r="AW219" s="80"/>
      <c r="AX219" s="80"/>
      <c r="AY219" s="80"/>
      <c r="AZ219" s="80"/>
      <c r="BA219" s="80"/>
      <c r="BB219" s="80"/>
      <c r="BC219" s="79" t="str">
        <f>REPLACE(INDEX(GroupVertices[Group],MATCH(Edges[[#This Row],[Vertex 1]],GroupVertices[Vertex],0)),1,1,"")</f>
        <v>9</v>
      </c>
      <c r="BD219" s="79" t="str">
        <f>REPLACE(INDEX(GroupVertices[Group],MATCH(Edges[[#This Row],[Vertex 2]],GroupVertices[Vertex],0)),1,1,"")</f>
        <v>9</v>
      </c>
    </row>
    <row r="220" spans="1:56" ht="15">
      <c r="A220" s="65" t="s">
        <v>271</v>
      </c>
      <c r="B220" s="65" t="s">
        <v>446</v>
      </c>
      <c r="C220" s="66"/>
      <c r="D220" s="67"/>
      <c r="E220" s="68"/>
      <c r="F220" s="69"/>
      <c r="G220" s="66"/>
      <c r="H220" s="70"/>
      <c r="I220" s="71"/>
      <c r="J220" s="71"/>
      <c r="K220" s="34" t="s">
        <v>65</v>
      </c>
      <c r="L220" s="78">
        <v>220</v>
      </c>
      <c r="M220" s="78"/>
      <c r="N220" s="73"/>
      <c r="O220" s="80" t="s">
        <v>874</v>
      </c>
      <c r="P220" s="82">
        <v>43656.30034722222</v>
      </c>
      <c r="Q220" s="80" t="s">
        <v>887</v>
      </c>
      <c r="R220" s="80"/>
      <c r="S220" s="80"/>
      <c r="T220" s="80"/>
      <c r="U220" s="80"/>
      <c r="V220" s="83" t="s">
        <v>1556</v>
      </c>
      <c r="W220" s="82">
        <v>43656.30034722222</v>
      </c>
      <c r="X220" s="86">
        <v>43656</v>
      </c>
      <c r="Y220" s="88" t="s">
        <v>1920</v>
      </c>
      <c r="Z220" s="83" t="s">
        <v>2479</v>
      </c>
      <c r="AA220" s="80"/>
      <c r="AB220" s="80"/>
      <c r="AC220" s="88" t="s">
        <v>3042</v>
      </c>
      <c r="AD220" s="80"/>
      <c r="AE220" s="80" t="b">
        <v>0</v>
      </c>
      <c r="AF220" s="80">
        <v>0</v>
      </c>
      <c r="AG220" s="88" t="s">
        <v>3679</v>
      </c>
      <c r="AH220" s="80" t="b">
        <v>0</v>
      </c>
      <c r="AI220" s="80" t="s">
        <v>3815</v>
      </c>
      <c r="AJ220" s="80"/>
      <c r="AK220" s="88" t="s">
        <v>3679</v>
      </c>
      <c r="AL220" s="80" t="b">
        <v>0</v>
      </c>
      <c r="AM220" s="80">
        <v>39</v>
      </c>
      <c r="AN220" s="88" t="s">
        <v>3227</v>
      </c>
      <c r="AO220" s="80" t="s">
        <v>3855</v>
      </c>
      <c r="AP220" s="80" t="b">
        <v>0</v>
      </c>
      <c r="AQ220" s="88" t="s">
        <v>3227</v>
      </c>
      <c r="AR220" s="80" t="s">
        <v>178</v>
      </c>
      <c r="AS220" s="80">
        <v>0</v>
      </c>
      <c r="AT220" s="80">
        <v>0</v>
      </c>
      <c r="AU220" s="80"/>
      <c r="AV220" s="80"/>
      <c r="AW220" s="80"/>
      <c r="AX220" s="80"/>
      <c r="AY220" s="80"/>
      <c r="AZ220" s="80"/>
      <c r="BA220" s="80"/>
      <c r="BB220" s="80"/>
      <c r="BC220" s="79" t="str">
        <f>REPLACE(INDEX(GroupVertices[Group],MATCH(Edges[[#This Row],[Vertex 1]],GroupVertices[Vertex],0)),1,1,"")</f>
        <v>8</v>
      </c>
      <c r="BD220" s="79" t="str">
        <f>REPLACE(INDEX(GroupVertices[Group],MATCH(Edges[[#This Row],[Vertex 2]],GroupVertices[Vertex],0)),1,1,"")</f>
        <v>8</v>
      </c>
    </row>
    <row r="221" spans="1:56" ht="15">
      <c r="A221" s="65" t="s">
        <v>271</v>
      </c>
      <c r="B221" s="65" t="s">
        <v>696</v>
      </c>
      <c r="C221" s="66"/>
      <c r="D221" s="67"/>
      <c r="E221" s="68"/>
      <c r="F221" s="69"/>
      <c r="G221" s="66"/>
      <c r="H221" s="70"/>
      <c r="I221" s="71"/>
      <c r="J221" s="71"/>
      <c r="K221" s="34" t="s">
        <v>65</v>
      </c>
      <c r="L221" s="78">
        <v>221</v>
      </c>
      <c r="M221" s="78"/>
      <c r="N221" s="73"/>
      <c r="O221" s="80" t="s">
        <v>876</v>
      </c>
      <c r="P221" s="82">
        <v>43656.30034722222</v>
      </c>
      <c r="Q221" s="80" t="s">
        <v>887</v>
      </c>
      <c r="R221" s="80"/>
      <c r="S221" s="80"/>
      <c r="T221" s="80"/>
      <c r="U221" s="80"/>
      <c r="V221" s="83" t="s">
        <v>1556</v>
      </c>
      <c r="W221" s="82">
        <v>43656.30034722222</v>
      </c>
      <c r="X221" s="86">
        <v>43656</v>
      </c>
      <c r="Y221" s="88" t="s">
        <v>1920</v>
      </c>
      <c r="Z221" s="83" t="s">
        <v>2479</v>
      </c>
      <c r="AA221" s="80"/>
      <c r="AB221" s="80"/>
      <c r="AC221" s="88" t="s">
        <v>3042</v>
      </c>
      <c r="AD221" s="80"/>
      <c r="AE221" s="80" t="b">
        <v>0</v>
      </c>
      <c r="AF221" s="80">
        <v>0</v>
      </c>
      <c r="AG221" s="88" t="s">
        <v>3679</v>
      </c>
      <c r="AH221" s="80" t="b">
        <v>0</v>
      </c>
      <c r="AI221" s="80" t="s">
        <v>3815</v>
      </c>
      <c r="AJ221" s="80"/>
      <c r="AK221" s="88" t="s">
        <v>3679</v>
      </c>
      <c r="AL221" s="80" t="b">
        <v>0</v>
      </c>
      <c r="AM221" s="80">
        <v>39</v>
      </c>
      <c r="AN221" s="88" t="s">
        <v>3227</v>
      </c>
      <c r="AO221" s="80" t="s">
        <v>3855</v>
      </c>
      <c r="AP221" s="80" t="b">
        <v>0</v>
      </c>
      <c r="AQ221" s="88" t="s">
        <v>3227</v>
      </c>
      <c r="AR221" s="80" t="s">
        <v>178</v>
      </c>
      <c r="AS221" s="80">
        <v>0</v>
      </c>
      <c r="AT221" s="80">
        <v>0</v>
      </c>
      <c r="AU221" s="80"/>
      <c r="AV221" s="80"/>
      <c r="AW221" s="80"/>
      <c r="AX221" s="80"/>
      <c r="AY221" s="80"/>
      <c r="AZ221" s="80"/>
      <c r="BA221" s="80"/>
      <c r="BB221" s="80"/>
      <c r="BC221" s="79" t="str">
        <f>REPLACE(INDEX(GroupVertices[Group],MATCH(Edges[[#This Row],[Vertex 1]],GroupVertices[Vertex],0)),1,1,"")</f>
        <v>8</v>
      </c>
      <c r="BD221" s="79" t="str">
        <f>REPLACE(INDEX(GroupVertices[Group],MATCH(Edges[[#This Row],[Vertex 2]],GroupVertices[Vertex],0)),1,1,"")</f>
        <v>8</v>
      </c>
    </row>
    <row r="222" spans="1:56" ht="15">
      <c r="A222" s="65" t="s">
        <v>295</v>
      </c>
      <c r="B222" s="65" t="s">
        <v>704</v>
      </c>
      <c r="C222" s="66"/>
      <c r="D222" s="67"/>
      <c r="E222" s="68"/>
      <c r="F222" s="69"/>
      <c r="G222" s="66"/>
      <c r="H222" s="70"/>
      <c r="I222" s="71"/>
      <c r="J222" s="71"/>
      <c r="K222" s="34" t="s">
        <v>65</v>
      </c>
      <c r="L222" s="78">
        <v>222</v>
      </c>
      <c r="M222" s="78"/>
      <c r="N222" s="73"/>
      <c r="O222" s="80" t="s">
        <v>875</v>
      </c>
      <c r="P222" s="82">
        <v>43656.46425925926</v>
      </c>
      <c r="Q222" s="80" t="s">
        <v>912</v>
      </c>
      <c r="R222" s="80"/>
      <c r="S222" s="80"/>
      <c r="T222" s="80"/>
      <c r="U222" s="80"/>
      <c r="V222" s="83" t="s">
        <v>1578</v>
      </c>
      <c r="W222" s="82">
        <v>43656.46425925926</v>
      </c>
      <c r="X222" s="86">
        <v>43656</v>
      </c>
      <c r="Y222" s="88" t="s">
        <v>1944</v>
      </c>
      <c r="Z222" s="83" t="s">
        <v>2503</v>
      </c>
      <c r="AA222" s="80"/>
      <c r="AB222" s="80"/>
      <c r="AC222" s="88" t="s">
        <v>3066</v>
      </c>
      <c r="AD222" s="88" t="s">
        <v>3563</v>
      </c>
      <c r="AE222" s="80" t="b">
        <v>0</v>
      </c>
      <c r="AF222" s="80">
        <v>1</v>
      </c>
      <c r="AG222" s="88" t="s">
        <v>3693</v>
      </c>
      <c r="AH222" s="80" t="b">
        <v>0</v>
      </c>
      <c r="AI222" s="80" t="s">
        <v>3815</v>
      </c>
      <c r="AJ222" s="80"/>
      <c r="AK222" s="88" t="s">
        <v>3679</v>
      </c>
      <c r="AL222" s="80" t="b">
        <v>0</v>
      </c>
      <c r="AM222" s="80">
        <v>0</v>
      </c>
      <c r="AN222" s="88" t="s">
        <v>3679</v>
      </c>
      <c r="AO222" s="80" t="s">
        <v>3849</v>
      </c>
      <c r="AP222" s="80" t="b">
        <v>0</v>
      </c>
      <c r="AQ222" s="88" t="s">
        <v>3563</v>
      </c>
      <c r="AR222" s="80" t="s">
        <v>178</v>
      </c>
      <c r="AS222" s="80">
        <v>0</v>
      </c>
      <c r="AT222" s="80">
        <v>0</v>
      </c>
      <c r="AU222" s="80"/>
      <c r="AV222" s="80"/>
      <c r="AW222" s="80"/>
      <c r="AX222" s="80"/>
      <c r="AY222" s="80"/>
      <c r="AZ222" s="80"/>
      <c r="BA222" s="80"/>
      <c r="BB222" s="80"/>
      <c r="BC222" s="79" t="str">
        <f>REPLACE(INDEX(GroupVertices[Group],MATCH(Edges[[#This Row],[Vertex 1]],GroupVertices[Vertex],0)),1,1,"")</f>
        <v>109</v>
      </c>
      <c r="BD222" s="79" t="str">
        <f>REPLACE(INDEX(GroupVertices[Group],MATCH(Edges[[#This Row],[Vertex 2]],GroupVertices[Vertex],0)),1,1,"")</f>
        <v>109</v>
      </c>
    </row>
    <row r="223" spans="1:56" ht="15">
      <c r="A223" s="65" t="s">
        <v>312</v>
      </c>
      <c r="B223" s="65" t="s">
        <v>373</v>
      </c>
      <c r="C223" s="66"/>
      <c r="D223" s="67"/>
      <c r="E223" s="68"/>
      <c r="F223" s="69"/>
      <c r="G223" s="66"/>
      <c r="H223" s="70"/>
      <c r="I223" s="71"/>
      <c r="J223" s="71"/>
      <c r="K223" s="34" t="s">
        <v>65</v>
      </c>
      <c r="L223" s="78">
        <v>223</v>
      </c>
      <c r="M223" s="78"/>
      <c r="N223" s="73"/>
      <c r="O223" s="80" t="s">
        <v>874</v>
      </c>
      <c r="P223" s="82">
        <v>43656.55400462963</v>
      </c>
      <c r="Q223" s="80" t="s">
        <v>927</v>
      </c>
      <c r="R223" s="80"/>
      <c r="S223" s="80"/>
      <c r="T223" s="80"/>
      <c r="U223" s="80"/>
      <c r="V223" s="83" t="s">
        <v>1592</v>
      </c>
      <c r="W223" s="82">
        <v>43656.55400462963</v>
      </c>
      <c r="X223" s="86">
        <v>43656</v>
      </c>
      <c r="Y223" s="88" t="s">
        <v>1962</v>
      </c>
      <c r="Z223" s="83" t="s">
        <v>2521</v>
      </c>
      <c r="AA223" s="80"/>
      <c r="AB223" s="80"/>
      <c r="AC223" s="88" t="s">
        <v>3084</v>
      </c>
      <c r="AD223" s="80"/>
      <c r="AE223" s="80" t="b">
        <v>0</v>
      </c>
      <c r="AF223" s="80">
        <v>0</v>
      </c>
      <c r="AG223" s="88" t="s">
        <v>3679</v>
      </c>
      <c r="AH223" s="80" t="b">
        <v>0</v>
      </c>
      <c r="AI223" s="80" t="s">
        <v>3815</v>
      </c>
      <c r="AJ223" s="80"/>
      <c r="AK223" s="88" t="s">
        <v>3679</v>
      </c>
      <c r="AL223" s="80" t="b">
        <v>0</v>
      </c>
      <c r="AM223" s="80">
        <v>2</v>
      </c>
      <c r="AN223" s="88" t="s">
        <v>3147</v>
      </c>
      <c r="AO223" s="80" t="s">
        <v>3852</v>
      </c>
      <c r="AP223" s="80" t="b">
        <v>0</v>
      </c>
      <c r="AQ223" s="88" t="s">
        <v>3147</v>
      </c>
      <c r="AR223" s="80" t="s">
        <v>178</v>
      </c>
      <c r="AS223" s="80">
        <v>0</v>
      </c>
      <c r="AT223" s="80">
        <v>0</v>
      </c>
      <c r="AU223" s="80"/>
      <c r="AV223" s="80"/>
      <c r="AW223" s="80"/>
      <c r="AX223" s="80"/>
      <c r="AY223" s="80"/>
      <c r="AZ223" s="80"/>
      <c r="BA223" s="80"/>
      <c r="BB223" s="80"/>
      <c r="BC223" s="79" t="str">
        <f>REPLACE(INDEX(GroupVertices[Group],MATCH(Edges[[#This Row],[Vertex 1]],GroupVertices[Vertex],0)),1,1,"")</f>
        <v>37</v>
      </c>
      <c r="BD223" s="79" t="str">
        <f>REPLACE(INDEX(GroupVertices[Group],MATCH(Edges[[#This Row],[Vertex 2]],GroupVertices[Vertex],0)),1,1,"")</f>
        <v>37</v>
      </c>
    </row>
    <row r="224" spans="1:56" ht="15">
      <c r="A224" s="65" t="s">
        <v>336</v>
      </c>
      <c r="B224" s="65" t="s">
        <v>335</v>
      </c>
      <c r="C224" s="66"/>
      <c r="D224" s="67"/>
      <c r="E224" s="68"/>
      <c r="F224" s="69"/>
      <c r="G224" s="66"/>
      <c r="H224" s="70"/>
      <c r="I224" s="71"/>
      <c r="J224" s="71"/>
      <c r="K224" s="34" t="s">
        <v>65</v>
      </c>
      <c r="L224" s="78">
        <v>224</v>
      </c>
      <c r="M224" s="78"/>
      <c r="N224" s="73"/>
      <c r="O224" s="80" t="s">
        <v>874</v>
      </c>
      <c r="P224" s="82">
        <v>43656.67291666667</v>
      </c>
      <c r="Q224" s="80" t="s">
        <v>941</v>
      </c>
      <c r="R224" s="83" t="s">
        <v>1262</v>
      </c>
      <c r="S224" s="80" t="s">
        <v>1320</v>
      </c>
      <c r="T224" s="80"/>
      <c r="U224" s="80"/>
      <c r="V224" s="83" t="s">
        <v>1615</v>
      </c>
      <c r="W224" s="82">
        <v>43656.67291666667</v>
      </c>
      <c r="X224" s="86">
        <v>43656</v>
      </c>
      <c r="Y224" s="88" t="s">
        <v>1986</v>
      </c>
      <c r="Z224" s="83" t="s">
        <v>2545</v>
      </c>
      <c r="AA224" s="80"/>
      <c r="AB224" s="80"/>
      <c r="AC224" s="88" t="s">
        <v>3108</v>
      </c>
      <c r="AD224" s="80"/>
      <c r="AE224" s="80" t="b">
        <v>0</v>
      </c>
      <c r="AF224" s="80">
        <v>0</v>
      </c>
      <c r="AG224" s="88" t="s">
        <v>3679</v>
      </c>
      <c r="AH224" s="80" t="b">
        <v>0</v>
      </c>
      <c r="AI224" s="80" t="s">
        <v>3815</v>
      </c>
      <c r="AJ224" s="80"/>
      <c r="AK224" s="88" t="s">
        <v>3679</v>
      </c>
      <c r="AL224" s="80" t="b">
        <v>0</v>
      </c>
      <c r="AM224" s="80">
        <v>11</v>
      </c>
      <c r="AN224" s="88" t="s">
        <v>3107</v>
      </c>
      <c r="AO224" s="80" t="s">
        <v>3850</v>
      </c>
      <c r="AP224" s="80" t="b">
        <v>0</v>
      </c>
      <c r="AQ224" s="88" t="s">
        <v>3107</v>
      </c>
      <c r="AR224" s="80" t="s">
        <v>178</v>
      </c>
      <c r="AS224" s="80">
        <v>0</v>
      </c>
      <c r="AT224" s="80">
        <v>0</v>
      </c>
      <c r="AU224" s="80"/>
      <c r="AV224" s="80"/>
      <c r="AW224" s="80"/>
      <c r="AX224" s="80"/>
      <c r="AY224" s="80"/>
      <c r="AZ224" s="80"/>
      <c r="BA224" s="80"/>
      <c r="BB224" s="80"/>
      <c r="BC224" s="79" t="str">
        <f>REPLACE(INDEX(GroupVertices[Group],MATCH(Edges[[#This Row],[Vertex 1]],GroupVertices[Vertex],0)),1,1,"")</f>
        <v>108</v>
      </c>
      <c r="BD224" s="79" t="str">
        <f>REPLACE(INDEX(GroupVertices[Group],MATCH(Edges[[#This Row],[Vertex 2]],GroupVertices[Vertex],0)),1,1,"")</f>
        <v>108</v>
      </c>
    </row>
    <row r="225" spans="1:56" ht="15">
      <c r="A225" s="65" t="s">
        <v>409</v>
      </c>
      <c r="B225" s="65" t="s">
        <v>428</v>
      </c>
      <c r="C225" s="66"/>
      <c r="D225" s="67"/>
      <c r="E225" s="68"/>
      <c r="F225" s="69"/>
      <c r="G225" s="66"/>
      <c r="H225" s="70"/>
      <c r="I225" s="71"/>
      <c r="J225" s="71"/>
      <c r="K225" s="34" t="s">
        <v>65</v>
      </c>
      <c r="L225" s="78">
        <v>225</v>
      </c>
      <c r="M225" s="78"/>
      <c r="N225" s="73"/>
      <c r="O225" s="80" t="s">
        <v>874</v>
      </c>
      <c r="P225" s="82">
        <v>43656.88025462963</v>
      </c>
      <c r="Q225" s="80" t="s">
        <v>877</v>
      </c>
      <c r="R225" s="80"/>
      <c r="S225" s="80"/>
      <c r="T225" s="80"/>
      <c r="U225" s="80"/>
      <c r="V225" s="83" t="s">
        <v>1673</v>
      </c>
      <c r="W225" s="82">
        <v>43656.88025462963</v>
      </c>
      <c r="X225" s="86">
        <v>43656</v>
      </c>
      <c r="Y225" s="88" t="s">
        <v>2060</v>
      </c>
      <c r="Z225" s="83" t="s">
        <v>2620</v>
      </c>
      <c r="AA225" s="80"/>
      <c r="AB225" s="80"/>
      <c r="AC225" s="88" t="s">
        <v>3183</v>
      </c>
      <c r="AD225" s="80"/>
      <c r="AE225" s="80" t="b">
        <v>0</v>
      </c>
      <c r="AF225" s="80">
        <v>0</v>
      </c>
      <c r="AG225" s="88" t="s">
        <v>3679</v>
      </c>
      <c r="AH225" s="80" t="b">
        <v>0</v>
      </c>
      <c r="AI225" s="80" t="s">
        <v>3815</v>
      </c>
      <c r="AJ225" s="80"/>
      <c r="AK225" s="88" t="s">
        <v>3679</v>
      </c>
      <c r="AL225" s="80" t="b">
        <v>0</v>
      </c>
      <c r="AM225" s="80">
        <v>94</v>
      </c>
      <c r="AN225" s="88" t="s">
        <v>3203</v>
      </c>
      <c r="AO225" s="80" t="s">
        <v>3851</v>
      </c>
      <c r="AP225" s="80" t="b">
        <v>0</v>
      </c>
      <c r="AQ225" s="88" t="s">
        <v>3203</v>
      </c>
      <c r="AR225" s="80" t="s">
        <v>178</v>
      </c>
      <c r="AS225" s="80">
        <v>0</v>
      </c>
      <c r="AT225" s="80">
        <v>0</v>
      </c>
      <c r="AU225" s="80"/>
      <c r="AV225" s="80"/>
      <c r="AW225" s="80"/>
      <c r="AX225" s="80"/>
      <c r="AY225" s="80"/>
      <c r="AZ225" s="80"/>
      <c r="BA225" s="80"/>
      <c r="BB225" s="80"/>
      <c r="BC225" s="79" t="str">
        <f>REPLACE(INDEX(GroupVertices[Group],MATCH(Edges[[#This Row],[Vertex 1]],GroupVertices[Vertex],0)),1,1,"")</f>
        <v>1</v>
      </c>
      <c r="BD225" s="79" t="str">
        <f>REPLACE(INDEX(GroupVertices[Group],MATCH(Edges[[#This Row],[Vertex 2]],GroupVertices[Vertex],0)),1,1,"")</f>
        <v>1</v>
      </c>
    </row>
    <row r="226" spans="1:56" ht="15">
      <c r="A226" s="65" t="s">
        <v>350</v>
      </c>
      <c r="B226" s="65" t="s">
        <v>350</v>
      </c>
      <c r="C226" s="66"/>
      <c r="D226" s="67"/>
      <c r="E226" s="68"/>
      <c r="F226" s="69"/>
      <c r="G226" s="66"/>
      <c r="H226" s="70"/>
      <c r="I226" s="71"/>
      <c r="J226" s="71"/>
      <c r="K226" s="34" t="s">
        <v>65</v>
      </c>
      <c r="L226" s="78">
        <v>226</v>
      </c>
      <c r="M226" s="78"/>
      <c r="N226" s="73"/>
      <c r="O226" s="80" t="s">
        <v>178</v>
      </c>
      <c r="P226" s="82">
        <v>43656.70537037037</v>
      </c>
      <c r="Q226" s="80" t="s">
        <v>950</v>
      </c>
      <c r="R226" s="80"/>
      <c r="S226" s="80"/>
      <c r="T226" s="80"/>
      <c r="U226" s="80"/>
      <c r="V226" s="83" t="s">
        <v>1625</v>
      </c>
      <c r="W226" s="82">
        <v>43656.70537037037</v>
      </c>
      <c r="X226" s="86">
        <v>43656</v>
      </c>
      <c r="Y226" s="88" t="s">
        <v>2000</v>
      </c>
      <c r="Z226" s="83" t="s">
        <v>2559</v>
      </c>
      <c r="AA226" s="80"/>
      <c r="AB226" s="80"/>
      <c r="AC226" s="88" t="s">
        <v>3122</v>
      </c>
      <c r="AD226" s="80"/>
      <c r="AE226" s="80" t="b">
        <v>0</v>
      </c>
      <c r="AF226" s="80">
        <v>1</v>
      </c>
      <c r="AG226" s="88" t="s">
        <v>3679</v>
      </c>
      <c r="AH226" s="80" t="b">
        <v>0</v>
      </c>
      <c r="AI226" s="80" t="s">
        <v>3815</v>
      </c>
      <c r="AJ226" s="80"/>
      <c r="AK226" s="88" t="s">
        <v>3679</v>
      </c>
      <c r="AL226" s="80" t="b">
        <v>0</v>
      </c>
      <c r="AM226" s="80">
        <v>0</v>
      </c>
      <c r="AN226" s="88" t="s">
        <v>3679</v>
      </c>
      <c r="AO226" s="80" t="s">
        <v>3852</v>
      </c>
      <c r="AP226" s="80" t="b">
        <v>0</v>
      </c>
      <c r="AQ226" s="88" t="s">
        <v>3122</v>
      </c>
      <c r="AR226" s="80" t="s">
        <v>178</v>
      </c>
      <c r="AS226" s="80">
        <v>0</v>
      </c>
      <c r="AT226" s="80">
        <v>0</v>
      </c>
      <c r="AU226" s="80"/>
      <c r="AV226" s="80"/>
      <c r="AW226" s="80"/>
      <c r="AX226" s="80"/>
      <c r="AY226" s="80"/>
      <c r="AZ226" s="80"/>
      <c r="BA226" s="80"/>
      <c r="BB226" s="80"/>
      <c r="BC226" s="79" t="str">
        <f>REPLACE(INDEX(GroupVertices[Group],MATCH(Edges[[#This Row],[Vertex 1]],GroupVertices[Vertex],0)),1,1,"")</f>
        <v>219</v>
      </c>
      <c r="BD226" s="79" t="str">
        <f>REPLACE(INDEX(GroupVertices[Group],MATCH(Edges[[#This Row],[Vertex 2]],GroupVertices[Vertex],0)),1,1,"")</f>
        <v>219</v>
      </c>
    </row>
    <row r="227" spans="1:56" ht="15">
      <c r="A227" s="65" t="s">
        <v>639</v>
      </c>
      <c r="B227" s="65" t="s">
        <v>639</v>
      </c>
      <c r="C227" s="66"/>
      <c r="D227" s="67"/>
      <c r="E227" s="68"/>
      <c r="F227" s="69"/>
      <c r="G227" s="66"/>
      <c r="H227" s="70"/>
      <c r="I227" s="71"/>
      <c r="J227" s="71"/>
      <c r="K227" s="34" t="s">
        <v>65</v>
      </c>
      <c r="L227" s="78">
        <v>227</v>
      </c>
      <c r="M227" s="78"/>
      <c r="N227" s="73"/>
      <c r="O227" s="80" t="s">
        <v>178</v>
      </c>
      <c r="P227" s="82">
        <v>43657.636354166665</v>
      </c>
      <c r="Q227" s="80" t="s">
        <v>1206</v>
      </c>
      <c r="R227" s="80"/>
      <c r="S227" s="80"/>
      <c r="T227" s="80"/>
      <c r="U227" s="80"/>
      <c r="V227" s="83" t="s">
        <v>1824</v>
      </c>
      <c r="W227" s="82">
        <v>43657.636354166665</v>
      </c>
      <c r="X227" s="86">
        <v>43657</v>
      </c>
      <c r="Y227" s="88" t="s">
        <v>2359</v>
      </c>
      <c r="Z227" s="83" t="s">
        <v>2922</v>
      </c>
      <c r="AA227" s="80"/>
      <c r="AB227" s="80"/>
      <c r="AC227" s="88" t="s">
        <v>3485</v>
      </c>
      <c r="AD227" s="80"/>
      <c r="AE227" s="80" t="b">
        <v>0</v>
      </c>
      <c r="AF227" s="80">
        <v>1</v>
      </c>
      <c r="AG227" s="88" t="s">
        <v>3679</v>
      </c>
      <c r="AH227" s="80" t="b">
        <v>0</v>
      </c>
      <c r="AI227" s="80" t="s">
        <v>3822</v>
      </c>
      <c r="AJ227" s="80"/>
      <c r="AK227" s="88" t="s">
        <v>3679</v>
      </c>
      <c r="AL227" s="80" t="b">
        <v>0</v>
      </c>
      <c r="AM227" s="80">
        <v>0</v>
      </c>
      <c r="AN227" s="88" t="s">
        <v>3679</v>
      </c>
      <c r="AO227" s="80" t="s">
        <v>3870</v>
      </c>
      <c r="AP227" s="80" t="b">
        <v>0</v>
      </c>
      <c r="AQ227" s="88" t="s">
        <v>3485</v>
      </c>
      <c r="AR227" s="80" t="s">
        <v>178</v>
      </c>
      <c r="AS227" s="80">
        <v>0</v>
      </c>
      <c r="AT227" s="80">
        <v>0</v>
      </c>
      <c r="AU227" s="80"/>
      <c r="AV227" s="80"/>
      <c r="AW227" s="80"/>
      <c r="AX227" s="80"/>
      <c r="AY227" s="80"/>
      <c r="AZ227" s="80"/>
      <c r="BA227" s="80"/>
      <c r="BB227" s="80"/>
      <c r="BC227" s="79" t="str">
        <f>REPLACE(INDEX(GroupVertices[Group],MATCH(Edges[[#This Row],[Vertex 1]],GroupVertices[Vertex],0)),1,1,"")</f>
        <v>218</v>
      </c>
      <c r="BD227" s="79" t="str">
        <f>REPLACE(INDEX(GroupVertices[Group],MATCH(Edges[[#This Row],[Vertex 2]],GroupVertices[Vertex],0)),1,1,"")</f>
        <v>218</v>
      </c>
    </row>
    <row r="228" spans="1:56" ht="15">
      <c r="A228" s="65" t="s">
        <v>550</v>
      </c>
      <c r="B228" s="65" t="s">
        <v>550</v>
      </c>
      <c r="C228" s="66"/>
      <c r="D228" s="67"/>
      <c r="E228" s="68"/>
      <c r="F228" s="69"/>
      <c r="G228" s="66"/>
      <c r="H228" s="70"/>
      <c r="I228" s="71"/>
      <c r="J228" s="71"/>
      <c r="K228" s="34" t="s">
        <v>65</v>
      </c>
      <c r="L228" s="78">
        <v>228</v>
      </c>
      <c r="M228" s="78"/>
      <c r="N228" s="73"/>
      <c r="O228" s="80" t="s">
        <v>178</v>
      </c>
      <c r="P228" s="82">
        <v>43657.42393518519</v>
      </c>
      <c r="Q228" s="80" t="s">
        <v>1116</v>
      </c>
      <c r="R228" s="83" t="s">
        <v>1293</v>
      </c>
      <c r="S228" s="80" t="s">
        <v>1334</v>
      </c>
      <c r="T228" s="80" t="s">
        <v>1377</v>
      </c>
      <c r="U228" s="80"/>
      <c r="V228" s="83" t="s">
        <v>1784</v>
      </c>
      <c r="W228" s="82">
        <v>43657.42393518519</v>
      </c>
      <c r="X228" s="86">
        <v>43657</v>
      </c>
      <c r="Y228" s="88" t="s">
        <v>2220</v>
      </c>
      <c r="Z228" s="83" t="s">
        <v>2781</v>
      </c>
      <c r="AA228" s="80"/>
      <c r="AB228" s="80"/>
      <c r="AC228" s="88" t="s">
        <v>3344</v>
      </c>
      <c r="AD228" s="80"/>
      <c r="AE228" s="80" t="b">
        <v>0</v>
      </c>
      <c r="AF228" s="80">
        <v>1</v>
      </c>
      <c r="AG228" s="88" t="s">
        <v>3679</v>
      </c>
      <c r="AH228" s="80" t="b">
        <v>0</v>
      </c>
      <c r="AI228" s="80" t="s">
        <v>3815</v>
      </c>
      <c r="AJ228" s="80"/>
      <c r="AK228" s="88" t="s">
        <v>3679</v>
      </c>
      <c r="AL228" s="80" t="b">
        <v>0</v>
      </c>
      <c r="AM228" s="80">
        <v>0</v>
      </c>
      <c r="AN228" s="88" t="s">
        <v>3679</v>
      </c>
      <c r="AO228" s="80" t="s">
        <v>3850</v>
      </c>
      <c r="AP228" s="80" t="b">
        <v>0</v>
      </c>
      <c r="AQ228" s="88" t="s">
        <v>3344</v>
      </c>
      <c r="AR228" s="80" t="s">
        <v>178</v>
      </c>
      <c r="AS228" s="80">
        <v>0</v>
      </c>
      <c r="AT228" s="80">
        <v>0</v>
      </c>
      <c r="AU228" s="80"/>
      <c r="AV228" s="80"/>
      <c r="AW228" s="80"/>
      <c r="AX228" s="80"/>
      <c r="AY228" s="80"/>
      <c r="AZ228" s="80"/>
      <c r="BA228" s="80"/>
      <c r="BB228" s="80"/>
      <c r="BC228" s="79" t="str">
        <f>REPLACE(INDEX(GroupVertices[Group],MATCH(Edges[[#This Row],[Vertex 1]],GroupVertices[Vertex],0)),1,1,"")</f>
        <v>217</v>
      </c>
      <c r="BD228" s="79" t="str">
        <f>REPLACE(INDEX(GroupVertices[Group],MATCH(Edges[[#This Row],[Vertex 2]],GroupVertices[Vertex],0)),1,1,"")</f>
        <v>217</v>
      </c>
    </row>
    <row r="229" spans="1:56" ht="15">
      <c r="A229" s="65" t="s">
        <v>252</v>
      </c>
      <c r="B229" s="65" t="s">
        <v>695</v>
      </c>
      <c r="C229" s="66"/>
      <c r="D229" s="67"/>
      <c r="E229" s="68"/>
      <c r="F229" s="69"/>
      <c r="G229" s="66"/>
      <c r="H229" s="70"/>
      <c r="I229" s="71"/>
      <c r="J229" s="71"/>
      <c r="K229" s="34" t="s">
        <v>65</v>
      </c>
      <c r="L229" s="78">
        <v>229</v>
      </c>
      <c r="M229" s="78"/>
      <c r="N229" s="73"/>
      <c r="O229" s="80" t="s">
        <v>875</v>
      </c>
      <c r="P229" s="82">
        <v>43656.24135416667</v>
      </c>
      <c r="Q229" s="80" t="s">
        <v>885</v>
      </c>
      <c r="R229" s="80"/>
      <c r="S229" s="80"/>
      <c r="T229" s="80"/>
      <c r="U229" s="83" t="s">
        <v>1392</v>
      </c>
      <c r="V229" s="83" t="s">
        <v>1392</v>
      </c>
      <c r="W229" s="82">
        <v>43656.24135416667</v>
      </c>
      <c r="X229" s="86">
        <v>43656</v>
      </c>
      <c r="Y229" s="88" t="s">
        <v>1902</v>
      </c>
      <c r="Z229" s="83" t="s">
        <v>2460</v>
      </c>
      <c r="AA229" s="80"/>
      <c r="AB229" s="80"/>
      <c r="AC229" s="88" t="s">
        <v>3023</v>
      </c>
      <c r="AD229" s="88" t="s">
        <v>3554</v>
      </c>
      <c r="AE229" s="80" t="b">
        <v>0</v>
      </c>
      <c r="AF229" s="80">
        <v>2</v>
      </c>
      <c r="AG229" s="88" t="s">
        <v>3684</v>
      </c>
      <c r="AH229" s="80" t="b">
        <v>0</v>
      </c>
      <c r="AI229" s="80" t="s">
        <v>3815</v>
      </c>
      <c r="AJ229" s="80"/>
      <c r="AK229" s="88" t="s">
        <v>3679</v>
      </c>
      <c r="AL229" s="80" t="b">
        <v>0</v>
      </c>
      <c r="AM229" s="80">
        <v>0</v>
      </c>
      <c r="AN229" s="88" t="s">
        <v>3679</v>
      </c>
      <c r="AO229" s="80" t="s">
        <v>3850</v>
      </c>
      <c r="AP229" s="80" t="b">
        <v>0</v>
      </c>
      <c r="AQ229" s="88" t="s">
        <v>3554</v>
      </c>
      <c r="AR229" s="80" t="s">
        <v>178</v>
      </c>
      <c r="AS229" s="80">
        <v>0</v>
      </c>
      <c r="AT229" s="80">
        <v>0</v>
      </c>
      <c r="AU229" s="80"/>
      <c r="AV229" s="80"/>
      <c r="AW229" s="80"/>
      <c r="AX229" s="80"/>
      <c r="AY229" s="80"/>
      <c r="AZ229" s="80"/>
      <c r="BA229" s="80"/>
      <c r="BB229" s="80"/>
      <c r="BC229" s="79" t="str">
        <f>REPLACE(INDEX(GroupVertices[Group],MATCH(Edges[[#This Row],[Vertex 1]],GroupVertices[Vertex],0)),1,1,"")</f>
        <v>107</v>
      </c>
      <c r="BD229" s="79" t="str">
        <f>REPLACE(INDEX(GroupVertices[Group],MATCH(Edges[[#This Row],[Vertex 2]],GroupVertices[Vertex],0)),1,1,"")</f>
        <v>107</v>
      </c>
    </row>
    <row r="230" spans="1:56" ht="15">
      <c r="A230" s="65" t="s">
        <v>557</v>
      </c>
      <c r="B230" s="65" t="s">
        <v>557</v>
      </c>
      <c r="C230" s="66"/>
      <c r="D230" s="67"/>
      <c r="E230" s="68"/>
      <c r="F230" s="69"/>
      <c r="G230" s="66"/>
      <c r="H230" s="70"/>
      <c r="I230" s="71"/>
      <c r="J230" s="71"/>
      <c r="K230" s="34" t="s">
        <v>65</v>
      </c>
      <c r="L230" s="78">
        <v>230</v>
      </c>
      <c r="M230" s="78"/>
      <c r="N230" s="73"/>
      <c r="O230" s="80" t="s">
        <v>178</v>
      </c>
      <c r="P230" s="82">
        <v>43657.47493055555</v>
      </c>
      <c r="Q230" s="80" t="s">
        <v>1122</v>
      </c>
      <c r="R230" s="80"/>
      <c r="S230" s="80"/>
      <c r="T230" s="80"/>
      <c r="U230" s="80"/>
      <c r="V230" s="83" t="s">
        <v>1790</v>
      </c>
      <c r="W230" s="82">
        <v>43657.47493055555</v>
      </c>
      <c r="X230" s="86">
        <v>43657</v>
      </c>
      <c r="Y230" s="88" t="s">
        <v>2228</v>
      </c>
      <c r="Z230" s="83" t="s">
        <v>2789</v>
      </c>
      <c r="AA230" s="80"/>
      <c r="AB230" s="80"/>
      <c r="AC230" s="88" t="s">
        <v>3352</v>
      </c>
      <c r="AD230" s="80"/>
      <c r="AE230" s="80" t="b">
        <v>0</v>
      </c>
      <c r="AF230" s="80">
        <v>1</v>
      </c>
      <c r="AG230" s="88" t="s">
        <v>3679</v>
      </c>
      <c r="AH230" s="80" t="b">
        <v>0</v>
      </c>
      <c r="AI230" s="80" t="s">
        <v>3815</v>
      </c>
      <c r="AJ230" s="80"/>
      <c r="AK230" s="88" t="s">
        <v>3679</v>
      </c>
      <c r="AL230" s="80" t="b">
        <v>0</v>
      </c>
      <c r="AM230" s="80">
        <v>0</v>
      </c>
      <c r="AN230" s="88" t="s">
        <v>3679</v>
      </c>
      <c r="AO230" s="80" t="s">
        <v>3852</v>
      </c>
      <c r="AP230" s="80" t="b">
        <v>0</v>
      </c>
      <c r="AQ230" s="88" t="s">
        <v>3352</v>
      </c>
      <c r="AR230" s="80" t="s">
        <v>178</v>
      </c>
      <c r="AS230" s="80">
        <v>0</v>
      </c>
      <c r="AT230" s="80">
        <v>0</v>
      </c>
      <c r="AU230" s="80"/>
      <c r="AV230" s="80"/>
      <c r="AW230" s="80"/>
      <c r="AX230" s="80"/>
      <c r="AY230" s="80"/>
      <c r="AZ230" s="80"/>
      <c r="BA230" s="80"/>
      <c r="BB230" s="80"/>
      <c r="BC230" s="79" t="str">
        <f>REPLACE(INDEX(GroupVertices[Group],MATCH(Edges[[#This Row],[Vertex 1]],GroupVertices[Vertex],0)),1,1,"")</f>
        <v>216</v>
      </c>
      <c r="BD230" s="79" t="str">
        <f>REPLACE(INDEX(GroupVertices[Group],MATCH(Edges[[#This Row],[Vertex 2]],GroupVertices[Vertex],0)),1,1,"")</f>
        <v>216</v>
      </c>
    </row>
    <row r="231" spans="1:56" ht="15">
      <c r="A231" s="65" t="s">
        <v>518</v>
      </c>
      <c r="B231" s="65" t="s">
        <v>517</v>
      </c>
      <c r="C231" s="66"/>
      <c r="D231" s="67"/>
      <c r="E231" s="68"/>
      <c r="F231" s="69"/>
      <c r="G231" s="66"/>
      <c r="H231" s="70"/>
      <c r="I231" s="71"/>
      <c r="J231" s="71"/>
      <c r="K231" s="34" t="s">
        <v>65</v>
      </c>
      <c r="L231" s="78">
        <v>231</v>
      </c>
      <c r="M231" s="78"/>
      <c r="N231" s="73"/>
      <c r="O231" s="80" t="s">
        <v>874</v>
      </c>
      <c r="P231" s="82">
        <v>43657.20313657408</v>
      </c>
      <c r="Q231" s="80" t="s">
        <v>1090</v>
      </c>
      <c r="R231" s="80" t="s">
        <v>1287</v>
      </c>
      <c r="S231" s="80" t="s">
        <v>1330</v>
      </c>
      <c r="T231" s="80" t="s">
        <v>1371</v>
      </c>
      <c r="U231" s="80"/>
      <c r="V231" s="83" t="s">
        <v>1757</v>
      </c>
      <c r="W231" s="82">
        <v>43657.20313657408</v>
      </c>
      <c r="X231" s="86">
        <v>43657</v>
      </c>
      <c r="Y231" s="88" t="s">
        <v>2180</v>
      </c>
      <c r="Z231" s="83" t="s">
        <v>2740</v>
      </c>
      <c r="AA231" s="80"/>
      <c r="AB231" s="80"/>
      <c r="AC231" s="88" t="s">
        <v>3303</v>
      </c>
      <c r="AD231" s="80"/>
      <c r="AE231" s="80" t="b">
        <v>0</v>
      </c>
      <c r="AF231" s="80">
        <v>0</v>
      </c>
      <c r="AG231" s="88" t="s">
        <v>3679</v>
      </c>
      <c r="AH231" s="80" t="b">
        <v>0</v>
      </c>
      <c r="AI231" s="80" t="s">
        <v>3815</v>
      </c>
      <c r="AJ231" s="80"/>
      <c r="AK231" s="88" t="s">
        <v>3679</v>
      </c>
      <c r="AL231" s="80" t="b">
        <v>0</v>
      </c>
      <c r="AM231" s="80">
        <v>1</v>
      </c>
      <c r="AN231" s="88" t="s">
        <v>3302</v>
      </c>
      <c r="AO231" s="80" t="s">
        <v>3877</v>
      </c>
      <c r="AP231" s="80" t="b">
        <v>0</v>
      </c>
      <c r="AQ231" s="88" t="s">
        <v>3302</v>
      </c>
      <c r="AR231" s="80" t="s">
        <v>178</v>
      </c>
      <c r="AS231" s="80">
        <v>0</v>
      </c>
      <c r="AT231" s="80">
        <v>0</v>
      </c>
      <c r="AU231" s="80"/>
      <c r="AV231" s="80"/>
      <c r="AW231" s="80"/>
      <c r="AX231" s="80"/>
      <c r="AY231" s="80"/>
      <c r="AZ231" s="80"/>
      <c r="BA231" s="80"/>
      <c r="BB231" s="80"/>
      <c r="BC231" s="79" t="str">
        <f>REPLACE(INDEX(GroupVertices[Group],MATCH(Edges[[#This Row],[Vertex 1]],GroupVertices[Vertex],0)),1,1,"")</f>
        <v>106</v>
      </c>
      <c r="BD231" s="79" t="str">
        <f>REPLACE(INDEX(GroupVertices[Group],MATCH(Edges[[#This Row],[Vertex 2]],GroupVertices[Vertex],0)),1,1,"")</f>
        <v>106</v>
      </c>
    </row>
    <row r="232" spans="1:56" ht="15">
      <c r="A232" s="65" t="s">
        <v>666</v>
      </c>
      <c r="B232" s="65" t="s">
        <v>864</v>
      </c>
      <c r="C232" s="66"/>
      <c r="D232" s="67"/>
      <c r="E232" s="68"/>
      <c r="F232" s="69"/>
      <c r="G232" s="66"/>
      <c r="H232" s="70"/>
      <c r="I232" s="71"/>
      <c r="J232" s="71"/>
      <c r="K232" s="34" t="s">
        <v>65</v>
      </c>
      <c r="L232" s="78">
        <v>232</v>
      </c>
      <c r="M232" s="78"/>
      <c r="N232" s="73"/>
      <c r="O232" s="80" t="s">
        <v>875</v>
      </c>
      <c r="P232" s="82">
        <v>43657.663773148146</v>
      </c>
      <c r="Q232" s="80" t="s">
        <v>1230</v>
      </c>
      <c r="R232" s="80"/>
      <c r="S232" s="80"/>
      <c r="T232" s="80"/>
      <c r="U232" s="80"/>
      <c r="V232" s="83" t="s">
        <v>1846</v>
      </c>
      <c r="W232" s="82">
        <v>43657.663773148146</v>
      </c>
      <c r="X232" s="86">
        <v>43657</v>
      </c>
      <c r="Y232" s="88" t="s">
        <v>2401</v>
      </c>
      <c r="Z232" s="83" t="s">
        <v>2964</v>
      </c>
      <c r="AA232" s="80"/>
      <c r="AB232" s="80"/>
      <c r="AC232" s="88" t="s">
        <v>3527</v>
      </c>
      <c r="AD232" s="88" t="s">
        <v>3666</v>
      </c>
      <c r="AE232" s="80" t="b">
        <v>0</v>
      </c>
      <c r="AF232" s="80">
        <v>1</v>
      </c>
      <c r="AG232" s="88" t="s">
        <v>3801</v>
      </c>
      <c r="AH232" s="80" t="b">
        <v>0</v>
      </c>
      <c r="AI232" s="80" t="s">
        <v>3815</v>
      </c>
      <c r="AJ232" s="80"/>
      <c r="AK232" s="88" t="s">
        <v>3679</v>
      </c>
      <c r="AL232" s="80" t="b">
        <v>0</v>
      </c>
      <c r="AM232" s="80">
        <v>0</v>
      </c>
      <c r="AN232" s="88" t="s">
        <v>3679</v>
      </c>
      <c r="AO232" s="80" t="s">
        <v>3850</v>
      </c>
      <c r="AP232" s="80" t="b">
        <v>0</v>
      </c>
      <c r="AQ232" s="88" t="s">
        <v>3666</v>
      </c>
      <c r="AR232" s="80" t="s">
        <v>178</v>
      </c>
      <c r="AS232" s="80">
        <v>0</v>
      </c>
      <c r="AT232" s="80">
        <v>0</v>
      </c>
      <c r="AU232" s="80"/>
      <c r="AV232" s="80"/>
      <c r="AW232" s="80"/>
      <c r="AX232" s="80"/>
      <c r="AY232" s="80"/>
      <c r="AZ232" s="80"/>
      <c r="BA232" s="80"/>
      <c r="BB232" s="80"/>
      <c r="BC232" s="79" t="str">
        <f>REPLACE(INDEX(GroupVertices[Group],MATCH(Edges[[#This Row],[Vertex 1]],GroupVertices[Vertex],0)),1,1,"")</f>
        <v>105</v>
      </c>
      <c r="BD232" s="79" t="str">
        <f>REPLACE(INDEX(GroupVertices[Group],MATCH(Edges[[#This Row],[Vertex 2]],GroupVertices[Vertex],0)),1,1,"")</f>
        <v>105</v>
      </c>
    </row>
    <row r="233" spans="1:56" ht="15">
      <c r="A233" s="65" t="s">
        <v>438</v>
      </c>
      <c r="B233" s="65" t="s">
        <v>479</v>
      </c>
      <c r="C233" s="66"/>
      <c r="D233" s="67"/>
      <c r="E233" s="68"/>
      <c r="F233" s="69"/>
      <c r="G233" s="66"/>
      <c r="H233" s="70"/>
      <c r="I233" s="71"/>
      <c r="J233" s="71"/>
      <c r="K233" s="34" t="s">
        <v>65</v>
      </c>
      <c r="L233" s="78">
        <v>233</v>
      </c>
      <c r="M233" s="78"/>
      <c r="N233" s="73"/>
      <c r="O233" s="80" t="s">
        <v>874</v>
      </c>
      <c r="P233" s="82">
        <v>43656.97482638889</v>
      </c>
      <c r="Q233" s="80" t="s">
        <v>958</v>
      </c>
      <c r="R233" s="80"/>
      <c r="S233" s="80"/>
      <c r="T233" s="80"/>
      <c r="U233" s="80"/>
      <c r="V233" s="83" t="s">
        <v>1695</v>
      </c>
      <c r="W233" s="82">
        <v>43656.97482638889</v>
      </c>
      <c r="X233" s="86">
        <v>43656</v>
      </c>
      <c r="Y233" s="88" t="s">
        <v>2096</v>
      </c>
      <c r="Z233" s="83" t="s">
        <v>2656</v>
      </c>
      <c r="AA233" s="80"/>
      <c r="AB233" s="80"/>
      <c r="AC233" s="88" t="s">
        <v>3219</v>
      </c>
      <c r="AD233" s="80"/>
      <c r="AE233" s="80" t="b">
        <v>0</v>
      </c>
      <c r="AF233" s="80">
        <v>0</v>
      </c>
      <c r="AG233" s="88" t="s">
        <v>3679</v>
      </c>
      <c r="AH233" s="80" t="b">
        <v>0</v>
      </c>
      <c r="AI233" s="80" t="s">
        <v>3815</v>
      </c>
      <c r="AJ233" s="80"/>
      <c r="AK233" s="88" t="s">
        <v>3679</v>
      </c>
      <c r="AL233" s="80" t="b">
        <v>0</v>
      </c>
      <c r="AM233" s="80">
        <v>15</v>
      </c>
      <c r="AN233" s="88" t="s">
        <v>3263</v>
      </c>
      <c r="AO233" s="80" t="s">
        <v>3850</v>
      </c>
      <c r="AP233" s="80" t="b">
        <v>0</v>
      </c>
      <c r="AQ233" s="88" t="s">
        <v>3263</v>
      </c>
      <c r="AR233" s="80" t="s">
        <v>178</v>
      </c>
      <c r="AS233" s="80">
        <v>0</v>
      </c>
      <c r="AT233" s="80">
        <v>0</v>
      </c>
      <c r="AU233" s="80"/>
      <c r="AV233" s="80"/>
      <c r="AW233" s="80"/>
      <c r="AX233" s="80"/>
      <c r="AY233" s="80"/>
      <c r="AZ233" s="80"/>
      <c r="BA233" s="80"/>
      <c r="BB233" s="80"/>
      <c r="BC233" s="79" t="str">
        <f>REPLACE(INDEX(GroupVertices[Group],MATCH(Edges[[#This Row],[Vertex 1]],GroupVertices[Vertex],0)),1,1,"")</f>
        <v>21</v>
      </c>
      <c r="BD233" s="79" t="str">
        <f>REPLACE(INDEX(GroupVertices[Group],MATCH(Edges[[#This Row],[Vertex 2]],GroupVertices[Vertex],0)),1,1,"")</f>
        <v>21</v>
      </c>
    </row>
    <row r="234" spans="1:56" ht="15">
      <c r="A234" s="65" t="s">
        <v>663</v>
      </c>
      <c r="B234" s="65" t="s">
        <v>663</v>
      </c>
      <c r="C234" s="66"/>
      <c r="D234" s="67"/>
      <c r="E234" s="68"/>
      <c r="F234" s="69"/>
      <c r="G234" s="66"/>
      <c r="H234" s="70"/>
      <c r="I234" s="71"/>
      <c r="J234" s="71"/>
      <c r="K234" s="34" t="s">
        <v>65</v>
      </c>
      <c r="L234" s="78">
        <v>234</v>
      </c>
      <c r="M234" s="78"/>
      <c r="N234" s="73"/>
      <c r="O234" s="80" t="s">
        <v>178</v>
      </c>
      <c r="P234" s="82">
        <v>43657.651354166665</v>
      </c>
      <c r="Q234" s="80" t="s">
        <v>1227</v>
      </c>
      <c r="R234" s="80"/>
      <c r="S234" s="80"/>
      <c r="T234" s="80"/>
      <c r="U234" s="80"/>
      <c r="V234" s="83" t="s">
        <v>1844</v>
      </c>
      <c r="W234" s="82">
        <v>43657.651354166665</v>
      </c>
      <c r="X234" s="86">
        <v>43657</v>
      </c>
      <c r="Y234" s="88" t="s">
        <v>2396</v>
      </c>
      <c r="Z234" s="83" t="s">
        <v>2959</v>
      </c>
      <c r="AA234" s="80"/>
      <c r="AB234" s="80"/>
      <c r="AC234" s="88" t="s">
        <v>3522</v>
      </c>
      <c r="AD234" s="80"/>
      <c r="AE234" s="80" t="b">
        <v>0</v>
      </c>
      <c r="AF234" s="80">
        <v>15</v>
      </c>
      <c r="AG234" s="88" t="s">
        <v>3679</v>
      </c>
      <c r="AH234" s="80" t="b">
        <v>0</v>
      </c>
      <c r="AI234" s="80" t="s">
        <v>3815</v>
      </c>
      <c r="AJ234" s="80"/>
      <c r="AK234" s="88" t="s">
        <v>3679</v>
      </c>
      <c r="AL234" s="80" t="b">
        <v>0</v>
      </c>
      <c r="AM234" s="80">
        <v>1</v>
      </c>
      <c r="AN234" s="88" t="s">
        <v>3679</v>
      </c>
      <c r="AO234" s="80" t="s">
        <v>3850</v>
      </c>
      <c r="AP234" s="80" t="b">
        <v>0</v>
      </c>
      <c r="AQ234" s="88" t="s">
        <v>3522</v>
      </c>
      <c r="AR234" s="80" t="s">
        <v>178</v>
      </c>
      <c r="AS234" s="80">
        <v>0</v>
      </c>
      <c r="AT234" s="80">
        <v>0</v>
      </c>
      <c r="AU234" s="80"/>
      <c r="AV234" s="80"/>
      <c r="AW234" s="80"/>
      <c r="AX234" s="80"/>
      <c r="AY234" s="80"/>
      <c r="AZ234" s="80"/>
      <c r="BA234" s="80"/>
      <c r="BB234" s="80"/>
      <c r="BC234" s="79" t="str">
        <f>REPLACE(INDEX(GroupVertices[Group],MATCH(Edges[[#This Row],[Vertex 1]],GroupVertices[Vertex],0)),1,1,"")</f>
        <v>19</v>
      </c>
      <c r="BD234" s="79" t="str">
        <f>REPLACE(INDEX(GroupVertices[Group],MATCH(Edges[[#This Row],[Vertex 2]],GroupVertices[Vertex],0)),1,1,"")</f>
        <v>19</v>
      </c>
    </row>
    <row r="235" spans="1:56" ht="15">
      <c r="A235" s="65" t="s">
        <v>400</v>
      </c>
      <c r="B235" s="65" t="s">
        <v>399</v>
      </c>
      <c r="C235" s="66"/>
      <c r="D235" s="67"/>
      <c r="E235" s="68"/>
      <c r="F235" s="69"/>
      <c r="G235" s="66"/>
      <c r="H235" s="70"/>
      <c r="I235" s="71"/>
      <c r="J235" s="71"/>
      <c r="K235" s="34" t="s">
        <v>65</v>
      </c>
      <c r="L235" s="78">
        <v>235</v>
      </c>
      <c r="M235" s="78"/>
      <c r="N235" s="73"/>
      <c r="O235" s="80" t="s">
        <v>874</v>
      </c>
      <c r="P235" s="82">
        <v>43656.86016203704</v>
      </c>
      <c r="Q235" s="80" t="s">
        <v>990</v>
      </c>
      <c r="R235" s="80"/>
      <c r="S235" s="80"/>
      <c r="T235" s="80" t="s">
        <v>1355</v>
      </c>
      <c r="U235" s="83" t="s">
        <v>1411</v>
      </c>
      <c r="V235" s="83" t="s">
        <v>1411</v>
      </c>
      <c r="W235" s="82">
        <v>43656.86016203704</v>
      </c>
      <c r="X235" s="86">
        <v>43656</v>
      </c>
      <c r="Y235" s="88" t="s">
        <v>2051</v>
      </c>
      <c r="Z235" s="83" t="s">
        <v>2611</v>
      </c>
      <c r="AA235" s="80"/>
      <c r="AB235" s="80"/>
      <c r="AC235" s="88" t="s">
        <v>3174</v>
      </c>
      <c r="AD235" s="80"/>
      <c r="AE235" s="80" t="b">
        <v>0</v>
      </c>
      <c r="AF235" s="80">
        <v>0</v>
      </c>
      <c r="AG235" s="88" t="s">
        <v>3679</v>
      </c>
      <c r="AH235" s="80" t="b">
        <v>0</v>
      </c>
      <c r="AI235" s="80" t="s">
        <v>3815</v>
      </c>
      <c r="AJ235" s="80"/>
      <c r="AK235" s="88" t="s">
        <v>3679</v>
      </c>
      <c r="AL235" s="80" t="b">
        <v>0</v>
      </c>
      <c r="AM235" s="80">
        <v>201</v>
      </c>
      <c r="AN235" s="88" t="s">
        <v>3173</v>
      </c>
      <c r="AO235" s="80" t="s">
        <v>3849</v>
      </c>
      <c r="AP235" s="80" t="b">
        <v>0</v>
      </c>
      <c r="AQ235" s="88" t="s">
        <v>3173</v>
      </c>
      <c r="AR235" s="80" t="s">
        <v>178</v>
      </c>
      <c r="AS235" s="80">
        <v>0</v>
      </c>
      <c r="AT235" s="80">
        <v>0</v>
      </c>
      <c r="AU235" s="80"/>
      <c r="AV235" s="80"/>
      <c r="AW235" s="80"/>
      <c r="AX235" s="80"/>
      <c r="AY235" s="80"/>
      <c r="AZ235" s="80"/>
      <c r="BA235" s="80"/>
      <c r="BB235" s="80"/>
      <c r="BC235" s="79" t="str">
        <f>REPLACE(INDEX(GroupVertices[Group],MATCH(Edges[[#This Row],[Vertex 1]],GroupVertices[Vertex],0)),1,1,"")</f>
        <v>45</v>
      </c>
      <c r="BD235" s="79" t="str">
        <f>REPLACE(INDEX(GroupVertices[Group],MATCH(Edges[[#This Row],[Vertex 2]],GroupVertices[Vertex],0)),1,1,"")</f>
        <v>45</v>
      </c>
    </row>
    <row r="236" spans="1:56" ht="15">
      <c r="A236" s="65" t="s">
        <v>400</v>
      </c>
      <c r="B236" s="65" t="s">
        <v>767</v>
      </c>
      <c r="C236" s="66"/>
      <c r="D236" s="67"/>
      <c r="E236" s="68"/>
      <c r="F236" s="69"/>
      <c r="G236" s="66"/>
      <c r="H236" s="70"/>
      <c r="I236" s="71"/>
      <c r="J236" s="71"/>
      <c r="K236" s="34" t="s">
        <v>65</v>
      </c>
      <c r="L236" s="78">
        <v>236</v>
      </c>
      <c r="M236" s="78"/>
      <c r="N236" s="73"/>
      <c r="O236" s="80" t="s">
        <v>876</v>
      </c>
      <c r="P236" s="82">
        <v>43656.86016203704</v>
      </c>
      <c r="Q236" s="80" t="s">
        <v>990</v>
      </c>
      <c r="R236" s="80"/>
      <c r="S236" s="80"/>
      <c r="T236" s="80" t="s">
        <v>1355</v>
      </c>
      <c r="U236" s="83" t="s">
        <v>1411</v>
      </c>
      <c r="V236" s="83" t="s">
        <v>1411</v>
      </c>
      <c r="W236" s="82">
        <v>43656.86016203704</v>
      </c>
      <c r="X236" s="86">
        <v>43656</v>
      </c>
      <c r="Y236" s="88" t="s">
        <v>2051</v>
      </c>
      <c r="Z236" s="83" t="s">
        <v>2611</v>
      </c>
      <c r="AA236" s="80"/>
      <c r="AB236" s="80"/>
      <c r="AC236" s="88" t="s">
        <v>3174</v>
      </c>
      <c r="AD236" s="80"/>
      <c r="AE236" s="80" t="b">
        <v>0</v>
      </c>
      <c r="AF236" s="80">
        <v>0</v>
      </c>
      <c r="AG236" s="88" t="s">
        <v>3679</v>
      </c>
      <c r="AH236" s="80" t="b">
        <v>0</v>
      </c>
      <c r="AI236" s="80" t="s">
        <v>3815</v>
      </c>
      <c r="AJ236" s="80"/>
      <c r="AK236" s="88" t="s">
        <v>3679</v>
      </c>
      <c r="AL236" s="80" t="b">
        <v>0</v>
      </c>
      <c r="AM236" s="80">
        <v>201</v>
      </c>
      <c r="AN236" s="88" t="s">
        <v>3173</v>
      </c>
      <c r="AO236" s="80" t="s">
        <v>3849</v>
      </c>
      <c r="AP236" s="80" t="b">
        <v>0</v>
      </c>
      <c r="AQ236" s="88" t="s">
        <v>3173</v>
      </c>
      <c r="AR236" s="80" t="s">
        <v>178</v>
      </c>
      <c r="AS236" s="80">
        <v>0</v>
      </c>
      <c r="AT236" s="80">
        <v>0</v>
      </c>
      <c r="AU236" s="80"/>
      <c r="AV236" s="80"/>
      <c r="AW236" s="80"/>
      <c r="AX236" s="80"/>
      <c r="AY236" s="80"/>
      <c r="AZ236" s="80"/>
      <c r="BA236" s="80"/>
      <c r="BB236" s="80"/>
      <c r="BC236" s="79" t="str">
        <f>REPLACE(INDEX(GroupVertices[Group],MATCH(Edges[[#This Row],[Vertex 1]],GroupVertices[Vertex],0)),1,1,"")</f>
        <v>45</v>
      </c>
      <c r="BD236" s="79" t="str">
        <f>REPLACE(INDEX(GroupVertices[Group],MATCH(Edges[[#This Row],[Vertex 2]],GroupVertices[Vertex],0)),1,1,"")</f>
        <v>45</v>
      </c>
    </row>
    <row r="237" spans="1:56" ht="15">
      <c r="A237" s="65" t="s">
        <v>645</v>
      </c>
      <c r="B237" s="65" t="s">
        <v>851</v>
      </c>
      <c r="C237" s="66"/>
      <c r="D237" s="67"/>
      <c r="E237" s="68"/>
      <c r="F237" s="69"/>
      <c r="G237" s="66"/>
      <c r="H237" s="70"/>
      <c r="I237" s="71"/>
      <c r="J237" s="71"/>
      <c r="K237" s="34" t="s">
        <v>65</v>
      </c>
      <c r="L237" s="78">
        <v>237</v>
      </c>
      <c r="M237" s="78"/>
      <c r="N237" s="73"/>
      <c r="O237" s="80" t="s">
        <v>876</v>
      </c>
      <c r="P237" s="82">
        <v>43657.64815972222</v>
      </c>
      <c r="Q237" s="80" t="s">
        <v>1212</v>
      </c>
      <c r="R237" s="80"/>
      <c r="S237" s="80"/>
      <c r="T237" s="80"/>
      <c r="U237" s="80"/>
      <c r="V237" s="83" t="s">
        <v>1829</v>
      </c>
      <c r="W237" s="82">
        <v>43657.64815972222</v>
      </c>
      <c r="X237" s="86">
        <v>43657</v>
      </c>
      <c r="Y237" s="88" t="s">
        <v>2365</v>
      </c>
      <c r="Z237" s="83" t="s">
        <v>2928</v>
      </c>
      <c r="AA237" s="80"/>
      <c r="AB237" s="80"/>
      <c r="AC237" s="88" t="s">
        <v>3491</v>
      </c>
      <c r="AD237" s="88" t="s">
        <v>3658</v>
      </c>
      <c r="AE237" s="80" t="b">
        <v>0</v>
      </c>
      <c r="AF237" s="80">
        <v>1</v>
      </c>
      <c r="AG237" s="88" t="s">
        <v>3793</v>
      </c>
      <c r="AH237" s="80" t="b">
        <v>0</v>
      </c>
      <c r="AI237" s="80" t="s">
        <v>3815</v>
      </c>
      <c r="AJ237" s="80"/>
      <c r="AK237" s="88" t="s">
        <v>3679</v>
      </c>
      <c r="AL237" s="80" t="b">
        <v>0</v>
      </c>
      <c r="AM237" s="80">
        <v>0</v>
      </c>
      <c r="AN237" s="88" t="s">
        <v>3679</v>
      </c>
      <c r="AO237" s="80" t="s">
        <v>3849</v>
      </c>
      <c r="AP237" s="80" t="b">
        <v>0</v>
      </c>
      <c r="AQ237" s="88" t="s">
        <v>3658</v>
      </c>
      <c r="AR237" s="80" t="s">
        <v>178</v>
      </c>
      <c r="AS237" s="80">
        <v>0</v>
      </c>
      <c r="AT237" s="80">
        <v>0</v>
      </c>
      <c r="AU237" s="80"/>
      <c r="AV237" s="80"/>
      <c r="AW237" s="80"/>
      <c r="AX237" s="80"/>
      <c r="AY237" s="80"/>
      <c r="AZ237" s="80"/>
      <c r="BA237" s="80"/>
      <c r="BB237" s="80"/>
      <c r="BC237" s="79" t="str">
        <f>REPLACE(INDEX(GroupVertices[Group],MATCH(Edges[[#This Row],[Vertex 1]],GroupVertices[Vertex],0)),1,1,"")</f>
        <v>44</v>
      </c>
      <c r="BD237" s="79" t="str">
        <f>REPLACE(INDEX(GroupVertices[Group],MATCH(Edges[[#This Row],[Vertex 2]],GroupVertices[Vertex],0)),1,1,"")</f>
        <v>44</v>
      </c>
    </row>
    <row r="238" spans="1:56" ht="15">
      <c r="A238" s="65" t="s">
        <v>645</v>
      </c>
      <c r="B238" s="65" t="s">
        <v>852</v>
      </c>
      <c r="C238" s="66"/>
      <c r="D238" s="67"/>
      <c r="E238" s="68"/>
      <c r="F238" s="69"/>
      <c r="G238" s="66"/>
      <c r="H238" s="70"/>
      <c r="I238" s="71"/>
      <c r="J238" s="71"/>
      <c r="K238" s="34" t="s">
        <v>65</v>
      </c>
      <c r="L238" s="78">
        <v>238</v>
      </c>
      <c r="M238" s="78"/>
      <c r="N238" s="73"/>
      <c r="O238" s="80" t="s">
        <v>875</v>
      </c>
      <c r="P238" s="82">
        <v>43657.64815972222</v>
      </c>
      <c r="Q238" s="80" t="s">
        <v>1212</v>
      </c>
      <c r="R238" s="80"/>
      <c r="S238" s="80"/>
      <c r="T238" s="80"/>
      <c r="U238" s="80"/>
      <c r="V238" s="83" t="s">
        <v>1829</v>
      </c>
      <c r="W238" s="82">
        <v>43657.64815972222</v>
      </c>
      <c r="X238" s="86">
        <v>43657</v>
      </c>
      <c r="Y238" s="88" t="s">
        <v>2365</v>
      </c>
      <c r="Z238" s="83" t="s">
        <v>2928</v>
      </c>
      <c r="AA238" s="80"/>
      <c r="AB238" s="80"/>
      <c r="AC238" s="88" t="s">
        <v>3491</v>
      </c>
      <c r="AD238" s="88" t="s">
        <v>3658</v>
      </c>
      <c r="AE238" s="80" t="b">
        <v>0</v>
      </c>
      <c r="AF238" s="80">
        <v>1</v>
      </c>
      <c r="AG238" s="88" t="s">
        <v>3793</v>
      </c>
      <c r="AH238" s="80" t="b">
        <v>0</v>
      </c>
      <c r="AI238" s="80" t="s">
        <v>3815</v>
      </c>
      <c r="AJ238" s="80"/>
      <c r="AK238" s="88" t="s">
        <v>3679</v>
      </c>
      <c r="AL238" s="80" t="b">
        <v>0</v>
      </c>
      <c r="AM238" s="80">
        <v>0</v>
      </c>
      <c r="AN238" s="88" t="s">
        <v>3679</v>
      </c>
      <c r="AO238" s="80" t="s">
        <v>3849</v>
      </c>
      <c r="AP238" s="80" t="b">
        <v>0</v>
      </c>
      <c r="AQ238" s="88" t="s">
        <v>3658</v>
      </c>
      <c r="AR238" s="80" t="s">
        <v>178</v>
      </c>
      <c r="AS238" s="80">
        <v>0</v>
      </c>
      <c r="AT238" s="80">
        <v>0</v>
      </c>
      <c r="AU238" s="80"/>
      <c r="AV238" s="80"/>
      <c r="AW238" s="80"/>
      <c r="AX238" s="80"/>
      <c r="AY238" s="80"/>
      <c r="AZ238" s="80"/>
      <c r="BA238" s="80"/>
      <c r="BB238" s="80"/>
      <c r="BC238" s="79" t="str">
        <f>REPLACE(INDEX(GroupVertices[Group],MATCH(Edges[[#This Row],[Vertex 1]],GroupVertices[Vertex],0)),1,1,"")</f>
        <v>44</v>
      </c>
      <c r="BD238" s="79" t="str">
        <f>REPLACE(INDEX(GroupVertices[Group],MATCH(Edges[[#This Row],[Vertex 2]],GroupVertices[Vertex],0)),1,1,"")</f>
        <v>44</v>
      </c>
    </row>
    <row r="239" spans="1:56" ht="15">
      <c r="A239" s="65" t="s">
        <v>644</v>
      </c>
      <c r="B239" s="65" t="s">
        <v>850</v>
      </c>
      <c r="C239" s="66"/>
      <c r="D239" s="67"/>
      <c r="E239" s="68"/>
      <c r="F239" s="69"/>
      <c r="G239" s="66"/>
      <c r="H239" s="70"/>
      <c r="I239" s="71"/>
      <c r="J239" s="71"/>
      <c r="K239" s="34" t="s">
        <v>65</v>
      </c>
      <c r="L239" s="78">
        <v>239</v>
      </c>
      <c r="M239" s="78"/>
      <c r="N239" s="73"/>
      <c r="O239" s="80" t="s">
        <v>875</v>
      </c>
      <c r="P239" s="82">
        <v>43657.64527777778</v>
      </c>
      <c r="Q239" s="80" t="s">
        <v>1211</v>
      </c>
      <c r="R239" s="80"/>
      <c r="S239" s="80"/>
      <c r="T239" s="80"/>
      <c r="U239" s="83" t="s">
        <v>1495</v>
      </c>
      <c r="V239" s="83" t="s">
        <v>1495</v>
      </c>
      <c r="W239" s="82">
        <v>43657.64527777778</v>
      </c>
      <c r="X239" s="86">
        <v>43657</v>
      </c>
      <c r="Y239" s="88" t="s">
        <v>2364</v>
      </c>
      <c r="Z239" s="83" t="s">
        <v>2927</v>
      </c>
      <c r="AA239" s="80"/>
      <c r="AB239" s="80"/>
      <c r="AC239" s="88" t="s">
        <v>3490</v>
      </c>
      <c r="AD239" s="88" t="s">
        <v>3657</v>
      </c>
      <c r="AE239" s="80" t="b">
        <v>0</v>
      </c>
      <c r="AF239" s="80">
        <v>1</v>
      </c>
      <c r="AG239" s="88" t="s">
        <v>3792</v>
      </c>
      <c r="AH239" s="80" t="b">
        <v>0</v>
      </c>
      <c r="AI239" s="80" t="s">
        <v>3815</v>
      </c>
      <c r="AJ239" s="80"/>
      <c r="AK239" s="88" t="s">
        <v>3679</v>
      </c>
      <c r="AL239" s="80" t="b">
        <v>0</v>
      </c>
      <c r="AM239" s="80">
        <v>0</v>
      </c>
      <c r="AN239" s="88" t="s">
        <v>3679</v>
      </c>
      <c r="AO239" s="80" t="s">
        <v>3851</v>
      </c>
      <c r="AP239" s="80" t="b">
        <v>0</v>
      </c>
      <c r="AQ239" s="88" t="s">
        <v>3657</v>
      </c>
      <c r="AR239" s="80" t="s">
        <v>178</v>
      </c>
      <c r="AS239" s="80">
        <v>0</v>
      </c>
      <c r="AT239" s="80">
        <v>0</v>
      </c>
      <c r="AU239" s="80"/>
      <c r="AV239" s="80"/>
      <c r="AW239" s="80"/>
      <c r="AX239" s="80"/>
      <c r="AY239" s="80"/>
      <c r="AZ239" s="80"/>
      <c r="BA239" s="80"/>
      <c r="BB239" s="80"/>
      <c r="BC239" s="79" t="str">
        <f>REPLACE(INDEX(GroupVertices[Group],MATCH(Edges[[#This Row],[Vertex 1]],GroupVertices[Vertex],0)),1,1,"")</f>
        <v>104</v>
      </c>
      <c r="BD239" s="79" t="str">
        <f>REPLACE(INDEX(GroupVertices[Group],MATCH(Edges[[#This Row],[Vertex 2]],GroupVertices[Vertex],0)),1,1,"")</f>
        <v>104</v>
      </c>
    </row>
    <row r="240" spans="1:56" ht="15">
      <c r="A240" s="65" t="s">
        <v>341</v>
      </c>
      <c r="B240" s="65" t="s">
        <v>671</v>
      </c>
      <c r="C240" s="66"/>
      <c r="D240" s="67"/>
      <c r="E240" s="68"/>
      <c r="F240" s="69"/>
      <c r="G240" s="66"/>
      <c r="H240" s="70"/>
      <c r="I240" s="71"/>
      <c r="J240" s="71"/>
      <c r="K240" s="34" t="s">
        <v>65</v>
      </c>
      <c r="L240" s="78">
        <v>240</v>
      </c>
      <c r="M240" s="78"/>
      <c r="N240" s="73"/>
      <c r="O240" s="80" t="s">
        <v>874</v>
      </c>
      <c r="P240" s="82">
        <v>43656.6872337963</v>
      </c>
      <c r="Q240" s="80" t="s">
        <v>880</v>
      </c>
      <c r="R240" s="83" t="s">
        <v>1249</v>
      </c>
      <c r="S240" s="80" t="s">
        <v>1313</v>
      </c>
      <c r="T240" s="80"/>
      <c r="U240" s="80"/>
      <c r="V240" s="83" t="s">
        <v>1617</v>
      </c>
      <c r="W240" s="82">
        <v>43656.6872337963</v>
      </c>
      <c r="X240" s="86">
        <v>43656</v>
      </c>
      <c r="Y240" s="88" t="s">
        <v>1991</v>
      </c>
      <c r="Z240" s="83" t="s">
        <v>2550</v>
      </c>
      <c r="AA240" s="80"/>
      <c r="AB240" s="80"/>
      <c r="AC240" s="88" t="s">
        <v>3113</v>
      </c>
      <c r="AD240" s="80"/>
      <c r="AE240" s="80" t="b">
        <v>0</v>
      </c>
      <c r="AF240" s="80">
        <v>0</v>
      </c>
      <c r="AG240" s="88" t="s">
        <v>3679</v>
      </c>
      <c r="AH240" s="80" t="b">
        <v>0</v>
      </c>
      <c r="AI240" s="80" t="s">
        <v>3816</v>
      </c>
      <c r="AJ240" s="80"/>
      <c r="AK240" s="88" t="s">
        <v>3679</v>
      </c>
      <c r="AL240" s="80" t="b">
        <v>0</v>
      </c>
      <c r="AM240" s="80">
        <v>55</v>
      </c>
      <c r="AN240" s="88" t="s">
        <v>3532</v>
      </c>
      <c r="AO240" s="80" t="s">
        <v>3849</v>
      </c>
      <c r="AP240" s="80" t="b">
        <v>0</v>
      </c>
      <c r="AQ240" s="88" t="s">
        <v>3532</v>
      </c>
      <c r="AR240" s="80" t="s">
        <v>178</v>
      </c>
      <c r="AS240" s="80">
        <v>0</v>
      </c>
      <c r="AT240" s="80">
        <v>0</v>
      </c>
      <c r="AU240" s="80"/>
      <c r="AV240" s="80"/>
      <c r="AW240" s="80"/>
      <c r="AX240" s="80"/>
      <c r="AY240" s="80"/>
      <c r="AZ240" s="80"/>
      <c r="BA240" s="80"/>
      <c r="BB240" s="80"/>
      <c r="BC240" s="79" t="str">
        <f>REPLACE(INDEX(GroupVertices[Group],MATCH(Edges[[#This Row],[Vertex 1]],GroupVertices[Vertex],0)),1,1,"")</f>
        <v>7</v>
      </c>
      <c r="BD240" s="79" t="str">
        <f>REPLACE(INDEX(GroupVertices[Group],MATCH(Edges[[#This Row],[Vertex 2]],GroupVertices[Vertex],0)),1,1,"")</f>
        <v>7</v>
      </c>
    </row>
    <row r="241" spans="1:56" ht="15">
      <c r="A241" s="65" t="s">
        <v>555</v>
      </c>
      <c r="B241" s="65" t="s">
        <v>555</v>
      </c>
      <c r="C241" s="66"/>
      <c r="D241" s="67"/>
      <c r="E241" s="68"/>
      <c r="F241" s="69"/>
      <c r="G241" s="66"/>
      <c r="H241" s="70"/>
      <c r="I241" s="71"/>
      <c r="J241" s="71"/>
      <c r="K241" s="34" t="s">
        <v>65</v>
      </c>
      <c r="L241" s="78">
        <v>241</v>
      </c>
      <c r="M241" s="78"/>
      <c r="N241" s="73"/>
      <c r="O241" s="80" t="s">
        <v>178</v>
      </c>
      <c r="P241" s="82">
        <v>43657.461435185185</v>
      </c>
      <c r="Q241" s="80" t="s">
        <v>1120</v>
      </c>
      <c r="R241" s="83" t="s">
        <v>1294</v>
      </c>
      <c r="S241" s="80" t="s">
        <v>1314</v>
      </c>
      <c r="T241" s="80"/>
      <c r="U241" s="80"/>
      <c r="V241" s="83" t="s">
        <v>1788</v>
      </c>
      <c r="W241" s="82">
        <v>43657.461435185185</v>
      </c>
      <c r="X241" s="86">
        <v>43657</v>
      </c>
      <c r="Y241" s="88" t="s">
        <v>2225</v>
      </c>
      <c r="Z241" s="83" t="s">
        <v>2786</v>
      </c>
      <c r="AA241" s="80"/>
      <c r="AB241" s="80"/>
      <c r="AC241" s="88" t="s">
        <v>3349</v>
      </c>
      <c r="AD241" s="80"/>
      <c r="AE241" s="80" t="b">
        <v>0</v>
      </c>
      <c r="AF241" s="80">
        <v>21</v>
      </c>
      <c r="AG241" s="88" t="s">
        <v>3679</v>
      </c>
      <c r="AH241" s="80" t="b">
        <v>1</v>
      </c>
      <c r="AI241" s="80" t="s">
        <v>3815</v>
      </c>
      <c r="AJ241" s="80"/>
      <c r="AK241" s="88" t="s">
        <v>3840</v>
      </c>
      <c r="AL241" s="80" t="b">
        <v>0</v>
      </c>
      <c r="AM241" s="80">
        <v>1</v>
      </c>
      <c r="AN241" s="88" t="s">
        <v>3679</v>
      </c>
      <c r="AO241" s="80" t="s">
        <v>3852</v>
      </c>
      <c r="AP241" s="80" t="b">
        <v>0</v>
      </c>
      <c r="AQ241" s="88" t="s">
        <v>3349</v>
      </c>
      <c r="AR241" s="80" t="s">
        <v>178</v>
      </c>
      <c r="AS241" s="80">
        <v>0</v>
      </c>
      <c r="AT241" s="80">
        <v>0</v>
      </c>
      <c r="AU241" s="80"/>
      <c r="AV241" s="80"/>
      <c r="AW241" s="80"/>
      <c r="AX241" s="80"/>
      <c r="AY241" s="80"/>
      <c r="AZ241" s="80"/>
      <c r="BA241" s="80"/>
      <c r="BB241" s="80"/>
      <c r="BC241" s="79" t="str">
        <f>REPLACE(INDEX(GroupVertices[Group],MATCH(Edges[[#This Row],[Vertex 1]],GroupVertices[Vertex],0)),1,1,"")</f>
        <v>215</v>
      </c>
      <c r="BD241" s="79" t="str">
        <f>REPLACE(INDEX(GroupVertices[Group],MATCH(Edges[[#This Row],[Vertex 2]],GroupVertices[Vertex],0)),1,1,"")</f>
        <v>215</v>
      </c>
    </row>
    <row r="242" spans="1:56" ht="15">
      <c r="A242" s="65" t="s">
        <v>624</v>
      </c>
      <c r="B242" s="65" t="s">
        <v>812</v>
      </c>
      <c r="C242" s="66"/>
      <c r="D242" s="67"/>
      <c r="E242" s="68"/>
      <c r="F242" s="69"/>
      <c r="G242" s="66"/>
      <c r="H242" s="70"/>
      <c r="I242" s="71"/>
      <c r="J242" s="71"/>
      <c r="K242" s="34" t="s">
        <v>65</v>
      </c>
      <c r="L242" s="78">
        <v>242</v>
      </c>
      <c r="M242" s="78"/>
      <c r="N242" s="73"/>
      <c r="O242" s="80" t="s">
        <v>876</v>
      </c>
      <c r="P242" s="82">
        <v>43657.596180555556</v>
      </c>
      <c r="Q242" s="80" t="s">
        <v>1193</v>
      </c>
      <c r="R242" s="80"/>
      <c r="S242" s="80"/>
      <c r="T242" s="80"/>
      <c r="U242" s="80"/>
      <c r="V242" s="83" t="s">
        <v>1816</v>
      </c>
      <c r="W242" s="82">
        <v>43657.596180555556</v>
      </c>
      <c r="X242" s="86">
        <v>43657</v>
      </c>
      <c r="Y242" s="88" t="s">
        <v>2344</v>
      </c>
      <c r="Z242" s="83" t="s">
        <v>2907</v>
      </c>
      <c r="AA242" s="80"/>
      <c r="AB242" s="80"/>
      <c r="AC242" s="88" t="s">
        <v>3470</v>
      </c>
      <c r="AD242" s="88" t="s">
        <v>3653</v>
      </c>
      <c r="AE242" s="80" t="b">
        <v>0</v>
      </c>
      <c r="AF242" s="80">
        <v>1</v>
      </c>
      <c r="AG242" s="88" t="s">
        <v>3788</v>
      </c>
      <c r="AH242" s="80" t="b">
        <v>0</v>
      </c>
      <c r="AI242" s="80" t="s">
        <v>3815</v>
      </c>
      <c r="AJ242" s="80"/>
      <c r="AK242" s="88" t="s">
        <v>3679</v>
      </c>
      <c r="AL242" s="80" t="b">
        <v>0</v>
      </c>
      <c r="AM242" s="80">
        <v>0</v>
      </c>
      <c r="AN242" s="88" t="s">
        <v>3679</v>
      </c>
      <c r="AO242" s="80" t="s">
        <v>3851</v>
      </c>
      <c r="AP242" s="80" t="b">
        <v>0</v>
      </c>
      <c r="AQ242" s="88" t="s">
        <v>3653</v>
      </c>
      <c r="AR242" s="80" t="s">
        <v>178</v>
      </c>
      <c r="AS242" s="80">
        <v>0</v>
      </c>
      <c r="AT242" s="80">
        <v>0</v>
      </c>
      <c r="AU242" s="80"/>
      <c r="AV242" s="80"/>
      <c r="AW242" s="80"/>
      <c r="AX242" s="80"/>
      <c r="AY242" s="80"/>
      <c r="AZ242" s="80"/>
      <c r="BA242" s="80"/>
      <c r="BB242" s="80"/>
      <c r="BC242" s="79" t="str">
        <f>REPLACE(INDEX(GroupVertices[Group],MATCH(Edges[[#This Row],[Vertex 1]],GroupVertices[Vertex],0)),1,1,"")</f>
        <v>6</v>
      </c>
      <c r="BD242" s="79" t="str">
        <f>REPLACE(INDEX(GroupVertices[Group],MATCH(Edges[[#This Row],[Vertex 2]],GroupVertices[Vertex],0)),1,1,"")</f>
        <v>6</v>
      </c>
    </row>
    <row r="243" spans="1:56" ht="15">
      <c r="A243" s="65" t="s">
        <v>624</v>
      </c>
      <c r="B243" s="65" t="s">
        <v>838</v>
      </c>
      <c r="C243" s="66"/>
      <c r="D243" s="67"/>
      <c r="E243" s="68"/>
      <c r="F243" s="69"/>
      <c r="G243" s="66"/>
      <c r="H243" s="70"/>
      <c r="I243" s="71"/>
      <c r="J243" s="71"/>
      <c r="K243" s="34" t="s">
        <v>65</v>
      </c>
      <c r="L243" s="78">
        <v>243</v>
      </c>
      <c r="M243" s="78"/>
      <c r="N243" s="73"/>
      <c r="O243" s="80" t="s">
        <v>876</v>
      </c>
      <c r="P243" s="82">
        <v>43657.596180555556</v>
      </c>
      <c r="Q243" s="80" t="s">
        <v>1193</v>
      </c>
      <c r="R243" s="80"/>
      <c r="S243" s="80"/>
      <c r="T243" s="80"/>
      <c r="U243" s="80"/>
      <c r="V243" s="83" t="s">
        <v>1816</v>
      </c>
      <c r="W243" s="82">
        <v>43657.596180555556</v>
      </c>
      <c r="X243" s="86">
        <v>43657</v>
      </c>
      <c r="Y243" s="88" t="s">
        <v>2344</v>
      </c>
      <c r="Z243" s="83" t="s">
        <v>2907</v>
      </c>
      <c r="AA243" s="80"/>
      <c r="AB243" s="80"/>
      <c r="AC243" s="88" t="s">
        <v>3470</v>
      </c>
      <c r="AD243" s="88" t="s">
        <v>3653</v>
      </c>
      <c r="AE243" s="80" t="b">
        <v>0</v>
      </c>
      <c r="AF243" s="80">
        <v>1</v>
      </c>
      <c r="AG243" s="88" t="s">
        <v>3788</v>
      </c>
      <c r="AH243" s="80" t="b">
        <v>0</v>
      </c>
      <c r="AI243" s="80" t="s">
        <v>3815</v>
      </c>
      <c r="AJ243" s="80"/>
      <c r="AK243" s="88" t="s">
        <v>3679</v>
      </c>
      <c r="AL243" s="80" t="b">
        <v>0</v>
      </c>
      <c r="AM243" s="80">
        <v>0</v>
      </c>
      <c r="AN243" s="88" t="s">
        <v>3679</v>
      </c>
      <c r="AO243" s="80" t="s">
        <v>3851</v>
      </c>
      <c r="AP243" s="80" t="b">
        <v>0</v>
      </c>
      <c r="AQ243" s="88" t="s">
        <v>3653</v>
      </c>
      <c r="AR243" s="80" t="s">
        <v>178</v>
      </c>
      <c r="AS243" s="80">
        <v>0</v>
      </c>
      <c r="AT243" s="80">
        <v>0</v>
      </c>
      <c r="AU243" s="80"/>
      <c r="AV243" s="80"/>
      <c r="AW243" s="80"/>
      <c r="AX243" s="80"/>
      <c r="AY243" s="80"/>
      <c r="AZ243" s="80"/>
      <c r="BA243" s="80"/>
      <c r="BB243" s="80"/>
      <c r="BC243" s="79" t="str">
        <f>REPLACE(INDEX(GroupVertices[Group],MATCH(Edges[[#This Row],[Vertex 1]],GroupVertices[Vertex],0)),1,1,"")</f>
        <v>6</v>
      </c>
      <c r="BD243" s="79" t="str">
        <f>REPLACE(INDEX(GroupVertices[Group],MATCH(Edges[[#This Row],[Vertex 2]],GroupVertices[Vertex],0)),1,1,"")</f>
        <v>6</v>
      </c>
    </row>
    <row r="244" spans="1:56" ht="15">
      <c r="A244" s="65" t="s">
        <v>624</v>
      </c>
      <c r="B244" s="65" t="s">
        <v>839</v>
      </c>
      <c r="C244" s="66"/>
      <c r="D244" s="67"/>
      <c r="E244" s="68"/>
      <c r="F244" s="69"/>
      <c r="G244" s="66"/>
      <c r="H244" s="70"/>
      <c r="I244" s="71"/>
      <c r="J244" s="71"/>
      <c r="K244" s="34" t="s">
        <v>65</v>
      </c>
      <c r="L244" s="78">
        <v>244</v>
      </c>
      <c r="M244" s="78"/>
      <c r="N244" s="73"/>
      <c r="O244" s="80" t="s">
        <v>875</v>
      </c>
      <c r="P244" s="82">
        <v>43657.596180555556</v>
      </c>
      <c r="Q244" s="80" t="s">
        <v>1193</v>
      </c>
      <c r="R244" s="80"/>
      <c r="S244" s="80"/>
      <c r="T244" s="80"/>
      <c r="U244" s="80"/>
      <c r="V244" s="83" t="s">
        <v>1816</v>
      </c>
      <c r="W244" s="82">
        <v>43657.596180555556</v>
      </c>
      <c r="X244" s="86">
        <v>43657</v>
      </c>
      <c r="Y244" s="88" t="s">
        <v>2344</v>
      </c>
      <c r="Z244" s="83" t="s">
        <v>2907</v>
      </c>
      <c r="AA244" s="80"/>
      <c r="AB244" s="80"/>
      <c r="AC244" s="88" t="s">
        <v>3470</v>
      </c>
      <c r="AD244" s="88" t="s">
        <v>3653</v>
      </c>
      <c r="AE244" s="80" t="b">
        <v>0</v>
      </c>
      <c r="AF244" s="80">
        <v>1</v>
      </c>
      <c r="AG244" s="88" t="s">
        <v>3788</v>
      </c>
      <c r="AH244" s="80" t="b">
        <v>0</v>
      </c>
      <c r="AI244" s="80" t="s">
        <v>3815</v>
      </c>
      <c r="AJ244" s="80"/>
      <c r="AK244" s="88" t="s">
        <v>3679</v>
      </c>
      <c r="AL244" s="80" t="b">
        <v>0</v>
      </c>
      <c r="AM244" s="80">
        <v>0</v>
      </c>
      <c r="AN244" s="88" t="s">
        <v>3679</v>
      </c>
      <c r="AO244" s="80" t="s">
        <v>3851</v>
      </c>
      <c r="AP244" s="80" t="b">
        <v>0</v>
      </c>
      <c r="AQ244" s="88" t="s">
        <v>3653</v>
      </c>
      <c r="AR244" s="80" t="s">
        <v>178</v>
      </c>
      <c r="AS244" s="80">
        <v>0</v>
      </c>
      <c r="AT244" s="80">
        <v>0</v>
      </c>
      <c r="AU244" s="80"/>
      <c r="AV244" s="80"/>
      <c r="AW244" s="80"/>
      <c r="AX244" s="80"/>
      <c r="AY244" s="80"/>
      <c r="AZ244" s="80"/>
      <c r="BA244" s="80"/>
      <c r="BB244" s="80"/>
      <c r="BC244" s="79" t="str">
        <f>REPLACE(INDEX(GroupVertices[Group],MATCH(Edges[[#This Row],[Vertex 1]],GroupVertices[Vertex],0)),1,1,"")</f>
        <v>6</v>
      </c>
      <c r="BD244" s="79" t="str">
        <f>REPLACE(INDEX(GroupVertices[Group],MATCH(Edges[[#This Row],[Vertex 2]],GroupVertices[Vertex],0)),1,1,"")</f>
        <v>6</v>
      </c>
    </row>
    <row r="245" spans="1:56" ht="15">
      <c r="A245" s="65" t="s">
        <v>623</v>
      </c>
      <c r="B245" s="65" t="s">
        <v>837</v>
      </c>
      <c r="C245" s="66"/>
      <c r="D245" s="67"/>
      <c r="E245" s="68"/>
      <c r="F245" s="69"/>
      <c r="G245" s="66"/>
      <c r="H245" s="70"/>
      <c r="I245" s="71"/>
      <c r="J245" s="71"/>
      <c r="K245" s="34" t="s">
        <v>65</v>
      </c>
      <c r="L245" s="78">
        <v>245</v>
      </c>
      <c r="M245" s="78"/>
      <c r="N245" s="73"/>
      <c r="O245" s="80" t="s">
        <v>875</v>
      </c>
      <c r="P245" s="82">
        <v>43657.59488425926</v>
      </c>
      <c r="Q245" s="80" t="s">
        <v>1192</v>
      </c>
      <c r="R245" s="80"/>
      <c r="S245" s="80"/>
      <c r="T245" s="80"/>
      <c r="U245" s="80"/>
      <c r="V245" s="83" t="s">
        <v>1815</v>
      </c>
      <c r="W245" s="82">
        <v>43657.59488425926</v>
      </c>
      <c r="X245" s="86">
        <v>43657</v>
      </c>
      <c r="Y245" s="88" t="s">
        <v>2343</v>
      </c>
      <c r="Z245" s="83" t="s">
        <v>2906</v>
      </c>
      <c r="AA245" s="80"/>
      <c r="AB245" s="80"/>
      <c r="AC245" s="88" t="s">
        <v>3469</v>
      </c>
      <c r="AD245" s="88" t="s">
        <v>3652</v>
      </c>
      <c r="AE245" s="80" t="b">
        <v>0</v>
      </c>
      <c r="AF245" s="80">
        <v>1</v>
      </c>
      <c r="AG245" s="88" t="s">
        <v>3787</v>
      </c>
      <c r="AH245" s="80" t="b">
        <v>0</v>
      </c>
      <c r="AI245" s="80" t="s">
        <v>3815</v>
      </c>
      <c r="AJ245" s="80"/>
      <c r="AK245" s="88" t="s">
        <v>3679</v>
      </c>
      <c r="AL245" s="80" t="b">
        <v>0</v>
      </c>
      <c r="AM245" s="80">
        <v>0</v>
      </c>
      <c r="AN245" s="88" t="s">
        <v>3679</v>
      </c>
      <c r="AO245" s="80" t="s">
        <v>3849</v>
      </c>
      <c r="AP245" s="80" t="b">
        <v>0</v>
      </c>
      <c r="AQ245" s="88" t="s">
        <v>3652</v>
      </c>
      <c r="AR245" s="80" t="s">
        <v>178</v>
      </c>
      <c r="AS245" s="80">
        <v>0</v>
      </c>
      <c r="AT245" s="80">
        <v>0</v>
      </c>
      <c r="AU245" s="80"/>
      <c r="AV245" s="80"/>
      <c r="AW245" s="80"/>
      <c r="AX245" s="80"/>
      <c r="AY245" s="80"/>
      <c r="AZ245" s="80"/>
      <c r="BA245" s="80"/>
      <c r="BB245" s="80"/>
      <c r="BC245" s="79" t="str">
        <f>REPLACE(INDEX(GroupVertices[Group],MATCH(Edges[[#This Row],[Vertex 1]],GroupVertices[Vertex],0)),1,1,"")</f>
        <v>103</v>
      </c>
      <c r="BD245" s="79" t="str">
        <f>REPLACE(INDEX(GroupVertices[Group],MATCH(Edges[[#This Row],[Vertex 2]],GroupVertices[Vertex],0)),1,1,"")</f>
        <v>103</v>
      </c>
    </row>
    <row r="246" spans="1:56" ht="15">
      <c r="A246" s="65" t="s">
        <v>683</v>
      </c>
      <c r="B246" s="65" t="s">
        <v>872</v>
      </c>
      <c r="C246" s="66"/>
      <c r="D246" s="67"/>
      <c r="E246" s="68"/>
      <c r="F246" s="69"/>
      <c r="G246" s="66"/>
      <c r="H246" s="70"/>
      <c r="I246" s="71"/>
      <c r="J246" s="71"/>
      <c r="K246" s="34" t="s">
        <v>65</v>
      </c>
      <c r="L246" s="78">
        <v>246</v>
      </c>
      <c r="M246" s="78"/>
      <c r="N246" s="73"/>
      <c r="O246" s="80" t="s">
        <v>875</v>
      </c>
      <c r="P246" s="82">
        <v>43657.69851851852</v>
      </c>
      <c r="Q246" s="80" t="s">
        <v>1245</v>
      </c>
      <c r="R246" s="80"/>
      <c r="S246" s="80"/>
      <c r="T246" s="80"/>
      <c r="U246" s="80"/>
      <c r="V246" s="83" t="s">
        <v>1860</v>
      </c>
      <c r="W246" s="82">
        <v>43657.69851851852</v>
      </c>
      <c r="X246" s="86">
        <v>43657</v>
      </c>
      <c r="Y246" s="88" t="s">
        <v>2418</v>
      </c>
      <c r="Z246" s="83" t="s">
        <v>2981</v>
      </c>
      <c r="AA246" s="80"/>
      <c r="AB246" s="80"/>
      <c r="AC246" s="88" t="s">
        <v>3544</v>
      </c>
      <c r="AD246" s="88" t="s">
        <v>3675</v>
      </c>
      <c r="AE246" s="80" t="b">
        <v>0</v>
      </c>
      <c r="AF246" s="80">
        <v>0</v>
      </c>
      <c r="AG246" s="88" t="s">
        <v>3810</v>
      </c>
      <c r="AH246" s="80" t="b">
        <v>0</v>
      </c>
      <c r="AI246" s="80" t="s">
        <v>3815</v>
      </c>
      <c r="AJ246" s="80"/>
      <c r="AK246" s="88" t="s">
        <v>3679</v>
      </c>
      <c r="AL246" s="80" t="b">
        <v>0</v>
      </c>
      <c r="AM246" s="80">
        <v>0</v>
      </c>
      <c r="AN246" s="88" t="s">
        <v>3679</v>
      </c>
      <c r="AO246" s="80" t="s">
        <v>3850</v>
      </c>
      <c r="AP246" s="80" t="b">
        <v>0</v>
      </c>
      <c r="AQ246" s="88" t="s">
        <v>3675</v>
      </c>
      <c r="AR246" s="80" t="s">
        <v>178</v>
      </c>
      <c r="AS246" s="80">
        <v>0</v>
      </c>
      <c r="AT246" s="80">
        <v>0</v>
      </c>
      <c r="AU246" s="80"/>
      <c r="AV246" s="80"/>
      <c r="AW246" s="80"/>
      <c r="AX246" s="80"/>
      <c r="AY246" s="80"/>
      <c r="AZ246" s="80"/>
      <c r="BA246" s="80"/>
      <c r="BB246" s="80"/>
      <c r="BC246" s="79" t="str">
        <f>REPLACE(INDEX(GroupVertices[Group],MATCH(Edges[[#This Row],[Vertex 1]],GroupVertices[Vertex],0)),1,1,"")</f>
        <v>102</v>
      </c>
      <c r="BD246" s="79" t="str">
        <f>REPLACE(INDEX(GroupVertices[Group],MATCH(Edges[[#This Row],[Vertex 2]],GroupVertices[Vertex],0)),1,1,"")</f>
        <v>102</v>
      </c>
    </row>
    <row r="247" spans="1:56" ht="15">
      <c r="A247" s="65" t="s">
        <v>375</v>
      </c>
      <c r="B247" s="65" t="s">
        <v>671</v>
      </c>
      <c r="C247" s="66"/>
      <c r="D247" s="67"/>
      <c r="E247" s="68"/>
      <c r="F247" s="69"/>
      <c r="G247" s="66"/>
      <c r="H247" s="70"/>
      <c r="I247" s="71"/>
      <c r="J247" s="71"/>
      <c r="K247" s="34" t="s">
        <v>65</v>
      </c>
      <c r="L247" s="78">
        <v>247</v>
      </c>
      <c r="M247" s="78"/>
      <c r="N247" s="73"/>
      <c r="O247" s="80" t="s">
        <v>874</v>
      </c>
      <c r="P247" s="82">
        <v>43656.79649305555</v>
      </c>
      <c r="Q247" s="80" t="s">
        <v>880</v>
      </c>
      <c r="R247" s="83" t="s">
        <v>1249</v>
      </c>
      <c r="S247" s="80" t="s">
        <v>1313</v>
      </c>
      <c r="T247" s="80"/>
      <c r="U247" s="80"/>
      <c r="V247" s="83" t="s">
        <v>1646</v>
      </c>
      <c r="W247" s="82">
        <v>43656.79649305555</v>
      </c>
      <c r="X247" s="86">
        <v>43656</v>
      </c>
      <c r="Y247" s="88" t="s">
        <v>2026</v>
      </c>
      <c r="Z247" s="83" t="s">
        <v>2586</v>
      </c>
      <c r="AA247" s="80"/>
      <c r="AB247" s="80"/>
      <c r="AC247" s="88" t="s">
        <v>3149</v>
      </c>
      <c r="AD247" s="80"/>
      <c r="AE247" s="80" t="b">
        <v>0</v>
      </c>
      <c r="AF247" s="80">
        <v>0</v>
      </c>
      <c r="AG247" s="88" t="s">
        <v>3679</v>
      </c>
      <c r="AH247" s="80" t="b">
        <v>0</v>
      </c>
      <c r="AI247" s="80" t="s">
        <v>3816</v>
      </c>
      <c r="AJ247" s="80"/>
      <c r="AK247" s="88" t="s">
        <v>3679</v>
      </c>
      <c r="AL247" s="80" t="b">
        <v>0</v>
      </c>
      <c r="AM247" s="80">
        <v>55</v>
      </c>
      <c r="AN247" s="88" t="s">
        <v>3532</v>
      </c>
      <c r="AO247" s="80" t="s">
        <v>3850</v>
      </c>
      <c r="AP247" s="80" t="b">
        <v>0</v>
      </c>
      <c r="AQ247" s="88" t="s">
        <v>3532</v>
      </c>
      <c r="AR247" s="80" t="s">
        <v>178</v>
      </c>
      <c r="AS247" s="80">
        <v>0</v>
      </c>
      <c r="AT247" s="80">
        <v>0</v>
      </c>
      <c r="AU247" s="80"/>
      <c r="AV247" s="80"/>
      <c r="AW247" s="80"/>
      <c r="AX247" s="80"/>
      <c r="AY247" s="80"/>
      <c r="AZ247" s="80"/>
      <c r="BA247" s="80"/>
      <c r="BB247" s="80"/>
      <c r="BC247" s="79" t="str">
        <f>REPLACE(INDEX(GroupVertices[Group],MATCH(Edges[[#This Row],[Vertex 1]],GroupVertices[Vertex],0)),1,1,"")</f>
        <v>7</v>
      </c>
      <c r="BD247" s="79" t="str">
        <f>REPLACE(INDEX(GroupVertices[Group],MATCH(Edges[[#This Row],[Vertex 2]],GroupVertices[Vertex],0)),1,1,"")</f>
        <v>7</v>
      </c>
    </row>
    <row r="248" spans="1:56" ht="15">
      <c r="A248" s="65" t="s">
        <v>563</v>
      </c>
      <c r="B248" s="65" t="s">
        <v>563</v>
      </c>
      <c r="C248" s="66"/>
      <c r="D248" s="67"/>
      <c r="E248" s="68"/>
      <c r="F248" s="69"/>
      <c r="G248" s="66"/>
      <c r="H248" s="70"/>
      <c r="I248" s="71"/>
      <c r="J248" s="71"/>
      <c r="K248" s="34" t="s">
        <v>65</v>
      </c>
      <c r="L248" s="78">
        <v>248</v>
      </c>
      <c r="M248" s="78"/>
      <c r="N248" s="73"/>
      <c r="O248" s="80" t="s">
        <v>178</v>
      </c>
      <c r="P248" s="82">
        <v>43657.52369212963</v>
      </c>
      <c r="Q248" s="80" t="s">
        <v>1128</v>
      </c>
      <c r="R248" s="80"/>
      <c r="S248" s="80"/>
      <c r="T248" s="80"/>
      <c r="U248" s="80"/>
      <c r="V248" s="83" t="s">
        <v>1794</v>
      </c>
      <c r="W248" s="82">
        <v>43657.52369212963</v>
      </c>
      <c r="X248" s="86">
        <v>43657</v>
      </c>
      <c r="Y248" s="88" t="s">
        <v>2234</v>
      </c>
      <c r="Z248" s="83" t="s">
        <v>2795</v>
      </c>
      <c r="AA248" s="80"/>
      <c r="AB248" s="80"/>
      <c r="AC248" s="88" t="s">
        <v>3358</v>
      </c>
      <c r="AD248" s="80"/>
      <c r="AE248" s="80" t="b">
        <v>0</v>
      </c>
      <c r="AF248" s="80">
        <v>0</v>
      </c>
      <c r="AG248" s="88" t="s">
        <v>3679</v>
      </c>
      <c r="AH248" s="80" t="b">
        <v>0</v>
      </c>
      <c r="AI248" s="80" t="s">
        <v>3815</v>
      </c>
      <c r="AJ248" s="80"/>
      <c r="AK248" s="88" t="s">
        <v>3679</v>
      </c>
      <c r="AL248" s="80" t="b">
        <v>0</v>
      </c>
      <c r="AM248" s="80">
        <v>0</v>
      </c>
      <c r="AN248" s="88" t="s">
        <v>3679</v>
      </c>
      <c r="AO248" s="80" t="s">
        <v>3849</v>
      </c>
      <c r="AP248" s="80" t="b">
        <v>0</v>
      </c>
      <c r="AQ248" s="88" t="s">
        <v>3358</v>
      </c>
      <c r="AR248" s="80" t="s">
        <v>178</v>
      </c>
      <c r="AS248" s="80">
        <v>0</v>
      </c>
      <c r="AT248" s="80">
        <v>0</v>
      </c>
      <c r="AU248" s="80"/>
      <c r="AV248" s="80"/>
      <c r="AW248" s="80"/>
      <c r="AX248" s="80"/>
      <c r="AY248" s="80"/>
      <c r="AZ248" s="80"/>
      <c r="BA248" s="80"/>
      <c r="BB248" s="80"/>
      <c r="BC248" s="79" t="str">
        <f>REPLACE(INDEX(GroupVertices[Group],MATCH(Edges[[#This Row],[Vertex 1]],GroupVertices[Vertex],0)),1,1,"")</f>
        <v>214</v>
      </c>
      <c r="BD248" s="79" t="str">
        <f>REPLACE(INDEX(GroupVertices[Group],MATCH(Edges[[#This Row],[Vertex 2]],GroupVertices[Vertex],0)),1,1,"")</f>
        <v>214</v>
      </c>
    </row>
    <row r="249" spans="1:56" ht="15">
      <c r="A249" s="65" t="s">
        <v>440</v>
      </c>
      <c r="B249" s="65" t="s">
        <v>795</v>
      </c>
      <c r="C249" s="66"/>
      <c r="D249" s="67"/>
      <c r="E249" s="68"/>
      <c r="F249" s="69"/>
      <c r="G249" s="66"/>
      <c r="H249" s="70"/>
      <c r="I249" s="71"/>
      <c r="J249" s="71"/>
      <c r="K249" s="34" t="s">
        <v>65</v>
      </c>
      <c r="L249" s="78">
        <v>249</v>
      </c>
      <c r="M249" s="78"/>
      <c r="N249" s="73"/>
      <c r="O249" s="80" t="s">
        <v>876</v>
      </c>
      <c r="P249" s="82">
        <v>43656.97607638889</v>
      </c>
      <c r="Q249" s="80" t="s">
        <v>1026</v>
      </c>
      <c r="R249" s="83" t="s">
        <v>1275</v>
      </c>
      <c r="S249" s="80" t="s">
        <v>1314</v>
      </c>
      <c r="T249" s="80"/>
      <c r="U249" s="80"/>
      <c r="V249" s="83" t="s">
        <v>1697</v>
      </c>
      <c r="W249" s="82">
        <v>43656.97607638889</v>
      </c>
      <c r="X249" s="86">
        <v>43656</v>
      </c>
      <c r="Y249" s="88" t="s">
        <v>2098</v>
      </c>
      <c r="Z249" s="83" t="s">
        <v>2658</v>
      </c>
      <c r="AA249" s="80"/>
      <c r="AB249" s="80"/>
      <c r="AC249" s="88" t="s">
        <v>3221</v>
      </c>
      <c r="AD249" s="80"/>
      <c r="AE249" s="80" t="b">
        <v>0</v>
      </c>
      <c r="AF249" s="80">
        <v>3</v>
      </c>
      <c r="AG249" s="88" t="s">
        <v>3679</v>
      </c>
      <c r="AH249" s="80" t="b">
        <v>1</v>
      </c>
      <c r="AI249" s="80" t="s">
        <v>3815</v>
      </c>
      <c r="AJ249" s="80"/>
      <c r="AK249" s="88" t="s">
        <v>3835</v>
      </c>
      <c r="AL249" s="80" t="b">
        <v>0</v>
      </c>
      <c r="AM249" s="80">
        <v>0</v>
      </c>
      <c r="AN249" s="88" t="s">
        <v>3679</v>
      </c>
      <c r="AO249" s="80" t="s">
        <v>3850</v>
      </c>
      <c r="AP249" s="80" t="b">
        <v>0</v>
      </c>
      <c r="AQ249" s="88" t="s">
        <v>3221</v>
      </c>
      <c r="AR249" s="80" t="s">
        <v>178</v>
      </c>
      <c r="AS249" s="80">
        <v>0</v>
      </c>
      <c r="AT249" s="80">
        <v>0</v>
      </c>
      <c r="AU249" s="80"/>
      <c r="AV249" s="80"/>
      <c r="AW249" s="80"/>
      <c r="AX249" s="80"/>
      <c r="AY249" s="80"/>
      <c r="AZ249" s="80"/>
      <c r="BA249" s="80"/>
      <c r="BB249" s="80"/>
      <c r="BC249" s="79" t="str">
        <f>REPLACE(INDEX(GroupVertices[Group],MATCH(Edges[[#This Row],[Vertex 1]],GroupVertices[Vertex],0)),1,1,"")</f>
        <v>101</v>
      </c>
      <c r="BD249" s="79" t="str">
        <f>REPLACE(INDEX(GroupVertices[Group],MATCH(Edges[[#This Row],[Vertex 2]],GroupVertices[Vertex],0)),1,1,"")</f>
        <v>101</v>
      </c>
    </row>
    <row r="250" spans="1:56" ht="15">
      <c r="A250" s="65" t="s">
        <v>531</v>
      </c>
      <c r="B250" s="65" t="s">
        <v>529</v>
      </c>
      <c r="C250" s="66"/>
      <c r="D250" s="67"/>
      <c r="E250" s="68"/>
      <c r="F250" s="69"/>
      <c r="G250" s="66"/>
      <c r="H250" s="70"/>
      <c r="I250" s="71"/>
      <c r="J250" s="71"/>
      <c r="K250" s="34" t="s">
        <v>65</v>
      </c>
      <c r="L250" s="78">
        <v>250</v>
      </c>
      <c r="M250" s="78"/>
      <c r="N250" s="73"/>
      <c r="O250" s="80" t="s">
        <v>874</v>
      </c>
      <c r="P250" s="82">
        <v>43657.277291666665</v>
      </c>
      <c r="Q250" s="80" t="s">
        <v>1100</v>
      </c>
      <c r="R250" s="80"/>
      <c r="S250" s="80"/>
      <c r="T250" s="80" t="s">
        <v>1372</v>
      </c>
      <c r="U250" s="80"/>
      <c r="V250" s="83" t="s">
        <v>1768</v>
      </c>
      <c r="W250" s="82">
        <v>43657.277291666665</v>
      </c>
      <c r="X250" s="86">
        <v>43657</v>
      </c>
      <c r="Y250" s="88" t="s">
        <v>2194</v>
      </c>
      <c r="Z250" s="83" t="s">
        <v>2754</v>
      </c>
      <c r="AA250" s="80"/>
      <c r="AB250" s="80"/>
      <c r="AC250" s="88" t="s">
        <v>3317</v>
      </c>
      <c r="AD250" s="80"/>
      <c r="AE250" s="80" t="b">
        <v>0</v>
      </c>
      <c r="AF250" s="80">
        <v>0</v>
      </c>
      <c r="AG250" s="88" t="s">
        <v>3679</v>
      </c>
      <c r="AH250" s="80" t="b">
        <v>0</v>
      </c>
      <c r="AI250" s="80" t="s">
        <v>3815</v>
      </c>
      <c r="AJ250" s="80"/>
      <c r="AK250" s="88" t="s">
        <v>3679</v>
      </c>
      <c r="AL250" s="80" t="b">
        <v>0</v>
      </c>
      <c r="AM250" s="80">
        <v>2</v>
      </c>
      <c r="AN250" s="88" t="s">
        <v>3315</v>
      </c>
      <c r="AO250" s="80" t="s">
        <v>3855</v>
      </c>
      <c r="AP250" s="80" t="b">
        <v>0</v>
      </c>
      <c r="AQ250" s="88" t="s">
        <v>3315</v>
      </c>
      <c r="AR250" s="80" t="s">
        <v>178</v>
      </c>
      <c r="AS250" s="80">
        <v>0</v>
      </c>
      <c r="AT250" s="80">
        <v>0</v>
      </c>
      <c r="AU250" s="80"/>
      <c r="AV250" s="80"/>
      <c r="AW250" s="80"/>
      <c r="AX250" s="80"/>
      <c r="AY250" s="80"/>
      <c r="AZ250" s="80"/>
      <c r="BA250" s="80"/>
      <c r="BB250" s="80"/>
      <c r="BC250" s="79" t="str">
        <f>REPLACE(INDEX(GroupVertices[Group],MATCH(Edges[[#This Row],[Vertex 1]],GroupVertices[Vertex],0)),1,1,"")</f>
        <v>43</v>
      </c>
      <c r="BD250" s="79" t="str">
        <f>REPLACE(INDEX(GroupVertices[Group],MATCH(Edges[[#This Row],[Vertex 2]],GroupVertices[Vertex],0)),1,1,"")</f>
        <v>43</v>
      </c>
    </row>
    <row r="251" spans="1:56" ht="15">
      <c r="A251" s="65" t="s">
        <v>531</v>
      </c>
      <c r="B251" s="65" t="s">
        <v>530</v>
      </c>
      <c r="C251" s="66"/>
      <c r="D251" s="67"/>
      <c r="E251" s="68"/>
      <c r="F251" s="69"/>
      <c r="G251" s="66"/>
      <c r="H251" s="70"/>
      <c r="I251" s="71"/>
      <c r="J251" s="71"/>
      <c r="K251" s="34" t="s">
        <v>65</v>
      </c>
      <c r="L251" s="78">
        <v>251</v>
      </c>
      <c r="M251" s="78"/>
      <c r="N251" s="73"/>
      <c r="O251" s="80" t="s">
        <v>875</v>
      </c>
      <c r="P251" s="82">
        <v>43657.277291666665</v>
      </c>
      <c r="Q251" s="80" t="s">
        <v>1100</v>
      </c>
      <c r="R251" s="80"/>
      <c r="S251" s="80"/>
      <c r="T251" s="80" t="s">
        <v>1372</v>
      </c>
      <c r="U251" s="80"/>
      <c r="V251" s="83" t="s">
        <v>1768</v>
      </c>
      <c r="W251" s="82">
        <v>43657.277291666665</v>
      </c>
      <c r="X251" s="86">
        <v>43657</v>
      </c>
      <c r="Y251" s="88" t="s">
        <v>2194</v>
      </c>
      <c r="Z251" s="83" t="s">
        <v>2754</v>
      </c>
      <c r="AA251" s="80"/>
      <c r="AB251" s="80"/>
      <c r="AC251" s="88" t="s">
        <v>3317</v>
      </c>
      <c r="AD251" s="80"/>
      <c r="AE251" s="80" t="b">
        <v>0</v>
      </c>
      <c r="AF251" s="80">
        <v>0</v>
      </c>
      <c r="AG251" s="88" t="s">
        <v>3679</v>
      </c>
      <c r="AH251" s="80" t="b">
        <v>0</v>
      </c>
      <c r="AI251" s="80" t="s">
        <v>3815</v>
      </c>
      <c r="AJ251" s="80"/>
      <c r="AK251" s="88" t="s">
        <v>3679</v>
      </c>
      <c r="AL251" s="80" t="b">
        <v>0</v>
      </c>
      <c r="AM251" s="80">
        <v>2</v>
      </c>
      <c r="AN251" s="88" t="s">
        <v>3315</v>
      </c>
      <c r="AO251" s="80" t="s">
        <v>3855</v>
      </c>
      <c r="AP251" s="80" t="b">
        <v>0</v>
      </c>
      <c r="AQ251" s="88" t="s">
        <v>3315</v>
      </c>
      <c r="AR251" s="80" t="s">
        <v>178</v>
      </c>
      <c r="AS251" s="80">
        <v>0</v>
      </c>
      <c r="AT251" s="80">
        <v>0</v>
      </c>
      <c r="AU251" s="80"/>
      <c r="AV251" s="80"/>
      <c r="AW251" s="80"/>
      <c r="AX251" s="80"/>
      <c r="AY251" s="80"/>
      <c r="AZ251" s="80"/>
      <c r="BA251" s="80"/>
      <c r="BB251" s="80"/>
      <c r="BC251" s="79" t="str">
        <f>REPLACE(INDEX(GroupVertices[Group],MATCH(Edges[[#This Row],[Vertex 1]],GroupVertices[Vertex],0)),1,1,"")</f>
        <v>43</v>
      </c>
      <c r="BD251" s="79" t="str">
        <f>REPLACE(INDEX(GroupVertices[Group],MATCH(Edges[[#This Row],[Vertex 2]],GroupVertices[Vertex],0)),1,1,"")</f>
        <v>43</v>
      </c>
    </row>
    <row r="252" spans="1:56" ht="15">
      <c r="A252" s="65" t="s">
        <v>688</v>
      </c>
      <c r="B252" s="65" t="s">
        <v>873</v>
      </c>
      <c r="C252" s="66"/>
      <c r="D252" s="67"/>
      <c r="E252" s="68"/>
      <c r="F252" s="69"/>
      <c r="G252" s="66"/>
      <c r="H252" s="70"/>
      <c r="I252" s="71"/>
      <c r="J252" s="71"/>
      <c r="K252" s="34" t="s">
        <v>65</v>
      </c>
      <c r="L252" s="78">
        <v>252</v>
      </c>
      <c r="M252" s="78"/>
      <c r="N252" s="73"/>
      <c r="O252" s="80" t="s">
        <v>875</v>
      </c>
      <c r="P252" s="82">
        <v>43657.7209375</v>
      </c>
      <c r="Q252" s="80" t="s">
        <v>1248</v>
      </c>
      <c r="R252" s="80"/>
      <c r="S252" s="80"/>
      <c r="T252" s="80"/>
      <c r="U252" s="80"/>
      <c r="V252" s="83" t="s">
        <v>1865</v>
      </c>
      <c r="W252" s="82">
        <v>43657.7209375</v>
      </c>
      <c r="X252" s="86">
        <v>43657</v>
      </c>
      <c r="Y252" s="88" t="s">
        <v>2423</v>
      </c>
      <c r="Z252" s="83" t="s">
        <v>2986</v>
      </c>
      <c r="AA252" s="80"/>
      <c r="AB252" s="80"/>
      <c r="AC252" s="88" t="s">
        <v>3549</v>
      </c>
      <c r="AD252" s="88" t="s">
        <v>3678</v>
      </c>
      <c r="AE252" s="80" t="b">
        <v>0</v>
      </c>
      <c r="AF252" s="80">
        <v>0</v>
      </c>
      <c r="AG252" s="88" t="s">
        <v>3814</v>
      </c>
      <c r="AH252" s="80" t="b">
        <v>0</v>
      </c>
      <c r="AI252" s="80" t="s">
        <v>3815</v>
      </c>
      <c r="AJ252" s="80"/>
      <c r="AK252" s="88" t="s">
        <v>3679</v>
      </c>
      <c r="AL252" s="80" t="b">
        <v>0</v>
      </c>
      <c r="AM252" s="80">
        <v>0</v>
      </c>
      <c r="AN252" s="88" t="s">
        <v>3679</v>
      </c>
      <c r="AO252" s="80" t="s">
        <v>3870</v>
      </c>
      <c r="AP252" s="80" t="b">
        <v>0</v>
      </c>
      <c r="AQ252" s="88" t="s">
        <v>3678</v>
      </c>
      <c r="AR252" s="80" t="s">
        <v>178</v>
      </c>
      <c r="AS252" s="80">
        <v>0</v>
      </c>
      <c r="AT252" s="80">
        <v>0</v>
      </c>
      <c r="AU252" s="80"/>
      <c r="AV252" s="80"/>
      <c r="AW252" s="80"/>
      <c r="AX252" s="80"/>
      <c r="AY252" s="80"/>
      <c r="AZ252" s="80"/>
      <c r="BA252" s="80"/>
      <c r="BB252" s="80"/>
      <c r="BC252" s="79" t="str">
        <f>REPLACE(INDEX(GroupVertices[Group],MATCH(Edges[[#This Row],[Vertex 1]],GroupVertices[Vertex],0)),1,1,"")</f>
        <v>100</v>
      </c>
      <c r="BD252" s="79" t="str">
        <f>REPLACE(INDEX(GroupVertices[Group],MATCH(Edges[[#This Row],[Vertex 2]],GroupVertices[Vertex],0)),1,1,"")</f>
        <v>100</v>
      </c>
    </row>
    <row r="253" spans="1:56" ht="15">
      <c r="A253" s="65" t="s">
        <v>342</v>
      </c>
      <c r="B253" s="65" t="s">
        <v>342</v>
      </c>
      <c r="C253" s="66"/>
      <c r="D253" s="67"/>
      <c r="E253" s="68"/>
      <c r="F253" s="69"/>
      <c r="G253" s="66"/>
      <c r="H253" s="70"/>
      <c r="I253" s="71"/>
      <c r="J253" s="71"/>
      <c r="K253" s="34" t="s">
        <v>65</v>
      </c>
      <c r="L253" s="78">
        <v>253</v>
      </c>
      <c r="M253" s="78"/>
      <c r="N253" s="73"/>
      <c r="O253" s="80" t="s">
        <v>178</v>
      </c>
      <c r="P253" s="82">
        <v>43655.36083333333</v>
      </c>
      <c r="Q253" s="80" t="s">
        <v>946</v>
      </c>
      <c r="R253" s="80"/>
      <c r="S253" s="80"/>
      <c r="T253" s="80"/>
      <c r="U253" s="80"/>
      <c r="V253" s="83" t="s">
        <v>1618</v>
      </c>
      <c r="W253" s="82">
        <v>43655.36083333333</v>
      </c>
      <c r="X253" s="86">
        <v>43655</v>
      </c>
      <c r="Y253" s="88" t="s">
        <v>1992</v>
      </c>
      <c r="Z253" s="83" t="s">
        <v>2551</v>
      </c>
      <c r="AA253" s="80"/>
      <c r="AB253" s="80"/>
      <c r="AC253" s="88" t="s">
        <v>3114</v>
      </c>
      <c r="AD253" s="88" t="s">
        <v>3562</v>
      </c>
      <c r="AE253" s="80" t="b">
        <v>0</v>
      </c>
      <c r="AF253" s="80">
        <v>266</v>
      </c>
      <c r="AG253" s="88" t="s">
        <v>3692</v>
      </c>
      <c r="AH253" s="80" t="b">
        <v>0</v>
      </c>
      <c r="AI253" s="80" t="s">
        <v>3818</v>
      </c>
      <c r="AJ253" s="80"/>
      <c r="AK253" s="88" t="s">
        <v>3679</v>
      </c>
      <c r="AL253" s="80" t="b">
        <v>0</v>
      </c>
      <c r="AM253" s="80">
        <v>20</v>
      </c>
      <c r="AN253" s="88" t="s">
        <v>3679</v>
      </c>
      <c r="AO253" s="80" t="s">
        <v>3851</v>
      </c>
      <c r="AP253" s="80" t="b">
        <v>0</v>
      </c>
      <c r="AQ253" s="88" t="s">
        <v>3562</v>
      </c>
      <c r="AR253" s="80" t="s">
        <v>874</v>
      </c>
      <c r="AS253" s="80">
        <v>0</v>
      </c>
      <c r="AT253" s="80">
        <v>0</v>
      </c>
      <c r="AU253" s="80"/>
      <c r="AV253" s="80"/>
      <c r="AW253" s="80"/>
      <c r="AX253" s="80"/>
      <c r="AY253" s="80"/>
      <c r="AZ253" s="80"/>
      <c r="BA253" s="80"/>
      <c r="BB253" s="80"/>
      <c r="BC253" s="79" t="str">
        <f>REPLACE(INDEX(GroupVertices[Group],MATCH(Edges[[#This Row],[Vertex 1]],GroupVertices[Vertex],0)),1,1,"")</f>
        <v>40</v>
      </c>
      <c r="BD253" s="79" t="str">
        <f>REPLACE(INDEX(GroupVertices[Group],MATCH(Edges[[#This Row],[Vertex 2]],GroupVertices[Vertex],0)),1,1,"")</f>
        <v>40</v>
      </c>
    </row>
    <row r="254" spans="1:56" ht="15">
      <c r="A254" s="65" t="s">
        <v>608</v>
      </c>
      <c r="B254" s="65" t="s">
        <v>608</v>
      </c>
      <c r="C254" s="66"/>
      <c r="D254" s="67"/>
      <c r="E254" s="68"/>
      <c r="F254" s="69"/>
      <c r="G254" s="66"/>
      <c r="H254" s="70"/>
      <c r="I254" s="71"/>
      <c r="J254" s="71"/>
      <c r="K254" s="34" t="s">
        <v>65</v>
      </c>
      <c r="L254" s="78">
        <v>254</v>
      </c>
      <c r="M254" s="78"/>
      <c r="N254" s="73"/>
      <c r="O254" s="80" t="s">
        <v>178</v>
      </c>
      <c r="P254" s="82">
        <v>43656.44886574074</v>
      </c>
      <c r="Q254" s="80" t="s">
        <v>1175</v>
      </c>
      <c r="R254" s="80"/>
      <c r="S254" s="80"/>
      <c r="T254" s="80"/>
      <c r="U254" s="80"/>
      <c r="V254" s="83" t="s">
        <v>1812</v>
      </c>
      <c r="W254" s="82">
        <v>43656.44886574074</v>
      </c>
      <c r="X254" s="86">
        <v>43656</v>
      </c>
      <c r="Y254" s="88" t="s">
        <v>2310</v>
      </c>
      <c r="Z254" s="83" t="s">
        <v>2873</v>
      </c>
      <c r="AA254" s="80"/>
      <c r="AB254" s="80"/>
      <c r="AC254" s="88" t="s">
        <v>3436</v>
      </c>
      <c r="AD254" s="80"/>
      <c r="AE254" s="80" t="b">
        <v>0</v>
      </c>
      <c r="AF254" s="80">
        <v>6274</v>
      </c>
      <c r="AG254" s="88" t="s">
        <v>3679</v>
      </c>
      <c r="AH254" s="80" t="b">
        <v>0</v>
      </c>
      <c r="AI254" s="80" t="s">
        <v>3819</v>
      </c>
      <c r="AJ254" s="80"/>
      <c r="AK254" s="88" t="s">
        <v>3679</v>
      </c>
      <c r="AL254" s="80" t="b">
        <v>0</v>
      </c>
      <c r="AM254" s="80">
        <v>2619</v>
      </c>
      <c r="AN254" s="88" t="s">
        <v>3679</v>
      </c>
      <c r="AO254" s="80" t="s">
        <v>3850</v>
      </c>
      <c r="AP254" s="80" t="b">
        <v>0</v>
      </c>
      <c r="AQ254" s="88" t="s">
        <v>3436</v>
      </c>
      <c r="AR254" s="80" t="s">
        <v>874</v>
      </c>
      <c r="AS254" s="80">
        <v>0</v>
      </c>
      <c r="AT254" s="80">
        <v>0</v>
      </c>
      <c r="AU254" s="80"/>
      <c r="AV254" s="80"/>
      <c r="AW254" s="80"/>
      <c r="AX254" s="80"/>
      <c r="AY254" s="80"/>
      <c r="AZ254" s="80"/>
      <c r="BA254" s="80"/>
      <c r="BB254" s="80"/>
      <c r="BC254" s="79" t="str">
        <f>REPLACE(INDEX(GroupVertices[Group],MATCH(Edges[[#This Row],[Vertex 1]],GroupVertices[Vertex],0)),1,1,"")</f>
        <v>2</v>
      </c>
      <c r="BD254" s="79" t="str">
        <f>REPLACE(INDEX(GroupVertices[Group],MATCH(Edges[[#This Row],[Vertex 2]],GroupVertices[Vertex],0)),1,1,"")</f>
        <v>2</v>
      </c>
    </row>
    <row r="255" spans="1:56" ht="15">
      <c r="A255" s="65" t="s">
        <v>568</v>
      </c>
      <c r="B255" s="65" t="s">
        <v>568</v>
      </c>
      <c r="C255" s="66"/>
      <c r="D255" s="67"/>
      <c r="E255" s="68"/>
      <c r="F255" s="69"/>
      <c r="G255" s="66"/>
      <c r="H255" s="70"/>
      <c r="I255" s="71"/>
      <c r="J255" s="71"/>
      <c r="K255" s="34" t="s">
        <v>65</v>
      </c>
      <c r="L255" s="78">
        <v>255</v>
      </c>
      <c r="M255" s="78"/>
      <c r="N255" s="73"/>
      <c r="O255" s="80" t="s">
        <v>178</v>
      </c>
      <c r="P255" s="82">
        <v>43656.57179398148</v>
      </c>
      <c r="Q255" s="80" t="s">
        <v>1132</v>
      </c>
      <c r="R255" s="80"/>
      <c r="S255" s="80"/>
      <c r="T255" s="80"/>
      <c r="U255" s="83" t="s">
        <v>1448</v>
      </c>
      <c r="V255" s="83" t="s">
        <v>1448</v>
      </c>
      <c r="W255" s="82">
        <v>43656.57179398148</v>
      </c>
      <c r="X255" s="86">
        <v>43656</v>
      </c>
      <c r="Y255" s="88" t="s">
        <v>2240</v>
      </c>
      <c r="Z255" s="83" t="s">
        <v>2801</v>
      </c>
      <c r="AA255" s="80"/>
      <c r="AB255" s="80"/>
      <c r="AC255" s="88" t="s">
        <v>3364</v>
      </c>
      <c r="AD255" s="80"/>
      <c r="AE255" s="80" t="b">
        <v>0</v>
      </c>
      <c r="AF255" s="80">
        <v>17005</v>
      </c>
      <c r="AG255" s="88" t="s">
        <v>3679</v>
      </c>
      <c r="AH255" s="80" t="b">
        <v>0</v>
      </c>
      <c r="AI255" s="80" t="s">
        <v>3815</v>
      </c>
      <c r="AJ255" s="80"/>
      <c r="AK255" s="88" t="s">
        <v>3679</v>
      </c>
      <c r="AL255" s="80" t="b">
        <v>0</v>
      </c>
      <c r="AM255" s="80">
        <v>8584</v>
      </c>
      <c r="AN255" s="88" t="s">
        <v>3679</v>
      </c>
      <c r="AO255" s="80" t="s">
        <v>3850</v>
      </c>
      <c r="AP255" s="80" t="b">
        <v>0</v>
      </c>
      <c r="AQ255" s="88" t="s">
        <v>3364</v>
      </c>
      <c r="AR255" s="80" t="s">
        <v>874</v>
      </c>
      <c r="AS255" s="80">
        <v>0</v>
      </c>
      <c r="AT255" s="80">
        <v>0</v>
      </c>
      <c r="AU255" s="80"/>
      <c r="AV255" s="80"/>
      <c r="AW255" s="80"/>
      <c r="AX255" s="80"/>
      <c r="AY255" s="80"/>
      <c r="AZ255" s="80"/>
      <c r="BA255" s="80"/>
      <c r="BB255" s="80"/>
      <c r="BC255" s="79" t="str">
        <f>REPLACE(INDEX(GroupVertices[Group],MATCH(Edges[[#This Row],[Vertex 1]],GroupVertices[Vertex],0)),1,1,"")</f>
        <v>9</v>
      </c>
      <c r="BD255" s="79" t="str">
        <f>REPLACE(INDEX(GroupVertices[Group],MATCH(Edges[[#This Row],[Vertex 2]],GroupVertices[Vertex],0)),1,1,"")</f>
        <v>9</v>
      </c>
    </row>
    <row r="256" spans="1:56" ht="15">
      <c r="A256" s="65" t="s">
        <v>540</v>
      </c>
      <c r="B256" s="65" t="s">
        <v>539</v>
      </c>
      <c r="C256" s="66"/>
      <c r="D256" s="67"/>
      <c r="E256" s="68"/>
      <c r="F256" s="69"/>
      <c r="G256" s="66"/>
      <c r="H256" s="70"/>
      <c r="I256" s="71"/>
      <c r="J256" s="71"/>
      <c r="K256" s="34" t="s">
        <v>65</v>
      </c>
      <c r="L256" s="78">
        <v>256</v>
      </c>
      <c r="M256" s="78"/>
      <c r="N256" s="73"/>
      <c r="O256" s="80" t="s">
        <v>874</v>
      </c>
      <c r="P256" s="82">
        <v>43657.346597222226</v>
      </c>
      <c r="Q256" s="80" t="s">
        <v>1106</v>
      </c>
      <c r="R256" s="80"/>
      <c r="S256" s="80"/>
      <c r="T256" s="80"/>
      <c r="U256" s="80"/>
      <c r="V256" s="83" t="s">
        <v>1776</v>
      </c>
      <c r="W256" s="82">
        <v>43657.346597222226</v>
      </c>
      <c r="X256" s="86">
        <v>43657</v>
      </c>
      <c r="Y256" s="88" t="s">
        <v>2203</v>
      </c>
      <c r="Z256" s="83" t="s">
        <v>2763</v>
      </c>
      <c r="AA256" s="80"/>
      <c r="AB256" s="80"/>
      <c r="AC256" s="88" t="s">
        <v>3326</v>
      </c>
      <c r="AD256" s="80"/>
      <c r="AE256" s="80" t="b">
        <v>0</v>
      </c>
      <c r="AF256" s="80">
        <v>0</v>
      </c>
      <c r="AG256" s="88" t="s">
        <v>3679</v>
      </c>
      <c r="AH256" s="80" t="b">
        <v>0</v>
      </c>
      <c r="AI256" s="80" t="s">
        <v>3822</v>
      </c>
      <c r="AJ256" s="80"/>
      <c r="AK256" s="88" t="s">
        <v>3679</v>
      </c>
      <c r="AL256" s="80" t="b">
        <v>0</v>
      </c>
      <c r="AM256" s="80">
        <v>1</v>
      </c>
      <c r="AN256" s="88" t="s">
        <v>3325</v>
      </c>
      <c r="AO256" s="80" t="s">
        <v>3849</v>
      </c>
      <c r="AP256" s="80" t="b">
        <v>0</v>
      </c>
      <c r="AQ256" s="88" t="s">
        <v>3325</v>
      </c>
      <c r="AR256" s="80" t="s">
        <v>178</v>
      </c>
      <c r="AS256" s="80">
        <v>0</v>
      </c>
      <c r="AT256" s="80">
        <v>0</v>
      </c>
      <c r="AU256" s="80"/>
      <c r="AV256" s="80"/>
      <c r="AW256" s="80"/>
      <c r="AX256" s="80"/>
      <c r="AY256" s="80"/>
      <c r="AZ256" s="80"/>
      <c r="BA256" s="80"/>
      <c r="BB256" s="80"/>
      <c r="BC256" s="79" t="str">
        <f>REPLACE(INDEX(GroupVertices[Group],MATCH(Edges[[#This Row],[Vertex 1]],GroupVertices[Vertex],0)),1,1,"")</f>
        <v>99</v>
      </c>
      <c r="BD256" s="79" t="str">
        <f>REPLACE(INDEX(GroupVertices[Group],MATCH(Edges[[#This Row],[Vertex 2]],GroupVertices[Vertex],0)),1,1,"")</f>
        <v>99</v>
      </c>
    </row>
    <row r="257" spans="1:56" ht="15">
      <c r="A257" s="65" t="s">
        <v>420</v>
      </c>
      <c r="B257" s="65" t="s">
        <v>776</v>
      </c>
      <c r="C257" s="66"/>
      <c r="D257" s="67"/>
      <c r="E257" s="68"/>
      <c r="F257" s="69"/>
      <c r="G257" s="66"/>
      <c r="H257" s="70"/>
      <c r="I257" s="71"/>
      <c r="J257" s="71"/>
      <c r="K257" s="34" t="s">
        <v>65</v>
      </c>
      <c r="L257" s="78">
        <v>257</v>
      </c>
      <c r="M257" s="78"/>
      <c r="N257" s="73"/>
      <c r="O257" s="80" t="s">
        <v>875</v>
      </c>
      <c r="P257" s="82">
        <v>43656.911782407406</v>
      </c>
      <c r="Q257" s="80" t="s">
        <v>1004</v>
      </c>
      <c r="R257" s="80"/>
      <c r="S257" s="80"/>
      <c r="T257" s="80"/>
      <c r="U257" s="83" t="s">
        <v>1416</v>
      </c>
      <c r="V257" s="83" t="s">
        <v>1416</v>
      </c>
      <c r="W257" s="82">
        <v>43656.911782407406</v>
      </c>
      <c r="X257" s="86">
        <v>43656</v>
      </c>
      <c r="Y257" s="88" t="s">
        <v>2071</v>
      </c>
      <c r="Z257" s="83" t="s">
        <v>2631</v>
      </c>
      <c r="AA257" s="80"/>
      <c r="AB257" s="80"/>
      <c r="AC257" s="88" t="s">
        <v>3194</v>
      </c>
      <c r="AD257" s="88" t="s">
        <v>3601</v>
      </c>
      <c r="AE257" s="80" t="b">
        <v>0</v>
      </c>
      <c r="AF257" s="80">
        <v>1</v>
      </c>
      <c r="AG257" s="88" t="s">
        <v>3732</v>
      </c>
      <c r="AH257" s="80" t="b">
        <v>0</v>
      </c>
      <c r="AI257" s="80" t="s">
        <v>3818</v>
      </c>
      <c r="AJ257" s="80"/>
      <c r="AK257" s="88" t="s">
        <v>3679</v>
      </c>
      <c r="AL257" s="80" t="b">
        <v>0</v>
      </c>
      <c r="AM257" s="80">
        <v>0</v>
      </c>
      <c r="AN257" s="88" t="s">
        <v>3679</v>
      </c>
      <c r="AO257" s="80" t="s">
        <v>3850</v>
      </c>
      <c r="AP257" s="80" t="b">
        <v>0</v>
      </c>
      <c r="AQ257" s="88" t="s">
        <v>3601</v>
      </c>
      <c r="AR257" s="80" t="s">
        <v>178</v>
      </c>
      <c r="AS257" s="80">
        <v>0</v>
      </c>
      <c r="AT257" s="80">
        <v>0</v>
      </c>
      <c r="AU257" s="80"/>
      <c r="AV257" s="80"/>
      <c r="AW257" s="80"/>
      <c r="AX257" s="80"/>
      <c r="AY257" s="80"/>
      <c r="AZ257" s="80"/>
      <c r="BA257" s="80"/>
      <c r="BB257" s="80"/>
      <c r="BC257" s="79" t="str">
        <f>REPLACE(INDEX(GroupVertices[Group],MATCH(Edges[[#This Row],[Vertex 1]],GroupVertices[Vertex],0)),1,1,"")</f>
        <v>98</v>
      </c>
      <c r="BD257" s="79" t="str">
        <f>REPLACE(INDEX(GroupVertices[Group],MATCH(Edges[[#This Row],[Vertex 2]],GroupVertices[Vertex],0)),1,1,"")</f>
        <v>98</v>
      </c>
    </row>
    <row r="258" spans="1:56" ht="15">
      <c r="A258" s="65" t="s">
        <v>446</v>
      </c>
      <c r="B258" s="65" t="s">
        <v>696</v>
      </c>
      <c r="C258" s="66"/>
      <c r="D258" s="67"/>
      <c r="E258" s="68"/>
      <c r="F258" s="69"/>
      <c r="G258" s="66"/>
      <c r="H258" s="70"/>
      <c r="I258" s="71"/>
      <c r="J258" s="71"/>
      <c r="K258" s="34" t="s">
        <v>65</v>
      </c>
      <c r="L258" s="78">
        <v>258</v>
      </c>
      <c r="M258" s="78"/>
      <c r="N258" s="73"/>
      <c r="O258" s="80" t="s">
        <v>876</v>
      </c>
      <c r="P258" s="82">
        <v>43656.0284837963</v>
      </c>
      <c r="Q258" s="80" t="s">
        <v>887</v>
      </c>
      <c r="R258" s="83" t="s">
        <v>1276</v>
      </c>
      <c r="S258" s="80" t="s">
        <v>1313</v>
      </c>
      <c r="T258" s="80" t="s">
        <v>1362</v>
      </c>
      <c r="U258" s="83" t="s">
        <v>1421</v>
      </c>
      <c r="V258" s="83" t="s">
        <v>1421</v>
      </c>
      <c r="W258" s="82">
        <v>43656.0284837963</v>
      </c>
      <c r="X258" s="86">
        <v>43656</v>
      </c>
      <c r="Y258" s="88" t="s">
        <v>2104</v>
      </c>
      <c r="Z258" s="83" t="s">
        <v>2664</v>
      </c>
      <c r="AA258" s="80"/>
      <c r="AB258" s="80"/>
      <c r="AC258" s="88" t="s">
        <v>3227</v>
      </c>
      <c r="AD258" s="80"/>
      <c r="AE258" s="80" t="b">
        <v>0</v>
      </c>
      <c r="AF258" s="80">
        <v>214</v>
      </c>
      <c r="AG258" s="88" t="s">
        <v>3679</v>
      </c>
      <c r="AH258" s="80" t="b">
        <v>0</v>
      </c>
      <c r="AI258" s="80" t="s">
        <v>3815</v>
      </c>
      <c r="AJ258" s="80"/>
      <c r="AK258" s="88" t="s">
        <v>3679</v>
      </c>
      <c r="AL258" s="80" t="b">
        <v>0</v>
      </c>
      <c r="AM258" s="80">
        <v>39</v>
      </c>
      <c r="AN258" s="88" t="s">
        <v>3679</v>
      </c>
      <c r="AO258" s="80" t="s">
        <v>3871</v>
      </c>
      <c r="AP258" s="80" t="b">
        <v>0</v>
      </c>
      <c r="AQ258" s="88" t="s">
        <v>3227</v>
      </c>
      <c r="AR258" s="80" t="s">
        <v>874</v>
      </c>
      <c r="AS258" s="80">
        <v>0</v>
      </c>
      <c r="AT258" s="80">
        <v>0</v>
      </c>
      <c r="AU258" s="80"/>
      <c r="AV258" s="80"/>
      <c r="AW258" s="80"/>
      <c r="AX258" s="80"/>
      <c r="AY258" s="80"/>
      <c r="AZ258" s="80"/>
      <c r="BA258" s="80"/>
      <c r="BB258" s="80"/>
      <c r="BC258" s="79" t="str">
        <f>REPLACE(INDEX(GroupVertices[Group],MATCH(Edges[[#This Row],[Vertex 1]],GroupVertices[Vertex],0)),1,1,"")</f>
        <v>8</v>
      </c>
      <c r="BD258" s="79" t="str">
        <f>REPLACE(INDEX(GroupVertices[Group],MATCH(Edges[[#This Row],[Vertex 2]],GroupVertices[Vertex],0)),1,1,"")</f>
        <v>8</v>
      </c>
    </row>
    <row r="259" spans="1:56" ht="15">
      <c r="A259" s="65" t="s">
        <v>581</v>
      </c>
      <c r="B259" s="65" t="s">
        <v>832</v>
      </c>
      <c r="C259" s="66"/>
      <c r="D259" s="67"/>
      <c r="E259" s="68"/>
      <c r="F259" s="69"/>
      <c r="G259" s="66"/>
      <c r="H259" s="70"/>
      <c r="I259" s="71"/>
      <c r="J259" s="71"/>
      <c r="K259" s="34" t="s">
        <v>65</v>
      </c>
      <c r="L259" s="78">
        <v>259</v>
      </c>
      <c r="M259" s="78"/>
      <c r="N259" s="73"/>
      <c r="O259" s="80" t="s">
        <v>876</v>
      </c>
      <c r="P259" s="82">
        <v>43657.55883101852</v>
      </c>
      <c r="Q259" s="80" t="s">
        <v>1147</v>
      </c>
      <c r="R259" s="80"/>
      <c r="S259" s="80"/>
      <c r="T259" s="80"/>
      <c r="U259" s="80"/>
      <c r="V259" s="83" t="s">
        <v>1807</v>
      </c>
      <c r="W259" s="82">
        <v>43657.55883101852</v>
      </c>
      <c r="X259" s="86">
        <v>43657</v>
      </c>
      <c r="Y259" s="88" t="s">
        <v>2261</v>
      </c>
      <c r="Z259" s="83" t="s">
        <v>2823</v>
      </c>
      <c r="AA259" s="80"/>
      <c r="AB259" s="80"/>
      <c r="AC259" s="88" t="s">
        <v>3386</v>
      </c>
      <c r="AD259" s="88" t="s">
        <v>3651</v>
      </c>
      <c r="AE259" s="80" t="b">
        <v>0</v>
      </c>
      <c r="AF259" s="80">
        <v>1</v>
      </c>
      <c r="AG259" s="88" t="s">
        <v>3784</v>
      </c>
      <c r="AH259" s="80" t="b">
        <v>0</v>
      </c>
      <c r="AI259" s="80" t="s">
        <v>3815</v>
      </c>
      <c r="AJ259" s="80"/>
      <c r="AK259" s="88" t="s">
        <v>3679</v>
      </c>
      <c r="AL259" s="80" t="b">
        <v>0</v>
      </c>
      <c r="AM259" s="80">
        <v>0</v>
      </c>
      <c r="AN259" s="88" t="s">
        <v>3679</v>
      </c>
      <c r="AO259" s="80" t="s">
        <v>3849</v>
      </c>
      <c r="AP259" s="80" t="b">
        <v>0</v>
      </c>
      <c r="AQ259" s="88" t="s">
        <v>3651</v>
      </c>
      <c r="AR259" s="80" t="s">
        <v>178</v>
      </c>
      <c r="AS259" s="80">
        <v>0</v>
      </c>
      <c r="AT259" s="80">
        <v>0</v>
      </c>
      <c r="AU259" s="80"/>
      <c r="AV259" s="80"/>
      <c r="AW259" s="80"/>
      <c r="AX259" s="80"/>
      <c r="AY259" s="80"/>
      <c r="AZ259" s="80"/>
      <c r="BA259" s="80"/>
      <c r="BB259" s="80"/>
      <c r="BC259" s="79" t="str">
        <f>REPLACE(INDEX(GroupVertices[Group],MATCH(Edges[[#This Row],[Vertex 1]],GroupVertices[Vertex],0)),1,1,"")</f>
        <v>42</v>
      </c>
      <c r="BD259" s="79" t="str">
        <f>REPLACE(INDEX(GroupVertices[Group],MATCH(Edges[[#This Row],[Vertex 2]],GroupVertices[Vertex],0)),1,1,"")</f>
        <v>42</v>
      </c>
    </row>
    <row r="260" spans="1:56" ht="15">
      <c r="A260" s="65" t="s">
        <v>581</v>
      </c>
      <c r="B260" s="65" t="s">
        <v>833</v>
      </c>
      <c r="C260" s="66"/>
      <c r="D260" s="67"/>
      <c r="E260" s="68"/>
      <c r="F260" s="69"/>
      <c r="G260" s="66"/>
      <c r="H260" s="70"/>
      <c r="I260" s="71"/>
      <c r="J260" s="71"/>
      <c r="K260" s="34" t="s">
        <v>65</v>
      </c>
      <c r="L260" s="78">
        <v>260</v>
      </c>
      <c r="M260" s="78"/>
      <c r="N260" s="73"/>
      <c r="O260" s="80" t="s">
        <v>875</v>
      </c>
      <c r="P260" s="82">
        <v>43657.55883101852</v>
      </c>
      <c r="Q260" s="80" t="s">
        <v>1147</v>
      </c>
      <c r="R260" s="80"/>
      <c r="S260" s="80"/>
      <c r="T260" s="80"/>
      <c r="U260" s="80"/>
      <c r="V260" s="83" t="s">
        <v>1807</v>
      </c>
      <c r="W260" s="82">
        <v>43657.55883101852</v>
      </c>
      <c r="X260" s="86">
        <v>43657</v>
      </c>
      <c r="Y260" s="88" t="s">
        <v>2261</v>
      </c>
      <c r="Z260" s="83" t="s">
        <v>2823</v>
      </c>
      <c r="AA260" s="80"/>
      <c r="AB260" s="80"/>
      <c r="AC260" s="88" t="s">
        <v>3386</v>
      </c>
      <c r="AD260" s="88" t="s">
        <v>3651</v>
      </c>
      <c r="AE260" s="80" t="b">
        <v>0</v>
      </c>
      <c r="AF260" s="80">
        <v>1</v>
      </c>
      <c r="AG260" s="88" t="s">
        <v>3784</v>
      </c>
      <c r="AH260" s="80" t="b">
        <v>0</v>
      </c>
      <c r="AI260" s="80" t="s">
        <v>3815</v>
      </c>
      <c r="AJ260" s="80"/>
      <c r="AK260" s="88" t="s">
        <v>3679</v>
      </c>
      <c r="AL260" s="80" t="b">
        <v>0</v>
      </c>
      <c r="AM260" s="80">
        <v>0</v>
      </c>
      <c r="AN260" s="88" t="s">
        <v>3679</v>
      </c>
      <c r="AO260" s="80" t="s">
        <v>3849</v>
      </c>
      <c r="AP260" s="80" t="b">
        <v>0</v>
      </c>
      <c r="AQ260" s="88" t="s">
        <v>3651</v>
      </c>
      <c r="AR260" s="80" t="s">
        <v>178</v>
      </c>
      <c r="AS260" s="80">
        <v>0</v>
      </c>
      <c r="AT260" s="80">
        <v>0</v>
      </c>
      <c r="AU260" s="80"/>
      <c r="AV260" s="80"/>
      <c r="AW260" s="80"/>
      <c r="AX260" s="80"/>
      <c r="AY260" s="80"/>
      <c r="AZ260" s="80"/>
      <c r="BA260" s="80"/>
      <c r="BB260" s="80"/>
      <c r="BC260" s="79" t="str">
        <f>REPLACE(INDEX(GroupVertices[Group],MATCH(Edges[[#This Row],[Vertex 1]],GroupVertices[Vertex],0)),1,1,"")</f>
        <v>42</v>
      </c>
      <c r="BD260" s="79" t="str">
        <f>REPLACE(INDEX(GroupVertices[Group],MATCH(Edges[[#This Row],[Vertex 2]],GroupVertices[Vertex],0)),1,1,"")</f>
        <v>42</v>
      </c>
    </row>
    <row r="261" spans="1:56" ht="15">
      <c r="A261" s="65" t="s">
        <v>366</v>
      </c>
      <c r="B261" s="65" t="s">
        <v>366</v>
      </c>
      <c r="C261" s="66"/>
      <c r="D261" s="67"/>
      <c r="E261" s="68"/>
      <c r="F261" s="69"/>
      <c r="G261" s="66"/>
      <c r="H261" s="70"/>
      <c r="I261" s="71"/>
      <c r="J261" s="71"/>
      <c r="K261" s="34" t="s">
        <v>65</v>
      </c>
      <c r="L261" s="78">
        <v>261</v>
      </c>
      <c r="M261" s="78"/>
      <c r="N261" s="73"/>
      <c r="O261" s="80" t="s">
        <v>178</v>
      </c>
      <c r="P261" s="82">
        <v>43656.668171296296</v>
      </c>
      <c r="Q261" s="80" t="s">
        <v>963</v>
      </c>
      <c r="R261" s="80"/>
      <c r="S261" s="80"/>
      <c r="T261" s="80" t="s">
        <v>1351</v>
      </c>
      <c r="U261" s="83" t="s">
        <v>1405</v>
      </c>
      <c r="V261" s="83" t="s">
        <v>1405</v>
      </c>
      <c r="W261" s="82">
        <v>43656.668171296296</v>
      </c>
      <c r="X261" s="86">
        <v>43656</v>
      </c>
      <c r="Y261" s="88" t="s">
        <v>2016</v>
      </c>
      <c r="Z261" s="83" t="s">
        <v>2576</v>
      </c>
      <c r="AA261" s="80"/>
      <c r="AB261" s="80"/>
      <c r="AC261" s="88" t="s">
        <v>3139</v>
      </c>
      <c r="AD261" s="80"/>
      <c r="AE261" s="80" t="b">
        <v>0</v>
      </c>
      <c r="AF261" s="80">
        <v>2</v>
      </c>
      <c r="AG261" s="88" t="s">
        <v>3679</v>
      </c>
      <c r="AH261" s="80" t="b">
        <v>0</v>
      </c>
      <c r="AI261" s="80" t="s">
        <v>3815</v>
      </c>
      <c r="AJ261" s="80"/>
      <c r="AK261" s="88" t="s">
        <v>3679</v>
      </c>
      <c r="AL261" s="80" t="b">
        <v>0</v>
      </c>
      <c r="AM261" s="80">
        <v>0</v>
      </c>
      <c r="AN261" s="88" t="s">
        <v>3679</v>
      </c>
      <c r="AO261" s="80" t="s">
        <v>3851</v>
      </c>
      <c r="AP261" s="80" t="b">
        <v>0</v>
      </c>
      <c r="AQ261" s="88" t="s">
        <v>3139</v>
      </c>
      <c r="AR261" s="80" t="s">
        <v>178</v>
      </c>
      <c r="AS261" s="80">
        <v>0</v>
      </c>
      <c r="AT261" s="80">
        <v>0</v>
      </c>
      <c r="AU261" s="80" t="s">
        <v>3889</v>
      </c>
      <c r="AV261" s="80" t="s">
        <v>3897</v>
      </c>
      <c r="AW261" s="80" t="s">
        <v>3900</v>
      </c>
      <c r="AX261" s="80" t="s">
        <v>3897</v>
      </c>
      <c r="AY261" s="80" t="s">
        <v>3912</v>
      </c>
      <c r="AZ261" s="80" t="s">
        <v>3897</v>
      </c>
      <c r="BA261" s="80" t="s">
        <v>3929</v>
      </c>
      <c r="BB261" s="83" t="s">
        <v>3932</v>
      </c>
      <c r="BC261" s="79" t="str">
        <f>REPLACE(INDEX(GroupVertices[Group],MATCH(Edges[[#This Row],[Vertex 1]],GroupVertices[Vertex],0)),1,1,"")</f>
        <v>213</v>
      </c>
      <c r="BD261" s="79" t="str">
        <f>REPLACE(INDEX(GroupVertices[Group],MATCH(Edges[[#This Row],[Vertex 2]],GroupVertices[Vertex],0)),1,1,"")</f>
        <v>213</v>
      </c>
    </row>
    <row r="262" spans="1:56" ht="15">
      <c r="A262" s="65" t="s">
        <v>366</v>
      </c>
      <c r="B262" s="65" t="s">
        <v>366</v>
      </c>
      <c r="C262" s="66"/>
      <c r="D262" s="67"/>
      <c r="E262" s="68"/>
      <c r="F262" s="69"/>
      <c r="G262" s="66"/>
      <c r="H262" s="70"/>
      <c r="I262" s="71"/>
      <c r="J262" s="71"/>
      <c r="K262" s="34" t="s">
        <v>65</v>
      </c>
      <c r="L262" s="78">
        <v>262</v>
      </c>
      <c r="M262" s="78"/>
      <c r="N262" s="73"/>
      <c r="O262" s="80" t="s">
        <v>178</v>
      </c>
      <c r="P262" s="82">
        <v>43656.77615740741</v>
      </c>
      <c r="Q262" s="80" t="s">
        <v>964</v>
      </c>
      <c r="R262" s="80"/>
      <c r="S262" s="80"/>
      <c r="T262" s="80" t="s">
        <v>1352</v>
      </c>
      <c r="U262" s="83" t="s">
        <v>1406</v>
      </c>
      <c r="V262" s="83" t="s">
        <v>1406</v>
      </c>
      <c r="W262" s="82">
        <v>43656.77615740741</v>
      </c>
      <c r="X262" s="86">
        <v>43656</v>
      </c>
      <c r="Y262" s="88" t="s">
        <v>2017</v>
      </c>
      <c r="Z262" s="83" t="s">
        <v>2577</v>
      </c>
      <c r="AA262" s="80"/>
      <c r="AB262" s="80"/>
      <c r="AC262" s="88" t="s">
        <v>3140</v>
      </c>
      <c r="AD262" s="80"/>
      <c r="AE262" s="80" t="b">
        <v>0</v>
      </c>
      <c r="AF262" s="80">
        <v>1</v>
      </c>
      <c r="AG262" s="88" t="s">
        <v>3679</v>
      </c>
      <c r="AH262" s="80" t="b">
        <v>0</v>
      </c>
      <c r="AI262" s="80" t="s">
        <v>3815</v>
      </c>
      <c r="AJ262" s="80"/>
      <c r="AK262" s="88" t="s">
        <v>3679</v>
      </c>
      <c r="AL262" s="80" t="b">
        <v>0</v>
      </c>
      <c r="AM262" s="80">
        <v>0</v>
      </c>
      <c r="AN262" s="88" t="s">
        <v>3679</v>
      </c>
      <c r="AO262" s="80" t="s">
        <v>3851</v>
      </c>
      <c r="AP262" s="80" t="b">
        <v>0</v>
      </c>
      <c r="AQ262" s="88" t="s">
        <v>3140</v>
      </c>
      <c r="AR262" s="80" t="s">
        <v>178</v>
      </c>
      <c r="AS262" s="80">
        <v>0</v>
      </c>
      <c r="AT262" s="80">
        <v>0</v>
      </c>
      <c r="AU262" s="80" t="s">
        <v>3889</v>
      </c>
      <c r="AV262" s="80" t="s">
        <v>3897</v>
      </c>
      <c r="AW262" s="80" t="s">
        <v>3900</v>
      </c>
      <c r="AX262" s="80" t="s">
        <v>3897</v>
      </c>
      <c r="AY262" s="80" t="s">
        <v>3912</v>
      </c>
      <c r="AZ262" s="80" t="s">
        <v>3897</v>
      </c>
      <c r="BA262" s="80" t="s">
        <v>3929</v>
      </c>
      <c r="BB262" s="83" t="s">
        <v>3932</v>
      </c>
      <c r="BC262" s="79" t="str">
        <f>REPLACE(INDEX(GroupVertices[Group],MATCH(Edges[[#This Row],[Vertex 1]],GroupVertices[Vertex],0)),1,1,"")</f>
        <v>213</v>
      </c>
      <c r="BD262" s="79" t="str">
        <f>REPLACE(INDEX(GroupVertices[Group],MATCH(Edges[[#This Row],[Vertex 2]],GroupVertices[Vertex],0)),1,1,"")</f>
        <v>213</v>
      </c>
    </row>
    <row r="263" spans="1:56" ht="15">
      <c r="A263" s="65" t="s">
        <v>676</v>
      </c>
      <c r="B263" s="65" t="s">
        <v>868</v>
      </c>
      <c r="C263" s="66"/>
      <c r="D263" s="67"/>
      <c r="E263" s="68"/>
      <c r="F263" s="69"/>
      <c r="G263" s="66"/>
      <c r="H263" s="70"/>
      <c r="I263" s="71"/>
      <c r="J263" s="71"/>
      <c r="K263" s="34" t="s">
        <v>65</v>
      </c>
      <c r="L263" s="78">
        <v>263</v>
      </c>
      <c r="M263" s="78"/>
      <c r="N263" s="73"/>
      <c r="O263" s="80" t="s">
        <v>875</v>
      </c>
      <c r="P263" s="82">
        <v>43657.68289351852</v>
      </c>
      <c r="Q263" s="80" t="s">
        <v>1238</v>
      </c>
      <c r="R263" s="80"/>
      <c r="S263" s="80"/>
      <c r="T263" s="80"/>
      <c r="U263" s="80"/>
      <c r="V263" s="83" t="s">
        <v>1853</v>
      </c>
      <c r="W263" s="82">
        <v>43657.68289351852</v>
      </c>
      <c r="X263" s="86">
        <v>43657</v>
      </c>
      <c r="Y263" s="88" t="s">
        <v>2411</v>
      </c>
      <c r="Z263" s="83" t="s">
        <v>2974</v>
      </c>
      <c r="AA263" s="80"/>
      <c r="AB263" s="80"/>
      <c r="AC263" s="88" t="s">
        <v>3537</v>
      </c>
      <c r="AD263" s="88" t="s">
        <v>3670</v>
      </c>
      <c r="AE263" s="80" t="b">
        <v>0</v>
      </c>
      <c r="AF263" s="80">
        <v>2</v>
      </c>
      <c r="AG263" s="88" t="s">
        <v>3805</v>
      </c>
      <c r="AH263" s="80" t="b">
        <v>0</v>
      </c>
      <c r="AI263" s="80" t="s">
        <v>3815</v>
      </c>
      <c r="AJ263" s="80"/>
      <c r="AK263" s="88" t="s">
        <v>3679</v>
      </c>
      <c r="AL263" s="80" t="b">
        <v>0</v>
      </c>
      <c r="AM263" s="80">
        <v>0</v>
      </c>
      <c r="AN263" s="88" t="s">
        <v>3679</v>
      </c>
      <c r="AO263" s="80" t="s">
        <v>3849</v>
      </c>
      <c r="AP263" s="80" t="b">
        <v>0</v>
      </c>
      <c r="AQ263" s="88" t="s">
        <v>3670</v>
      </c>
      <c r="AR263" s="80" t="s">
        <v>178</v>
      </c>
      <c r="AS263" s="80">
        <v>0</v>
      </c>
      <c r="AT263" s="80">
        <v>0</v>
      </c>
      <c r="AU263" s="80"/>
      <c r="AV263" s="80"/>
      <c r="AW263" s="80"/>
      <c r="AX263" s="80"/>
      <c r="AY263" s="80"/>
      <c r="AZ263" s="80"/>
      <c r="BA263" s="80"/>
      <c r="BB263" s="80"/>
      <c r="BC263" s="79" t="str">
        <f>REPLACE(INDEX(GroupVertices[Group],MATCH(Edges[[#This Row],[Vertex 1]],GroupVertices[Vertex],0)),1,1,"")</f>
        <v>97</v>
      </c>
      <c r="BD263" s="79" t="str">
        <f>REPLACE(INDEX(GroupVertices[Group],MATCH(Edges[[#This Row],[Vertex 2]],GroupVertices[Vertex],0)),1,1,"")</f>
        <v>97</v>
      </c>
    </row>
    <row r="264" spans="1:56" ht="15">
      <c r="A264" s="65" t="s">
        <v>542</v>
      </c>
      <c r="B264" s="65" t="s">
        <v>542</v>
      </c>
      <c r="C264" s="66"/>
      <c r="D264" s="67"/>
      <c r="E264" s="68"/>
      <c r="F264" s="69"/>
      <c r="G264" s="66"/>
      <c r="H264" s="70"/>
      <c r="I264" s="71"/>
      <c r="J264" s="71"/>
      <c r="K264" s="34" t="s">
        <v>65</v>
      </c>
      <c r="L264" s="78">
        <v>264</v>
      </c>
      <c r="M264" s="78"/>
      <c r="N264" s="73"/>
      <c r="O264" s="80" t="s">
        <v>178</v>
      </c>
      <c r="P264" s="82">
        <v>43657.366319444445</v>
      </c>
      <c r="Q264" s="80" t="s">
        <v>1107</v>
      </c>
      <c r="R264" s="80"/>
      <c r="S264" s="80"/>
      <c r="T264" s="80"/>
      <c r="U264" s="83" t="s">
        <v>1438</v>
      </c>
      <c r="V264" s="83" t="s">
        <v>1438</v>
      </c>
      <c r="W264" s="82">
        <v>43657.366319444445</v>
      </c>
      <c r="X264" s="86">
        <v>43657</v>
      </c>
      <c r="Y264" s="88" t="s">
        <v>2205</v>
      </c>
      <c r="Z264" s="83" t="s">
        <v>2765</v>
      </c>
      <c r="AA264" s="80"/>
      <c r="AB264" s="80"/>
      <c r="AC264" s="88" t="s">
        <v>3328</v>
      </c>
      <c r="AD264" s="80"/>
      <c r="AE264" s="80" t="b">
        <v>0</v>
      </c>
      <c r="AF264" s="80">
        <v>0</v>
      </c>
      <c r="AG264" s="88" t="s">
        <v>3679</v>
      </c>
      <c r="AH264" s="80" t="b">
        <v>0</v>
      </c>
      <c r="AI264" s="80" t="s">
        <v>3815</v>
      </c>
      <c r="AJ264" s="80"/>
      <c r="AK264" s="88" t="s">
        <v>3679</v>
      </c>
      <c r="AL264" s="80" t="b">
        <v>0</v>
      </c>
      <c r="AM264" s="80">
        <v>0</v>
      </c>
      <c r="AN264" s="88" t="s">
        <v>3679</v>
      </c>
      <c r="AO264" s="80" t="s">
        <v>3849</v>
      </c>
      <c r="AP264" s="80" t="b">
        <v>0</v>
      </c>
      <c r="AQ264" s="88" t="s">
        <v>3328</v>
      </c>
      <c r="AR264" s="80" t="s">
        <v>178</v>
      </c>
      <c r="AS264" s="80">
        <v>0</v>
      </c>
      <c r="AT264" s="80">
        <v>0</v>
      </c>
      <c r="AU264" s="80"/>
      <c r="AV264" s="80"/>
      <c r="AW264" s="80"/>
      <c r="AX264" s="80"/>
      <c r="AY264" s="80"/>
      <c r="AZ264" s="80"/>
      <c r="BA264" s="80"/>
      <c r="BB264" s="80"/>
      <c r="BC264" s="79" t="str">
        <f>REPLACE(INDEX(GroupVertices[Group],MATCH(Edges[[#This Row],[Vertex 1]],GroupVertices[Vertex],0)),1,1,"")</f>
        <v>212</v>
      </c>
      <c r="BD264" s="79" t="str">
        <f>REPLACE(INDEX(GroupVertices[Group],MATCH(Edges[[#This Row],[Vertex 2]],GroupVertices[Vertex],0)),1,1,"")</f>
        <v>212</v>
      </c>
    </row>
    <row r="265" spans="1:56" ht="15">
      <c r="A265" s="65" t="s">
        <v>534</v>
      </c>
      <c r="B265" s="65" t="s">
        <v>534</v>
      </c>
      <c r="C265" s="66"/>
      <c r="D265" s="67"/>
      <c r="E265" s="68"/>
      <c r="F265" s="69"/>
      <c r="G265" s="66"/>
      <c r="H265" s="70"/>
      <c r="I265" s="71"/>
      <c r="J265" s="71"/>
      <c r="K265" s="34" t="s">
        <v>65</v>
      </c>
      <c r="L265" s="78">
        <v>265</v>
      </c>
      <c r="M265" s="78"/>
      <c r="N265" s="73"/>
      <c r="O265" s="80" t="s">
        <v>178</v>
      </c>
      <c r="P265" s="82">
        <v>43657.29697916667</v>
      </c>
      <c r="Q265" s="80" t="s">
        <v>1101</v>
      </c>
      <c r="R265" s="83" t="s">
        <v>1291</v>
      </c>
      <c r="S265" s="80" t="s">
        <v>1314</v>
      </c>
      <c r="T265" s="80"/>
      <c r="U265" s="80"/>
      <c r="V265" s="83" t="s">
        <v>1770</v>
      </c>
      <c r="W265" s="82">
        <v>43657.29697916667</v>
      </c>
      <c r="X265" s="86">
        <v>43657</v>
      </c>
      <c r="Y265" s="88" t="s">
        <v>2197</v>
      </c>
      <c r="Z265" s="83" t="s">
        <v>2757</v>
      </c>
      <c r="AA265" s="80"/>
      <c r="AB265" s="80"/>
      <c r="AC265" s="88" t="s">
        <v>3320</v>
      </c>
      <c r="AD265" s="80"/>
      <c r="AE265" s="80" t="b">
        <v>0</v>
      </c>
      <c r="AF265" s="80">
        <v>1</v>
      </c>
      <c r="AG265" s="88" t="s">
        <v>3679</v>
      </c>
      <c r="AH265" s="80" t="b">
        <v>1</v>
      </c>
      <c r="AI265" s="80" t="s">
        <v>3815</v>
      </c>
      <c r="AJ265" s="80"/>
      <c r="AK265" s="88" t="s">
        <v>3839</v>
      </c>
      <c r="AL265" s="80" t="b">
        <v>0</v>
      </c>
      <c r="AM265" s="80">
        <v>0</v>
      </c>
      <c r="AN265" s="88" t="s">
        <v>3679</v>
      </c>
      <c r="AO265" s="80" t="s">
        <v>3851</v>
      </c>
      <c r="AP265" s="80" t="b">
        <v>0</v>
      </c>
      <c r="AQ265" s="88" t="s">
        <v>3320</v>
      </c>
      <c r="AR265" s="80" t="s">
        <v>178</v>
      </c>
      <c r="AS265" s="80">
        <v>0</v>
      </c>
      <c r="AT265" s="80">
        <v>0</v>
      </c>
      <c r="AU265" s="80"/>
      <c r="AV265" s="80"/>
      <c r="AW265" s="80"/>
      <c r="AX265" s="80"/>
      <c r="AY265" s="80"/>
      <c r="AZ265" s="80"/>
      <c r="BA265" s="80"/>
      <c r="BB265" s="80"/>
      <c r="BC265" s="79" t="str">
        <f>REPLACE(INDEX(GroupVertices[Group],MATCH(Edges[[#This Row],[Vertex 1]],GroupVertices[Vertex],0)),1,1,"")</f>
        <v>211</v>
      </c>
      <c r="BD265" s="79" t="str">
        <f>REPLACE(INDEX(GroupVertices[Group],MATCH(Edges[[#This Row],[Vertex 2]],GroupVertices[Vertex],0)),1,1,"")</f>
        <v>211</v>
      </c>
    </row>
    <row r="266" spans="1:56" ht="15">
      <c r="A266" s="65" t="s">
        <v>225</v>
      </c>
      <c r="B266" s="65" t="s">
        <v>428</v>
      </c>
      <c r="C266" s="66"/>
      <c r="D266" s="67"/>
      <c r="E266" s="68"/>
      <c r="F266" s="69"/>
      <c r="G266" s="66"/>
      <c r="H266" s="70"/>
      <c r="I266" s="71"/>
      <c r="J266" s="71"/>
      <c r="K266" s="34" t="s">
        <v>65</v>
      </c>
      <c r="L266" s="78">
        <v>266</v>
      </c>
      <c r="M266" s="78"/>
      <c r="N266" s="73"/>
      <c r="O266" s="80" t="s">
        <v>874</v>
      </c>
      <c r="P266" s="82">
        <v>43656.22262731481</v>
      </c>
      <c r="Q266" s="80" t="s">
        <v>877</v>
      </c>
      <c r="R266" s="80"/>
      <c r="S266" s="80"/>
      <c r="T266" s="80"/>
      <c r="U266" s="80"/>
      <c r="V266" s="83" t="s">
        <v>1513</v>
      </c>
      <c r="W266" s="82">
        <v>43656.22262731481</v>
      </c>
      <c r="X266" s="86">
        <v>43656</v>
      </c>
      <c r="Y266" s="88" t="s">
        <v>1875</v>
      </c>
      <c r="Z266" s="83" t="s">
        <v>2433</v>
      </c>
      <c r="AA266" s="80"/>
      <c r="AB266" s="80"/>
      <c r="AC266" s="88" t="s">
        <v>2996</v>
      </c>
      <c r="AD266" s="80"/>
      <c r="AE266" s="80" t="b">
        <v>0</v>
      </c>
      <c r="AF266" s="80">
        <v>0</v>
      </c>
      <c r="AG266" s="88" t="s">
        <v>3679</v>
      </c>
      <c r="AH266" s="80" t="b">
        <v>0</v>
      </c>
      <c r="AI266" s="80" t="s">
        <v>3815</v>
      </c>
      <c r="AJ266" s="80"/>
      <c r="AK266" s="88" t="s">
        <v>3679</v>
      </c>
      <c r="AL266" s="80" t="b">
        <v>0</v>
      </c>
      <c r="AM266" s="80">
        <v>94</v>
      </c>
      <c r="AN266" s="88" t="s">
        <v>3203</v>
      </c>
      <c r="AO266" s="80" t="s">
        <v>3849</v>
      </c>
      <c r="AP266" s="80" t="b">
        <v>0</v>
      </c>
      <c r="AQ266" s="88" t="s">
        <v>3203</v>
      </c>
      <c r="AR266" s="80" t="s">
        <v>178</v>
      </c>
      <c r="AS266" s="80">
        <v>0</v>
      </c>
      <c r="AT266" s="80">
        <v>0</v>
      </c>
      <c r="AU266" s="80"/>
      <c r="AV266" s="80"/>
      <c r="AW266" s="80"/>
      <c r="AX266" s="80"/>
      <c r="AY266" s="80"/>
      <c r="AZ266" s="80"/>
      <c r="BA266" s="80"/>
      <c r="BB266" s="80"/>
      <c r="BC266" s="79" t="str">
        <f>REPLACE(INDEX(GroupVertices[Group],MATCH(Edges[[#This Row],[Vertex 1]],GroupVertices[Vertex],0)),1,1,"")</f>
        <v>1</v>
      </c>
      <c r="BD266" s="79" t="str">
        <f>REPLACE(INDEX(GroupVertices[Group],MATCH(Edges[[#This Row],[Vertex 2]],GroupVertices[Vertex],0)),1,1,"")</f>
        <v>1</v>
      </c>
    </row>
    <row r="267" spans="1:56" ht="15">
      <c r="A267" s="65" t="s">
        <v>320</v>
      </c>
      <c r="B267" s="65" t="s">
        <v>446</v>
      </c>
      <c r="C267" s="66"/>
      <c r="D267" s="67"/>
      <c r="E267" s="68"/>
      <c r="F267" s="69"/>
      <c r="G267" s="66"/>
      <c r="H267" s="70"/>
      <c r="I267" s="71"/>
      <c r="J267" s="71"/>
      <c r="K267" s="34" t="s">
        <v>65</v>
      </c>
      <c r="L267" s="78">
        <v>267</v>
      </c>
      <c r="M267" s="78"/>
      <c r="N267" s="73"/>
      <c r="O267" s="80" t="s">
        <v>874</v>
      </c>
      <c r="P267" s="82">
        <v>43656.565520833334</v>
      </c>
      <c r="Q267" s="80" t="s">
        <v>887</v>
      </c>
      <c r="R267" s="80"/>
      <c r="S267" s="80"/>
      <c r="T267" s="80"/>
      <c r="U267" s="80"/>
      <c r="V267" s="83" t="s">
        <v>1600</v>
      </c>
      <c r="W267" s="82">
        <v>43656.565520833334</v>
      </c>
      <c r="X267" s="86">
        <v>43656</v>
      </c>
      <c r="Y267" s="88" t="s">
        <v>1970</v>
      </c>
      <c r="Z267" s="83" t="s">
        <v>2529</v>
      </c>
      <c r="AA267" s="80"/>
      <c r="AB267" s="80"/>
      <c r="AC267" s="88" t="s">
        <v>3092</v>
      </c>
      <c r="AD267" s="80"/>
      <c r="AE267" s="80" t="b">
        <v>0</v>
      </c>
      <c r="AF267" s="80">
        <v>0</v>
      </c>
      <c r="AG267" s="88" t="s">
        <v>3679</v>
      </c>
      <c r="AH267" s="80" t="b">
        <v>0</v>
      </c>
      <c r="AI267" s="80" t="s">
        <v>3815</v>
      </c>
      <c r="AJ267" s="80"/>
      <c r="AK267" s="88" t="s">
        <v>3679</v>
      </c>
      <c r="AL267" s="80" t="b">
        <v>0</v>
      </c>
      <c r="AM267" s="80">
        <v>39</v>
      </c>
      <c r="AN267" s="88" t="s">
        <v>3227</v>
      </c>
      <c r="AO267" s="80" t="s">
        <v>3850</v>
      </c>
      <c r="AP267" s="80" t="b">
        <v>0</v>
      </c>
      <c r="AQ267" s="88" t="s">
        <v>3227</v>
      </c>
      <c r="AR267" s="80" t="s">
        <v>178</v>
      </c>
      <c r="AS267" s="80">
        <v>0</v>
      </c>
      <c r="AT267" s="80">
        <v>0</v>
      </c>
      <c r="AU267" s="80"/>
      <c r="AV267" s="80"/>
      <c r="AW267" s="80"/>
      <c r="AX267" s="80"/>
      <c r="AY267" s="80"/>
      <c r="AZ267" s="80"/>
      <c r="BA267" s="80"/>
      <c r="BB267" s="80"/>
      <c r="BC267" s="79" t="str">
        <f>REPLACE(INDEX(GroupVertices[Group],MATCH(Edges[[#This Row],[Vertex 1]],GroupVertices[Vertex],0)),1,1,"")</f>
        <v>8</v>
      </c>
      <c r="BD267" s="79" t="str">
        <f>REPLACE(INDEX(GroupVertices[Group],MATCH(Edges[[#This Row],[Vertex 2]],GroupVertices[Vertex],0)),1,1,"")</f>
        <v>8</v>
      </c>
    </row>
    <row r="268" spans="1:56" ht="15">
      <c r="A268" s="65" t="s">
        <v>320</v>
      </c>
      <c r="B268" s="65" t="s">
        <v>696</v>
      </c>
      <c r="C268" s="66"/>
      <c r="D268" s="67"/>
      <c r="E268" s="68"/>
      <c r="F268" s="69"/>
      <c r="G268" s="66"/>
      <c r="H268" s="70"/>
      <c r="I268" s="71"/>
      <c r="J268" s="71"/>
      <c r="K268" s="34" t="s">
        <v>65</v>
      </c>
      <c r="L268" s="78">
        <v>268</v>
      </c>
      <c r="M268" s="78"/>
      <c r="N268" s="73"/>
      <c r="O268" s="80" t="s">
        <v>876</v>
      </c>
      <c r="P268" s="82">
        <v>43656.565520833334</v>
      </c>
      <c r="Q268" s="80" t="s">
        <v>887</v>
      </c>
      <c r="R268" s="80"/>
      <c r="S268" s="80"/>
      <c r="T268" s="80"/>
      <c r="U268" s="80"/>
      <c r="V268" s="83" t="s">
        <v>1600</v>
      </c>
      <c r="W268" s="82">
        <v>43656.565520833334</v>
      </c>
      <c r="X268" s="86">
        <v>43656</v>
      </c>
      <c r="Y268" s="88" t="s">
        <v>1970</v>
      </c>
      <c r="Z268" s="83" t="s">
        <v>2529</v>
      </c>
      <c r="AA268" s="80"/>
      <c r="AB268" s="80"/>
      <c r="AC268" s="88" t="s">
        <v>3092</v>
      </c>
      <c r="AD268" s="80"/>
      <c r="AE268" s="80" t="b">
        <v>0</v>
      </c>
      <c r="AF268" s="80">
        <v>0</v>
      </c>
      <c r="AG268" s="88" t="s">
        <v>3679</v>
      </c>
      <c r="AH268" s="80" t="b">
        <v>0</v>
      </c>
      <c r="AI268" s="80" t="s">
        <v>3815</v>
      </c>
      <c r="AJ268" s="80"/>
      <c r="AK268" s="88" t="s">
        <v>3679</v>
      </c>
      <c r="AL268" s="80" t="b">
        <v>0</v>
      </c>
      <c r="AM268" s="80">
        <v>39</v>
      </c>
      <c r="AN268" s="88" t="s">
        <v>3227</v>
      </c>
      <c r="AO268" s="80" t="s">
        <v>3850</v>
      </c>
      <c r="AP268" s="80" t="b">
        <v>0</v>
      </c>
      <c r="AQ268" s="88" t="s">
        <v>3227</v>
      </c>
      <c r="AR268" s="80" t="s">
        <v>178</v>
      </c>
      <c r="AS268" s="80">
        <v>0</v>
      </c>
      <c r="AT268" s="80">
        <v>0</v>
      </c>
      <c r="AU268" s="80"/>
      <c r="AV268" s="80"/>
      <c r="AW268" s="80"/>
      <c r="AX268" s="80"/>
      <c r="AY268" s="80"/>
      <c r="AZ268" s="80"/>
      <c r="BA268" s="80"/>
      <c r="BB268" s="80"/>
      <c r="BC268" s="79" t="str">
        <f>REPLACE(INDEX(GroupVertices[Group],MATCH(Edges[[#This Row],[Vertex 1]],GroupVertices[Vertex],0)),1,1,"")</f>
        <v>8</v>
      </c>
      <c r="BD268" s="79" t="str">
        <f>REPLACE(INDEX(GroupVertices[Group],MATCH(Edges[[#This Row],[Vertex 2]],GroupVertices[Vertex],0)),1,1,"")</f>
        <v>8</v>
      </c>
    </row>
    <row r="269" spans="1:56" ht="15">
      <c r="A269" s="65" t="s">
        <v>580</v>
      </c>
      <c r="B269" s="65" t="s">
        <v>579</v>
      </c>
      <c r="C269" s="66"/>
      <c r="D269" s="67"/>
      <c r="E269" s="68"/>
      <c r="F269" s="69"/>
      <c r="G269" s="66"/>
      <c r="H269" s="70"/>
      <c r="I269" s="71"/>
      <c r="J269" s="71"/>
      <c r="K269" s="34" t="s">
        <v>65</v>
      </c>
      <c r="L269" s="78">
        <v>269</v>
      </c>
      <c r="M269" s="78"/>
      <c r="N269" s="73"/>
      <c r="O269" s="80" t="s">
        <v>874</v>
      </c>
      <c r="P269" s="82">
        <v>43657.55681712963</v>
      </c>
      <c r="Q269" s="80" t="s">
        <v>1109</v>
      </c>
      <c r="R269" s="80"/>
      <c r="S269" s="80"/>
      <c r="T269" s="80"/>
      <c r="U269" s="80"/>
      <c r="V269" s="83" t="s">
        <v>1806</v>
      </c>
      <c r="W269" s="82">
        <v>43657.55681712963</v>
      </c>
      <c r="X269" s="86">
        <v>43657</v>
      </c>
      <c r="Y269" s="88" t="s">
        <v>2260</v>
      </c>
      <c r="Z269" s="83" t="s">
        <v>2822</v>
      </c>
      <c r="AA269" s="80"/>
      <c r="AB269" s="80"/>
      <c r="AC269" s="88" t="s">
        <v>3385</v>
      </c>
      <c r="AD269" s="80"/>
      <c r="AE269" s="80" t="b">
        <v>0</v>
      </c>
      <c r="AF269" s="80">
        <v>0</v>
      </c>
      <c r="AG269" s="88" t="s">
        <v>3679</v>
      </c>
      <c r="AH269" s="80" t="b">
        <v>0</v>
      </c>
      <c r="AI269" s="80" t="s">
        <v>3815</v>
      </c>
      <c r="AJ269" s="80"/>
      <c r="AK269" s="88" t="s">
        <v>3679</v>
      </c>
      <c r="AL269" s="80" t="b">
        <v>0</v>
      </c>
      <c r="AM269" s="80">
        <v>3</v>
      </c>
      <c r="AN269" s="88" t="s">
        <v>3384</v>
      </c>
      <c r="AO269" s="80" t="s">
        <v>3851</v>
      </c>
      <c r="AP269" s="80" t="b">
        <v>0</v>
      </c>
      <c r="AQ269" s="88" t="s">
        <v>3384</v>
      </c>
      <c r="AR269" s="80" t="s">
        <v>178</v>
      </c>
      <c r="AS269" s="80">
        <v>0</v>
      </c>
      <c r="AT269" s="80">
        <v>0</v>
      </c>
      <c r="AU269" s="80"/>
      <c r="AV269" s="80"/>
      <c r="AW269" s="80"/>
      <c r="AX269" s="80"/>
      <c r="AY269" s="80"/>
      <c r="AZ269" s="80"/>
      <c r="BA269" s="80"/>
      <c r="BB269" s="80"/>
      <c r="BC269" s="79" t="str">
        <f>REPLACE(INDEX(GroupVertices[Group],MATCH(Edges[[#This Row],[Vertex 1]],GroupVertices[Vertex],0)),1,1,"")</f>
        <v>39</v>
      </c>
      <c r="BD269" s="79" t="str">
        <f>REPLACE(INDEX(GroupVertices[Group],MATCH(Edges[[#This Row],[Vertex 2]],GroupVertices[Vertex],0)),1,1,"")</f>
        <v>39</v>
      </c>
    </row>
    <row r="270" spans="1:56" ht="15">
      <c r="A270" s="65" t="s">
        <v>386</v>
      </c>
      <c r="B270" s="65" t="s">
        <v>386</v>
      </c>
      <c r="C270" s="66"/>
      <c r="D270" s="67"/>
      <c r="E270" s="68"/>
      <c r="F270" s="69"/>
      <c r="G270" s="66"/>
      <c r="H270" s="70"/>
      <c r="I270" s="71"/>
      <c r="J270" s="71"/>
      <c r="K270" s="34" t="s">
        <v>65</v>
      </c>
      <c r="L270" s="78">
        <v>270</v>
      </c>
      <c r="M270" s="78"/>
      <c r="N270" s="73"/>
      <c r="O270" s="80" t="s">
        <v>178</v>
      </c>
      <c r="P270" s="82">
        <v>43656.83421296296</v>
      </c>
      <c r="Q270" s="80" t="s">
        <v>980</v>
      </c>
      <c r="R270" s="80"/>
      <c r="S270" s="80"/>
      <c r="T270" s="80"/>
      <c r="U270" s="80"/>
      <c r="V270" s="83" t="s">
        <v>1656</v>
      </c>
      <c r="W270" s="82">
        <v>43656.83421296296</v>
      </c>
      <c r="X270" s="86">
        <v>43656</v>
      </c>
      <c r="Y270" s="88" t="s">
        <v>2037</v>
      </c>
      <c r="Z270" s="83" t="s">
        <v>2597</v>
      </c>
      <c r="AA270" s="80"/>
      <c r="AB270" s="80"/>
      <c r="AC270" s="88" t="s">
        <v>3160</v>
      </c>
      <c r="AD270" s="80"/>
      <c r="AE270" s="80" t="b">
        <v>0</v>
      </c>
      <c r="AF270" s="80">
        <v>1</v>
      </c>
      <c r="AG270" s="88" t="s">
        <v>3679</v>
      </c>
      <c r="AH270" s="80" t="b">
        <v>0</v>
      </c>
      <c r="AI270" s="80" t="s">
        <v>3818</v>
      </c>
      <c r="AJ270" s="80"/>
      <c r="AK270" s="88" t="s">
        <v>3679</v>
      </c>
      <c r="AL270" s="80" t="b">
        <v>0</v>
      </c>
      <c r="AM270" s="80">
        <v>0</v>
      </c>
      <c r="AN270" s="88" t="s">
        <v>3679</v>
      </c>
      <c r="AO270" s="80" t="s">
        <v>3849</v>
      </c>
      <c r="AP270" s="80" t="b">
        <v>0</v>
      </c>
      <c r="AQ270" s="88" t="s">
        <v>3160</v>
      </c>
      <c r="AR270" s="80" t="s">
        <v>178</v>
      </c>
      <c r="AS270" s="80">
        <v>0</v>
      </c>
      <c r="AT270" s="80">
        <v>0</v>
      </c>
      <c r="AU270" s="80"/>
      <c r="AV270" s="80"/>
      <c r="AW270" s="80"/>
      <c r="AX270" s="80"/>
      <c r="AY270" s="80"/>
      <c r="AZ270" s="80"/>
      <c r="BA270" s="80"/>
      <c r="BB270" s="80"/>
      <c r="BC270" s="79" t="str">
        <f>REPLACE(INDEX(GroupVertices[Group],MATCH(Edges[[#This Row],[Vertex 1]],GroupVertices[Vertex],0)),1,1,"")</f>
        <v>210</v>
      </c>
      <c r="BD270" s="79" t="str">
        <f>REPLACE(INDEX(GroupVertices[Group],MATCH(Edges[[#This Row],[Vertex 2]],GroupVertices[Vertex],0)),1,1,"")</f>
        <v>210</v>
      </c>
    </row>
    <row r="271" spans="1:56" ht="15">
      <c r="A271" s="65" t="s">
        <v>655</v>
      </c>
      <c r="B271" s="65" t="s">
        <v>655</v>
      </c>
      <c r="C271" s="66"/>
      <c r="D271" s="67"/>
      <c r="E271" s="68"/>
      <c r="F271" s="69"/>
      <c r="G271" s="66"/>
      <c r="H271" s="70"/>
      <c r="I271" s="71"/>
      <c r="J271" s="71"/>
      <c r="K271" s="34" t="s">
        <v>65</v>
      </c>
      <c r="L271" s="78">
        <v>271</v>
      </c>
      <c r="M271" s="78"/>
      <c r="N271" s="73"/>
      <c r="O271" s="80" t="s">
        <v>178</v>
      </c>
      <c r="P271" s="82">
        <v>43655.77324074074</v>
      </c>
      <c r="Q271" s="80" t="s">
        <v>1075</v>
      </c>
      <c r="R271" s="83" t="s">
        <v>1310</v>
      </c>
      <c r="S271" s="80" t="s">
        <v>1321</v>
      </c>
      <c r="T271" s="80" t="s">
        <v>1369</v>
      </c>
      <c r="U271" s="80"/>
      <c r="V271" s="83" t="s">
        <v>1838</v>
      </c>
      <c r="W271" s="82">
        <v>43655.77324074074</v>
      </c>
      <c r="X271" s="86">
        <v>43655</v>
      </c>
      <c r="Y271" s="88" t="s">
        <v>2384</v>
      </c>
      <c r="Z271" s="83" t="s">
        <v>2947</v>
      </c>
      <c r="AA271" s="80">
        <v>49</v>
      </c>
      <c r="AB271" s="80">
        <v>-1</v>
      </c>
      <c r="AC271" s="88" t="s">
        <v>3510</v>
      </c>
      <c r="AD271" s="80"/>
      <c r="AE271" s="80" t="b">
        <v>0</v>
      </c>
      <c r="AF271" s="80">
        <v>11</v>
      </c>
      <c r="AG271" s="88" t="s">
        <v>3679</v>
      </c>
      <c r="AH271" s="80" t="b">
        <v>0</v>
      </c>
      <c r="AI271" s="80" t="s">
        <v>3815</v>
      </c>
      <c r="AJ271" s="80"/>
      <c r="AK271" s="88" t="s">
        <v>3679</v>
      </c>
      <c r="AL271" s="80" t="b">
        <v>0</v>
      </c>
      <c r="AM271" s="80">
        <v>2</v>
      </c>
      <c r="AN271" s="88" t="s">
        <v>3679</v>
      </c>
      <c r="AO271" s="80" t="s">
        <v>3864</v>
      </c>
      <c r="AP271" s="80" t="b">
        <v>0</v>
      </c>
      <c r="AQ271" s="88" t="s">
        <v>3510</v>
      </c>
      <c r="AR271" s="80" t="s">
        <v>874</v>
      </c>
      <c r="AS271" s="80">
        <v>0</v>
      </c>
      <c r="AT271" s="80">
        <v>0</v>
      </c>
      <c r="AU271" s="80" t="s">
        <v>3896</v>
      </c>
      <c r="AV271" s="80" t="s">
        <v>3899</v>
      </c>
      <c r="AW271" s="80" t="s">
        <v>3902</v>
      </c>
      <c r="AX271" s="80" t="s">
        <v>3910</v>
      </c>
      <c r="AY271" s="80" t="s">
        <v>3919</v>
      </c>
      <c r="AZ271" s="80" t="s">
        <v>3927</v>
      </c>
      <c r="BA271" s="80" t="s">
        <v>3928</v>
      </c>
      <c r="BB271" s="83" t="s">
        <v>3939</v>
      </c>
      <c r="BC271" s="79" t="str">
        <f>REPLACE(INDEX(GroupVertices[Group],MATCH(Edges[[#This Row],[Vertex 1]],GroupVertices[Vertex],0)),1,1,"")</f>
        <v>3</v>
      </c>
      <c r="BD271" s="79" t="str">
        <f>REPLACE(INDEX(GroupVertices[Group],MATCH(Edges[[#This Row],[Vertex 2]],GroupVertices[Vertex],0)),1,1,"")</f>
        <v>3</v>
      </c>
    </row>
    <row r="272" spans="1:56" ht="15">
      <c r="A272" s="65" t="s">
        <v>353</v>
      </c>
      <c r="B272" s="65" t="s">
        <v>428</v>
      </c>
      <c r="C272" s="66"/>
      <c r="D272" s="67"/>
      <c r="E272" s="68"/>
      <c r="F272" s="69"/>
      <c r="G272" s="66"/>
      <c r="H272" s="70"/>
      <c r="I272" s="71"/>
      <c r="J272" s="71"/>
      <c r="K272" s="34" t="s">
        <v>65</v>
      </c>
      <c r="L272" s="78">
        <v>272</v>
      </c>
      <c r="M272" s="78"/>
      <c r="N272" s="73"/>
      <c r="O272" s="80" t="s">
        <v>874</v>
      </c>
      <c r="P272" s="82">
        <v>43656.72268518519</v>
      </c>
      <c r="Q272" s="80" t="s">
        <v>877</v>
      </c>
      <c r="R272" s="80"/>
      <c r="S272" s="80"/>
      <c r="T272" s="80"/>
      <c r="U272" s="80"/>
      <c r="V272" s="83" t="s">
        <v>1628</v>
      </c>
      <c r="W272" s="82">
        <v>43656.72268518519</v>
      </c>
      <c r="X272" s="86">
        <v>43656</v>
      </c>
      <c r="Y272" s="88" t="s">
        <v>2003</v>
      </c>
      <c r="Z272" s="83" t="s">
        <v>2562</v>
      </c>
      <c r="AA272" s="80"/>
      <c r="AB272" s="80"/>
      <c r="AC272" s="88" t="s">
        <v>3125</v>
      </c>
      <c r="AD272" s="80"/>
      <c r="AE272" s="80" t="b">
        <v>0</v>
      </c>
      <c r="AF272" s="80">
        <v>0</v>
      </c>
      <c r="AG272" s="88" t="s">
        <v>3679</v>
      </c>
      <c r="AH272" s="80" t="b">
        <v>0</v>
      </c>
      <c r="AI272" s="80" t="s">
        <v>3815</v>
      </c>
      <c r="AJ272" s="80"/>
      <c r="AK272" s="88" t="s">
        <v>3679</v>
      </c>
      <c r="AL272" s="80" t="b">
        <v>0</v>
      </c>
      <c r="AM272" s="80">
        <v>94</v>
      </c>
      <c r="AN272" s="88" t="s">
        <v>3203</v>
      </c>
      <c r="AO272" s="80" t="s">
        <v>3849</v>
      </c>
      <c r="AP272" s="80" t="b">
        <v>0</v>
      </c>
      <c r="AQ272" s="88" t="s">
        <v>3203</v>
      </c>
      <c r="AR272" s="80" t="s">
        <v>178</v>
      </c>
      <c r="AS272" s="80">
        <v>0</v>
      </c>
      <c r="AT272" s="80">
        <v>0</v>
      </c>
      <c r="AU272" s="80"/>
      <c r="AV272" s="80"/>
      <c r="AW272" s="80"/>
      <c r="AX272" s="80"/>
      <c r="AY272" s="80"/>
      <c r="AZ272" s="80"/>
      <c r="BA272" s="80"/>
      <c r="BB272" s="80"/>
      <c r="BC272" s="79" t="str">
        <f>REPLACE(INDEX(GroupVertices[Group],MATCH(Edges[[#This Row],[Vertex 1]],GroupVertices[Vertex],0)),1,1,"")</f>
        <v>1</v>
      </c>
      <c r="BD272" s="79" t="str">
        <f>REPLACE(INDEX(GroupVertices[Group],MATCH(Edges[[#This Row],[Vertex 2]],GroupVertices[Vertex],0)),1,1,"")</f>
        <v>1</v>
      </c>
    </row>
    <row r="273" spans="1:56" ht="15">
      <c r="A273" s="65" t="s">
        <v>396</v>
      </c>
      <c r="B273" s="65" t="s">
        <v>765</v>
      </c>
      <c r="C273" s="66"/>
      <c r="D273" s="67"/>
      <c r="E273" s="68"/>
      <c r="F273" s="69"/>
      <c r="G273" s="66"/>
      <c r="H273" s="70"/>
      <c r="I273" s="71"/>
      <c r="J273" s="71"/>
      <c r="K273" s="34" t="s">
        <v>65</v>
      </c>
      <c r="L273" s="78">
        <v>273</v>
      </c>
      <c r="M273" s="78"/>
      <c r="N273" s="73"/>
      <c r="O273" s="80" t="s">
        <v>875</v>
      </c>
      <c r="P273" s="82">
        <v>43656.85767361111</v>
      </c>
      <c r="Q273" s="80" t="s">
        <v>988</v>
      </c>
      <c r="R273" s="80"/>
      <c r="S273" s="80"/>
      <c r="T273" s="80"/>
      <c r="U273" s="80"/>
      <c r="V273" s="83" t="s">
        <v>1664</v>
      </c>
      <c r="W273" s="82">
        <v>43656.85767361111</v>
      </c>
      <c r="X273" s="86">
        <v>43656</v>
      </c>
      <c r="Y273" s="88" t="s">
        <v>2047</v>
      </c>
      <c r="Z273" s="83" t="s">
        <v>2607</v>
      </c>
      <c r="AA273" s="80"/>
      <c r="AB273" s="80"/>
      <c r="AC273" s="88" t="s">
        <v>3170</v>
      </c>
      <c r="AD273" s="88" t="s">
        <v>3593</v>
      </c>
      <c r="AE273" s="80" t="b">
        <v>0</v>
      </c>
      <c r="AF273" s="80">
        <v>1</v>
      </c>
      <c r="AG273" s="88" t="s">
        <v>3725</v>
      </c>
      <c r="AH273" s="80" t="b">
        <v>0</v>
      </c>
      <c r="AI273" s="80" t="s">
        <v>3815</v>
      </c>
      <c r="AJ273" s="80"/>
      <c r="AK273" s="88" t="s">
        <v>3679</v>
      </c>
      <c r="AL273" s="80" t="b">
        <v>0</v>
      </c>
      <c r="AM273" s="80">
        <v>0</v>
      </c>
      <c r="AN273" s="88" t="s">
        <v>3679</v>
      </c>
      <c r="AO273" s="80" t="s">
        <v>3849</v>
      </c>
      <c r="AP273" s="80" t="b">
        <v>0</v>
      </c>
      <c r="AQ273" s="88" t="s">
        <v>3593</v>
      </c>
      <c r="AR273" s="80" t="s">
        <v>178</v>
      </c>
      <c r="AS273" s="80">
        <v>0</v>
      </c>
      <c r="AT273" s="80">
        <v>0</v>
      </c>
      <c r="AU273" s="80"/>
      <c r="AV273" s="80"/>
      <c r="AW273" s="80"/>
      <c r="AX273" s="80"/>
      <c r="AY273" s="80"/>
      <c r="AZ273" s="80"/>
      <c r="BA273" s="80"/>
      <c r="BB273" s="80"/>
      <c r="BC273" s="79" t="str">
        <f>REPLACE(INDEX(GroupVertices[Group],MATCH(Edges[[#This Row],[Vertex 1]],GroupVertices[Vertex],0)),1,1,"")</f>
        <v>26</v>
      </c>
      <c r="BD273" s="79" t="str">
        <f>REPLACE(INDEX(GroupVertices[Group],MATCH(Edges[[#This Row],[Vertex 2]],GroupVertices[Vertex],0)),1,1,"")</f>
        <v>26</v>
      </c>
    </row>
    <row r="274" spans="1:56" ht="15">
      <c r="A274" s="65" t="s">
        <v>396</v>
      </c>
      <c r="B274" s="65" t="s">
        <v>766</v>
      </c>
      <c r="C274" s="66"/>
      <c r="D274" s="67"/>
      <c r="E274" s="68"/>
      <c r="F274" s="69"/>
      <c r="G274" s="66"/>
      <c r="H274" s="70"/>
      <c r="I274" s="71"/>
      <c r="J274" s="71"/>
      <c r="K274" s="34" t="s">
        <v>65</v>
      </c>
      <c r="L274" s="78">
        <v>274</v>
      </c>
      <c r="M274" s="78"/>
      <c r="N274" s="73"/>
      <c r="O274" s="80" t="s">
        <v>876</v>
      </c>
      <c r="P274" s="82">
        <v>43656.85767361111</v>
      </c>
      <c r="Q274" s="80" t="s">
        <v>988</v>
      </c>
      <c r="R274" s="80"/>
      <c r="S274" s="80"/>
      <c r="T274" s="80"/>
      <c r="U274" s="80"/>
      <c r="V274" s="83" t="s">
        <v>1664</v>
      </c>
      <c r="W274" s="82">
        <v>43656.85767361111</v>
      </c>
      <c r="X274" s="86">
        <v>43656</v>
      </c>
      <c r="Y274" s="88" t="s">
        <v>2047</v>
      </c>
      <c r="Z274" s="83" t="s">
        <v>2607</v>
      </c>
      <c r="AA274" s="80"/>
      <c r="AB274" s="80"/>
      <c r="AC274" s="88" t="s">
        <v>3170</v>
      </c>
      <c r="AD274" s="88" t="s">
        <v>3593</v>
      </c>
      <c r="AE274" s="80" t="b">
        <v>0</v>
      </c>
      <c r="AF274" s="80">
        <v>1</v>
      </c>
      <c r="AG274" s="88" t="s">
        <v>3725</v>
      </c>
      <c r="AH274" s="80" t="b">
        <v>0</v>
      </c>
      <c r="AI274" s="80" t="s">
        <v>3815</v>
      </c>
      <c r="AJ274" s="80"/>
      <c r="AK274" s="88" t="s">
        <v>3679</v>
      </c>
      <c r="AL274" s="80" t="b">
        <v>0</v>
      </c>
      <c r="AM274" s="80">
        <v>0</v>
      </c>
      <c r="AN274" s="88" t="s">
        <v>3679</v>
      </c>
      <c r="AO274" s="80" t="s">
        <v>3849</v>
      </c>
      <c r="AP274" s="80" t="b">
        <v>0</v>
      </c>
      <c r="AQ274" s="88" t="s">
        <v>3593</v>
      </c>
      <c r="AR274" s="80" t="s">
        <v>178</v>
      </c>
      <c r="AS274" s="80">
        <v>0</v>
      </c>
      <c r="AT274" s="80">
        <v>0</v>
      </c>
      <c r="AU274" s="80"/>
      <c r="AV274" s="80"/>
      <c r="AW274" s="80"/>
      <c r="AX274" s="80"/>
      <c r="AY274" s="80"/>
      <c r="AZ274" s="80"/>
      <c r="BA274" s="80"/>
      <c r="BB274" s="80"/>
      <c r="BC274" s="79" t="str">
        <f>REPLACE(INDEX(GroupVertices[Group],MATCH(Edges[[#This Row],[Vertex 1]],GroupVertices[Vertex],0)),1,1,"")</f>
        <v>26</v>
      </c>
      <c r="BD274" s="79" t="str">
        <f>REPLACE(INDEX(GroupVertices[Group],MATCH(Edges[[#This Row],[Vertex 2]],GroupVertices[Vertex],0)),1,1,"")</f>
        <v>26</v>
      </c>
    </row>
    <row r="275" spans="1:56" ht="15">
      <c r="A275" s="65" t="s">
        <v>502</v>
      </c>
      <c r="B275" s="65" t="s">
        <v>793</v>
      </c>
      <c r="C275" s="66"/>
      <c r="D275" s="67"/>
      <c r="E275" s="68"/>
      <c r="F275" s="69"/>
      <c r="G275" s="66"/>
      <c r="H275" s="70"/>
      <c r="I275" s="71"/>
      <c r="J275" s="71"/>
      <c r="K275" s="34" t="s">
        <v>65</v>
      </c>
      <c r="L275" s="78">
        <v>275</v>
      </c>
      <c r="M275" s="78"/>
      <c r="N275" s="73"/>
      <c r="O275" s="80" t="s">
        <v>875</v>
      </c>
      <c r="P275" s="82">
        <v>43657.12755787037</v>
      </c>
      <c r="Q275" s="80" t="s">
        <v>1076</v>
      </c>
      <c r="R275" s="80"/>
      <c r="S275" s="80"/>
      <c r="T275" s="80"/>
      <c r="U275" s="80"/>
      <c r="V275" s="83" t="s">
        <v>1744</v>
      </c>
      <c r="W275" s="82">
        <v>43657.12755787037</v>
      </c>
      <c r="X275" s="86">
        <v>43657</v>
      </c>
      <c r="Y275" s="88" t="s">
        <v>2164</v>
      </c>
      <c r="Z275" s="83" t="s">
        <v>2724</v>
      </c>
      <c r="AA275" s="80"/>
      <c r="AB275" s="80"/>
      <c r="AC275" s="88" t="s">
        <v>3287</v>
      </c>
      <c r="AD275" s="88" t="s">
        <v>3614</v>
      </c>
      <c r="AE275" s="80" t="b">
        <v>0</v>
      </c>
      <c r="AF275" s="80">
        <v>1</v>
      </c>
      <c r="AG275" s="88" t="s">
        <v>3742</v>
      </c>
      <c r="AH275" s="80" t="b">
        <v>0</v>
      </c>
      <c r="AI275" s="80" t="s">
        <v>3815</v>
      </c>
      <c r="AJ275" s="80"/>
      <c r="AK275" s="88" t="s">
        <v>3679</v>
      </c>
      <c r="AL275" s="80" t="b">
        <v>0</v>
      </c>
      <c r="AM275" s="80">
        <v>0</v>
      </c>
      <c r="AN275" s="88" t="s">
        <v>3679</v>
      </c>
      <c r="AO275" s="80" t="s">
        <v>3850</v>
      </c>
      <c r="AP275" s="80" t="b">
        <v>0</v>
      </c>
      <c r="AQ275" s="88" t="s">
        <v>3614</v>
      </c>
      <c r="AR275" s="80" t="s">
        <v>178</v>
      </c>
      <c r="AS275" s="80">
        <v>0</v>
      </c>
      <c r="AT275" s="80">
        <v>0</v>
      </c>
      <c r="AU275" s="80"/>
      <c r="AV275" s="80"/>
      <c r="AW275" s="80"/>
      <c r="AX275" s="80"/>
      <c r="AY275" s="80"/>
      <c r="AZ275" s="80"/>
      <c r="BA275" s="80"/>
      <c r="BB275" s="80"/>
      <c r="BC275" s="79" t="str">
        <f>REPLACE(INDEX(GroupVertices[Group],MATCH(Edges[[#This Row],[Vertex 1]],GroupVertices[Vertex],0)),1,1,"")</f>
        <v>12</v>
      </c>
      <c r="BD275" s="79" t="str">
        <f>REPLACE(INDEX(GroupVertices[Group],MATCH(Edges[[#This Row],[Vertex 2]],GroupVertices[Vertex],0)),1,1,"")</f>
        <v>12</v>
      </c>
    </row>
    <row r="276" spans="1:56" ht="15">
      <c r="A276" s="65" t="s">
        <v>469</v>
      </c>
      <c r="B276" s="65" t="s">
        <v>469</v>
      </c>
      <c r="C276" s="66"/>
      <c r="D276" s="67"/>
      <c r="E276" s="68"/>
      <c r="F276" s="69"/>
      <c r="G276" s="66"/>
      <c r="H276" s="70"/>
      <c r="I276" s="71"/>
      <c r="J276" s="71"/>
      <c r="K276" s="34" t="s">
        <v>65</v>
      </c>
      <c r="L276" s="78">
        <v>276</v>
      </c>
      <c r="M276" s="78"/>
      <c r="N276" s="73"/>
      <c r="O276" s="80" t="s">
        <v>178</v>
      </c>
      <c r="P276" s="82">
        <v>43657.05055555556</v>
      </c>
      <c r="Q276" s="80" t="s">
        <v>1049</v>
      </c>
      <c r="R276" s="80"/>
      <c r="S276" s="80"/>
      <c r="T276" s="80"/>
      <c r="U276" s="80"/>
      <c r="V276" s="83" t="s">
        <v>1715</v>
      </c>
      <c r="W276" s="82">
        <v>43657.05055555556</v>
      </c>
      <c r="X276" s="86">
        <v>43657</v>
      </c>
      <c r="Y276" s="88" t="s">
        <v>2129</v>
      </c>
      <c r="Z276" s="83" t="s">
        <v>2689</v>
      </c>
      <c r="AA276" s="80"/>
      <c r="AB276" s="80"/>
      <c r="AC276" s="88" t="s">
        <v>3252</v>
      </c>
      <c r="AD276" s="80"/>
      <c r="AE276" s="80" t="b">
        <v>0</v>
      </c>
      <c r="AF276" s="80">
        <v>2</v>
      </c>
      <c r="AG276" s="88" t="s">
        <v>3679</v>
      </c>
      <c r="AH276" s="80" t="b">
        <v>0</v>
      </c>
      <c r="AI276" s="80" t="s">
        <v>3817</v>
      </c>
      <c r="AJ276" s="80"/>
      <c r="AK276" s="88" t="s">
        <v>3679</v>
      </c>
      <c r="AL276" s="80" t="b">
        <v>0</v>
      </c>
      <c r="AM276" s="80">
        <v>1</v>
      </c>
      <c r="AN276" s="88" t="s">
        <v>3679</v>
      </c>
      <c r="AO276" s="80" t="s">
        <v>3849</v>
      </c>
      <c r="AP276" s="80" t="b">
        <v>0</v>
      </c>
      <c r="AQ276" s="88" t="s">
        <v>3252</v>
      </c>
      <c r="AR276" s="80" t="s">
        <v>178</v>
      </c>
      <c r="AS276" s="80">
        <v>0</v>
      </c>
      <c r="AT276" s="80">
        <v>0</v>
      </c>
      <c r="AU276" s="80" t="s">
        <v>3892</v>
      </c>
      <c r="AV276" s="80" t="s">
        <v>3897</v>
      </c>
      <c r="AW276" s="80" t="s">
        <v>3900</v>
      </c>
      <c r="AX276" s="80" t="s">
        <v>3906</v>
      </c>
      <c r="AY276" s="80" t="s">
        <v>3915</v>
      </c>
      <c r="AZ276" s="80" t="s">
        <v>3923</v>
      </c>
      <c r="BA276" s="80" t="s">
        <v>3928</v>
      </c>
      <c r="BB276" s="83" t="s">
        <v>3935</v>
      </c>
      <c r="BC276" s="79" t="str">
        <f>REPLACE(INDEX(GroupVertices[Group],MATCH(Edges[[#This Row],[Vertex 1]],GroupVertices[Vertex],0)),1,1,"")</f>
        <v>209</v>
      </c>
      <c r="BD276" s="79" t="str">
        <f>REPLACE(INDEX(GroupVertices[Group],MATCH(Edges[[#This Row],[Vertex 2]],GroupVertices[Vertex],0)),1,1,"")</f>
        <v>209</v>
      </c>
    </row>
    <row r="277" spans="1:56" ht="15">
      <c r="A277" s="65" t="s">
        <v>578</v>
      </c>
      <c r="B277" s="65" t="s">
        <v>830</v>
      </c>
      <c r="C277" s="66"/>
      <c r="D277" s="67"/>
      <c r="E277" s="68"/>
      <c r="F277" s="69"/>
      <c r="G277" s="66"/>
      <c r="H277" s="70"/>
      <c r="I277" s="71"/>
      <c r="J277" s="71"/>
      <c r="K277" s="34" t="s">
        <v>65</v>
      </c>
      <c r="L277" s="78">
        <v>277</v>
      </c>
      <c r="M277" s="78"/>
      <c r="N277" s="73"/>
      <c r="O277" s="80" t="s">
        <v>876</v>
      </c>
      <c r="P277" s="82">
        <v>43657.5493287037</v>
      </c>
      <c r="Q277" s="80" t="s">
        <v>1146</v>
      </c>
      <c r="R277" s="80"/>
      <c r="S277" s="80"/>
      <c r="T277" s="80"/>
      <c r="U277" s="80"/>
      <c r="V277" s="83" t="s">
        <v>1805</v>
      </c>
      <c r="W277" s="82">
        <v>43657.5493287037</v>
      </c>
      <c r="X277" s="86">
        <v>43657</v>
      </c>
      <c r="Y277" s="88" t="s">
        <v>2258</v>
      </c>
      <c r="Z277" s="83" t="s">
        <v>2820</v>
      </c>
      <c r="AA277" s="80"/>
      <c r="AB277" s="80"/>
      <c r="AC277" s="88" t="s">
        <v>3383</v>
      </c>
      <c r="AD277" s="88" t="s">
        <v>3650</v>
      </c>
      <c r="AE277" s="80" t="b">
        <v>0</v>
      </c>
      <c r="AF277" s="80">
        <v>0</v>
      </c>
      <c r="AG277" s="88" t="s">
        <v>3783</v>
      </c>
      <c r="AH277" s="80" t="b">
        <v>0</v>
      </c>
      <c r="AI277" s="80" t="s">
        <v>3815</v>
      </c>
      <c r="AJ277" s="80"/>
      <c r="AK277" s="88" t="s">
        <v>3679</v>
      </c>
      <c r="AL277" s="80" t="b">
        <v>0</v>
      </c>
      <c r="AM277" s="80">
        <v>0</v>
      </c>
      <c r="AN277" s="88" t="s">
        <v>3679</v>
      </c>
      <c r="AO277" s="80" t="s">
        <v>3851</v>
      </c>
      <c r="AP277" s="80" t="b">
        <v>0</v>
      </c>
      <c r="AQ277" s="88" t="s">
        <v>3650</v>
      </c>
      <c r="AR277" s="80" t="s">
        <v>178</v>
      </c>
      <c r="AS277" s="80">
        <v>0</v>
      </c>
      <c r="AT277" s="80">
        <v>0</v>
      </c>
      <c r="AU277" s="80"/>
      <c r="AV277" s="80"/>
      <c r="AW277" s="80"/>
      <c r="AX277" s="80"/>
      <c r="AY277" s="80"/>
      <c r="AZ277" s="80"/>
      <c r="BA277" s="80"/>
      <c r="BB277" s="80"/>
      <c r="BC277" s="79" t="str">
        <f>REPLACE(INDEX(GroupVertices[Group],MATCH(Edges[[#This Row],[Vertex 1]],GroupVertices[Vertex],0)),1,1,"")</f>
        <v>17</v>
      </c>
      <c r="BD277" s="79" t="str">
        <f>REPLACE(INDEX(GroupVertices[Group],MATCH(Edges[[#This Row],[Vertex 2]],GroupVertices[Vertex],0)),1,1,"")</f>
        <v>17</v>
      </c>
    </row>
    <row r="278" spans="1:56" ht="15">
      <c r="A278" s="65" t="s">
        <v>578</v>
      </c>
      <c r="B278" s="65" t="s">
        <v>831</v>
      </c>
      <c r="C278" s="66"/>
      <c r="D278" s="67"/>
      <c r="E278" s="68"/>
      <c r="F278" s="69"/>
      <c r="G278" s="66"/>
      <c r="H278" s="70"/>
      <c r="I278" s="71"/>
      <c r="J278" s="71"/>
      <c r="K278" s="34" t="s">
        <v>65</v>
      </c>
      <c r="L278" s="78">
        <v>278</v>
      </c>
      <c r="M278" s="78"/>
      <c r="N278" s="73"/>
      <c r="O278" s="80" t="s">
        <v>875</v>
      </c>
      <c r="P278" s="82">
        <v>43657.5493287037</v>
      </c>
      <c r="Q278" s="80" t="s">
        <v>1146</v>
      </c>
      <c r="R278" s="80"/>
      <c r="S278" s="80"/>
      <c r="T278" s="80"/>
      <c r="U278" s="80"/>
      <c r="V278" s="83" t="s">
        <v>1805</v>
      </c>
      <c r="W278" s="82">
        <v>43657.5493287037</v>
      </c>
      <c r="X278" s="86">
        <v>43657</v>
      </c>
      <c r="Y278" s="88" t="s">
        <v>2258</v>
      </c>
      <c r="Z278" s="83" t="s">
        <v>2820</v>
      </c>
      <c r="AA278" s="80"/>
      <c r="AB278" s="80"/>
      <c r="AC278" s="88" t="s">
        <v>3383</v>
      </c>
      <c r="AD278" s="88" t="s">
        <v>3650</v>
      </c>
      <c r="AE278" s="80" t="b">
        <v>0</v>
      </c>
      <c r="AF278" s="80">
        <v>0</v>
      </c>
      <c r="AG278" s="88" t="s">
        <v>3783</v>
      </c>
      <c r="AH278" s="80" t="b">
        <v>0</v>
      </c>
      <c r="AI278" s="80" t="s">
        <v>3815</v>
      </c>
      <c r="AJ278" s="80"/>
      <c r="AK278" s="88" t="s">
        <v>3679</v>
      </c>
      <c r="AL278" s="80" t="b">
        <v>0</v>
      </c>
      <c r="AM278" s="80">
        <v>0</v>
      </c>
      <c r="AN278" s="88" t="s">
        <v>3679</v>
      </c>
      <c r="AO278" s="80" t="s">
        <v>3851</v>
      </c>
      <c r="AP278" s="80" t="b">
        <v>0</v>
      </c>
      <c r="AQ278" s="88" t="s">
        <v>3650</v>
      </c>
      <c r="AR278" s="80" t="s">
        <v>178</v>
      </c>
      <c r="AS278" s="80">
        <v>0</v>
      </c>
      <c r="AT278" s="80">
        <v>0</v>
      </c>
      <c r="AU278" s="80"/>
      <c r="AV278" s="80"/>
      <c r="AW278" s="80"/>
      <c r="AX278" s="80"/>
      <c r="AY278" s="80"/>
      <c r="AZ278" s="80"/>
      <c r="BA278" s="80"/>
      <c r="BB278" s="80"/>
      <c r="BC278" s="79" t="str">
        <f>REPLACE(INDEX(GroupVertices[Group],MATCH(Edges[[#This Row],[Vertex 1]],GroupVertices[Vertex],0)),1,1,"")</f>
        <v>17</v>
      </c>
      <c r="BD278" s="79" t="str">
        <f>REPLACE(INDEX(GroupVertices[Group],MATCH(Edges[[#This Row],[Vertex 2]],GroupVertices[Vertex],0)),1,1,"")</f>
        <v>17</v>
      </c>
    </row>
    <row r="279" spans="1:56" ht="15">
      <c r="A279" s="65" t="s">
        <v>306</v>
      </c>
      <c r="B279" s="65" t="s">
        <v>709</v>
      </c>
      <c r="C279" s="66"/>
      <c r="D279" s="67"/>
      <c r="E279" s="68"/>
      <c r="F279" s="69"/>
      <c r="G279" s="66"/>
      <c r="H279" s="70"/>
      <c r="I279" s="71"/>
      <c r="J279" s="71"/>
      <c r="K279" s="34" t="s">
        <v>65</v>
      </c>
      <c r="L279" s="78">
        <v>279</v>
      </c>
      <c r="M279" s="78"/>
      <c r="N279" s="73"/>
      <c r="O279" s="80" t="s">
        <v>876</v>
      </c>
      <c r="P279" s="82">
        <v>43656.52520833333</v>
      </c>
      <c r="Q279" s="80" t="s">
        <v>922</v>
      </c>
      <c r="R279" s="80"/>
      <c r="S279" s="80"/>
      <c r="T279" s="80"/>
      <c r="U279" s="80"/>
      <c r="V279" s="83" t="s">
        <v>1586</v>
      </c>
      <c r="W279" s="82">
        <v>43656.52520833333</v>
      </c>
      <c r="X279" s="86">
        <v>43656</v>
      </c>
      <c r="Y279" s="88" t="s">
        <v>1956</v>
      </c>
      <c r="Z279" s="83" t="s">
        <v>2515</v>
      </c>
      <c r="AA279" s="80"/>
      <c r="AB279" s="80"/>
      <c r="AC279" s="88" t="s">
        <v>3078</v>
      </c>
      <c r="AD279" s="88" t="s">
        <v>3566</v>
      </c>
      <c r="AE279" s="80" t="b">
        <v>0</v>
      </c>
      <c r="AF279" s="80">
        <v>1</v>
      </c>
      <c r="AG279" s="88" t="s">
        <v>3696</v>
      </c>
      <c r="AH279" s="80" t="b">
        <v>0</v>
      </c>
      <c r="AI279" s="80" t="s">
        <v>3815</v>
      </c>
      <c r="AJ279" s="80"/>
      <c r="AK279" s="88" t="s">
        <v>3679</v>
      </c>
      <c r="AL279" s="80" t="b">
        <v>0</v>
      </c>
      <c r="AM279" s="80">
        <v>0</v>
      </c>
      <c r="AN279" s="88" t="s">
        <v>3679</v>
      </c>
      <c r="AO279" s="80" t="s">
        <v>3851</v>
      </c>
      <c r="AP279" s="80" t="b">
        <v>0</v>
      </c>
      <c r="AQ279" s="88" t="s">
        <v>3566</v>
      </c>
      <c r="AR279" s="80" t="s">
        <v>178</v>
      </c>
      <c r="AS279" s="80">
        <v>0</v>
      </c>
      <c r="AT279" s="80">
        <v>0</v>
      </c>
      <c r="AU279" s="80"/>
      <c r="AV279" s="80"/>
      <c r="AW279" s="80"/>
      <c r="AX279" s="80"/>
      <c r="AY279" s="80"/>
      <c r="AZ279" s="80"/>
      <c r="BA279" s="80"/>
      <c r="BB279" s="80"/>
      <c r="BC279" s="79" t="str">
        <f>REPLACE(INDEX(GroupVertices[Group],MATCH(Edges[[#This Row],[Vertex 1]],GroupVertices[Vertex],0)),1,1,"")</f>
        <v>41</v>
      </c>
      <c r="BD279" s="79" t="str">
        <f>REPLACE(INDEX(GroupVertices[Group],MATCH(Edges[[#This Row],[Vertex 2]],GroupVertices[Vertex],0)),1,1,"")</f>
        <v>41</v>
      </c>
    </row>
    <row r="280" spans="1:56" ht="15">
      <c r="A280" s="65" t="s">
        <v>306</v>
      </c>
      <c r="B280" s="65" t="s">
        <v>710</v>
      </c>
      <c r="C280" s="66"/>
      <c r="D280" s="67"/>
      <c r="E280" s="68"/>
      <c r="F280" s="69"/>
      <c r="G280" s="66"/>
      <c r="H280" s="70"/>
      <c r="I280" s="71"/>
      <c r="J280" s="71"/>
      <c r="K280" s="34" t="s">
        <v>65</v>
      </c>
      <c r="L280" s="78">
        <v>280</v>
      </c>
      <c r="M280" s="78"/>
      <c r="N280" s="73"/>
      <c r="O280" s="80" t="s">
        <v>875</v>
      </c>
      <c r="P280" s="82">
        <v>43656.52520833333</v>
      </c>
      <c r="Q280" s="80" t="s">
        <v>922</v>
      </c>
      <c r="R280" s="80"/>
      <c r="S280" s="80"/>
      <c r="T280" s="80"/>
      <c r="U280" s="80"/>
      <c r="V280" s="83" t="s">
        <v>1586</v>
      </c>
      <c r="W280" s="82">
        <v>43656.52520833333</v>
      </c>
      <c r="X280" s="86">
        <v>43656</v>
      </c>
      <c r="Y280" s="88" t="s">
        <v>1956</v>
      </c>
      <c r="Z280" s="83" t="s">
        <v>2515</v>
      </c>
      <c r="AA280" s="80"/>
      <c r="AB280" s="80"/>
      <c r="AC280" s="88" t="s">
        <v>3078</v>
      </c>
      <c r="AD280" s="88" t="s">
        <v>3566</v>
      </c>
      <c r="AE280" s="80" t="b">
        <v>0</v>
      </c>
      <c r="AF280" s="80">
        <v>1</v>
      </c>
      <c r="AG280" s="88" t="s">
        <v>3696</v>
      </c>
      <c r="AH280" s="80" t="b">
        <v>0</v>
      </c>
      <c r="AI280" s="80" t="s">
        <v>3815</v>
      </c>
      <c r="AJ280" s="80"/>
      <c r="AK280" s="88" t="s">
        <v>3679</v>
      </c>
      <c r="AL280" s="80" t="b">
        <v>0</v>
      </c>
      <c r="AM280" s="80">
        <v>0</v>
      </c>
      <c r="AN280" s="88" t="s">
        <v>3679</v>
      </c>
      <c r="AO280" s="80" t="s">
        <v>3851</v>
      </c>
      <c r="AP280" s="80" t="b">
        <v>0</v>
      </c>
      <c r="AQ280" s="88" t="s">
        <v>3566</v>
      </c>
      <c r="AR280" s="80" t="s">
        <v>178</v>
      </c>
      <c r="AS280" s="80">
        <v>0</v>
      </c>
      <c r="AT280" s="80">
        <v>0</v>
      </c>
      <c r="AU280" s="80"/>
      <c r="AV280" s="80"/>
      <c r="AW280" s="80"/>
      <c r="AX280" s="80"/>
      <c r="AY280" s="80"/>
      <c r="AZ280" s="80"/>
      <c r="BA280" s="80"/>
      <c r="BB280" s="80"/>
      <c r="BC280" s="79" t="str">
        <f>REPLACE(INDEX(GroupVertices[Group],MATCH(Edges[[#This Row],[Vertex 1]],GroupVertices[Vertex],0)),1,1,"")</f>
        <v>41</v>
      </c>
      <c r="BD280" s="79" t="str">
        <f>REPLACE(INDEX(GroupVertices[Group],MATCH(Edges[[#This Row],[Vertex 2]],GroupVertices[Vertex],0)),1,1,"")</f>
        <v>41</v>
      </c>
    </row>
    <row r="281" spans="1:56" ht="15">
      <c r="A281" s="65" t="s">
        <v>525</v>
      </c>
      <c r="B281" s="65" t="s">
        <v>820</v>
      </c>
      <c r="C281" s="66"/>
      <c r="D281" s="67"/>
      <c r="E281" s="68"/>
      <c r="F281" s="69"/>
      <c r="G281" s="66"/>
      <c r="H281" s="70"/>
      <c r="I281" s="71"/>
      <c r="J281" s="71"/>
      <c r="K281" s="34" t="s">
        <v>65</v>
      </c>
      <c r="L281" s="78">
        <v>281</v>
      </c>
      <c r="M281" s="78"/>
      <c r="N281" s="73"/>
      <c r="O281" s="80" t="s">
        <v>876</v>
      </c>
      <c r="P281" s="82">
        <v>43656.99885416667</v>
      </c>
      <c r="Q281" s="80" t="s">
        <v>1096</v>
      </c>
      <c r="R281" s="80"/>
      <c r="S281" s="80"/>
      <c r="T281" s="80"/>
      <c r="U281" s="83" t="s">
        <v>1436</v>
      </c>
      <c r="V281" s="83" t="s">
        <v>1436</v>
      </c>
      <c r="W281" s="82">
        <v>43656.99885416667</v>
      </c>
      <c r="X281" s="86">
        <v>43656</v>
      </c>
      <c r="Y281" s="88" t="s">
        <v>2187</v>
      </c>
      <c r="Z281" s="83" t="s">
        <v>2747</v>
      </c>
      <c r="AA281" s="80"/>
      <c r="AB281" s="80"/>
      <c r="AC281" s="88" t="s">
        <v>3310</v>
      </c>
      <c r="AD281" s="88" t="s">
        <v>3642</v>
      </c>
      <c r="AE281" s="80" t="b">
        <v>0</v>
      </c>
      <c r="AF281" s="80">
        <v>3</v>
      </c>
      <c r="AG281" s="88" t="s">
        <v>3771</v>
      </c>
      <c r="AH281" s="80" t="b">
        <v>0</v>
      </c>
      <c r="AI281" s="80" t="s">
        <v>3815</v>
      </c>
      <c r="AJ281" s="80"/>
      <c r="AK281" s="88" t="s">
        <v>3679</v>
      </c>
      <c r="AL281" s="80" t="b">
        <v>0</v>
      </c>
      <c r="AM281" s="80">
        <v>1</v>
      </c>
      <c r="AN281" s="88" t="s">
        <v>3679</v>
      </c>
      <c r="AO281" s="80" t="s">
        <v>3850</v>
      </c>
      <c r="AP281" s="80" t="b">
        <v>0</v>
      </c>
      <c r="AQ281" s="88" t="s">
        <v>3642</v>
      </c>
      <c r="AR281" s="80" t="s">
        <v>178</v>
      </c>
      <c r="AS281" s="80">
        <v>0</v>
      </c>
      <c r="AT281" s="80">
        <v>0</v>
      </c>
      <c r="AU281" s="80"/>
      <c r="AV281" s="80"/>
      <c r="AW281" s="80"/>
      <c r="AX281" s="80"/>
      <c r="AY281" s="80"/>
      <c r="AZ281" s="80"/>
      <c r="BA281" s="80"/>
      <c r="BB281" s="80"/>
      <c r="BC281" s="79" t="str">
        <f>REPLACE(INDEX(GroupVertices[Group],MATCH(Edges[[#This Row],[Vertex 1]],GroupVertices[Vertex],0)),1,1,"")</f>
        <v>18</v>
      </c>
      <c r="BD281" s="79" t="str">
        <f>REPLACE(INDEX(GroupVertices[Group],MATCH(Edges[[#This Row],[Vertex 2]],GroupVertices[Vertex],0)),1,1,"")</f>
        <v>18</v>
      </c>
    </row>
    <row r="282" spans="1:56" ht="15">
      <c r="A282" s="65" t="s">
        <v>525</v>
      </c>
      <c r="B282" s="65" t="s">
        <v>820</v>
      </c>
      <c r="C282" s="66"/>
      <c r="D282" s="67"/>
      <c r="E282" s="68"/>
      <c r="F282" s="69"/>
      <c r="G282" s="66"/>
      <c r="H282" s="70"/>
      <c r="I282" s="71"/>
      <c r="J282" s="71"/>
      <c r="K282" s="34" t="s">
        <v>65</v>
      </c>
      <c r="L282" s="78">
        <v>282</v>
      </c>
      <c r="M282" s="78"/>
      <c r="N282" s="73"/>
      <c r="O282" s="80" t="s">
        <v>876</v>
      </c>
      <c r="P282" s="82">
        <v>43657.004155092596</v>
      </c>
      <c r="Q282" s="80" t="s">
        <v>1096</v>
      </c>
      <c r="R282" s="80"/>
      <c r="S282" s="80"/>
      <c r="T282" s="80"/>
      <c r="U282" s="83" t="s">
        <v>1436</v>
      </c>
      <c r="V282" s="83" t="s">
        <v>1436</v>
      </c>
      <c r="W282" s="82">
        <v>43657.004155092596</v>
      </c>
      <c r="X282" s="86">
        <v>43657</v>
      </c>
      <c r="Y282" s="88" t="s">
        <v>2188</v>
      </c>
      <c r="Z282" s="83" t="s">
        <v>2748</v>
      </c>
      <c r="AA282" s="80"/>
      <c r="AB282" s="80"/>
      <c r="AC282" s="88" t="s">
        <v>3311</v>
      </c>
      <c r="AD282" s="80"/>
      <c r="AE282" s="80" t="b">
        <v>0</v>
      </c>
      <c r="AF282" s="80">
        <v>0</v>
      </c>
      <c r="AG282" s="88" t="s">
        <v>3679</v>
      </c>
      <c r="AH282" s="80" t="b">
        <v>0</v>
      </c>
      <c r="AI282" s="80" t="s">
        <v>3815</v>
      </c>
      <c r="AJ282" s="80"/>
      <c r="AK282" s="88" t="s">
        <v>3679</v>
      </c>
      <c r="AL282" s="80" t="b">
        <v>0</v>
      </c>
      <c r="AM282" s="80">
        <v>1</v>
      </c>
      <c r="AN282" s="88" t="s">
        <v>3310</v>
      </c>
      <c r="AO282" s="80" t="s">
        <v>3850</v>
      </c>
      <c r="AP282" s="80" t="b">
        <v>0</v>
      </c>
      <c r="AQ282" s="88" t="s">
        <v>3310</v>
      </c>
      <c r="AR282" s="80" t="s">
        <v>178</v>
      </c>
      <c r="AS282" s="80">
        <v>0</v>
      </c>
      <c r="AT282" s="80">
        <v>0</v>
      </c>
      <c r="AU282" s="80"/>
      <c r="AV282" s="80"/>
      <c r="AW282" s="80"/>
      <c r="AX282" s="80"/>
      <c r="AY282" s="80"/>
      <c r="AZ282" s="80"/>
      <c r="BA282" s="80"/>
      <c r="BB282" s="80"/>
      <c r="BC282" s="79" t="str">
        <f>REPLACE(INDEX(GroupVertices[Group],MATCH(Edges[[#This Row],[Vertex 1]],GroupVertices[Vertex],0)),1,1,"")</f>
        <v>18</v>
      </c>
      <c r="BD282" s="79" t="str">
        <f>REPLACE(INDEX(GroupVertices[Group],MATCH(Edges[[#This Row],[Vertex 2]],GroupVertices[Vertex],0)),1,1,"")</f>
        <v>18</v>
      </c>
    </row>
    <row r="283" spans="1:56" ht="15">
      <c r="A283" s="65" t="s">
        <v>525</v>
      </c>
      <c r="B283" s="65" t="s">
        <v>821</v>
      </c>
      <c r="C283" s="66"/>
      <c r="D283" s="67"/>
      <c r="E283" s="68"/>
      <c r="F283" s="69"/>
      <c r="G283" s="66"/>
      <c r="H283" s="70"/>
      <c r="I283" s="71"/>
      <c r="J283" s="71"/>
      <c r="K283" s="34" t="s">
        <v>65</v>
      </c>
      <c r="L283" s="78">
        <v>283</v>
      </c>
      <c r="M283" s="78"/>
      <c r="N283" s="73"/>
      <c r="O283" s="80" t="s">
        <v>875</v>
      </c>
      <c r="P283" s="82">
        <v>43656.99885416667</v>
      </c>
      <c r="Q283" s="80" t="s">
        <v>1096</v>
      </c>
      <c r="R283" s="80"/>
      <c r="S283" s="80"/>
      <c r="T283" s="80"/>
      <c r="U283" s="83" t="s">
        <v>1436</v>
      </c>
      <c r="V283" s="83" t="s">
        <v>1436</v>
      </c>
      <c r="W283" s="82">
        <v>43656.99885416667</v>
      </c>
      <c r="X283" s="86">
        <v>43656</v>
      </c>
      <c r="Y283" s="88" t="s">
        <v>2187</v>
      </c>
      <c r="Z283" s="83" t="s">
        <v>2747</v>
      </c>
      <c r="AA283" s="80"/>
      <c r="AB283" s="80"/>
      <c r="AC283" s="88" t="s">
        <v>3310</v>
      </c>
      <c r="AD283" s="88" t="s">
        <v>3642</v>
      </c>
      <c r="AE283" s="80" t="b">
        <v>0</v>
      </c>
      <c r="AF283" s="80">
        <v>3</v>
      </c>
      <c r="AG283" s="88" t="s">
        <v>3771</v>
      </c>
      <c r="AH283" s="80" t="b">
        <v>0</v>
      </c>
      <c r="AI283" s="80" t="s">
        <v>3815</v>
      </c>
      <c r="AJ283" s="80"/>
      <c r="AK283" s="88" t="s">
        <v>3679</v>
      </c>
      <c r="AL283" s="80" t="b">
        <v>0</v>
      </c>
      <c r="AM283" s="80">
        <v>1</v>
      </c>
      <c r="AN283" s="88" t="s">
        <v>3679</v>
      </c>
      <c r="AO283" s="80" t="s">
        <v>3850</v>
      </c>
      <c r="AP283" s="80" t="b">
        <v>0</v>
      </c>
      <c r="AQ283" s="88" t="s">
        <v>3642</v>
      </c>
      <c r="AR283" s="80" t="s">
        <v>178</v>
      </c>
      <c r="AS283" s="80">
        <v>0</v>
      </c>
      <c r="AT283" s="80">
        <v>0</v>
      </c>
      <c r="AU283" s="80"/>
      <c r="AV283" s="80"/>
      <c r="AW283" s="80"/>
      <c r="AX283" s="80"/>
      <c r="AY283" s="80"/>
      <c r="AZ283" s="80"/>
      <c r="BA283" s="80"/>
      <c r="BB283" s="80"/>
      <c r="BC283" s="79" t="str">
        <f>REPLACE(INDEX(GroupVertices[Group],MATCH(Edges[[#This Row],[Vertex 1]],GroupVertices[Vertex],0)),1,1,"")</f>
        <v>18</v>
      </c>
      <c r="BD283" s="79" t="str">
        <f>REPLACE(INDEX(GroupVertices[Group],MATCH(Edges[[#This Row],[Vertex 2]],GroupVertices[Vertex],0)),1,1,"")</f>
        <v>18</v>
      </c>
    </row>
    <row r="284" spans="1:56" ht="15">
      <c r="A284" s="65" t="s">
        <v>525</v>
      </c>
      <c r="B284" s="65" t="s">
        <v>821</v>
      </c>
      <c r="C284" s="66"/>
      <c r="D284" s="67"/>
      <c r="E284" s="68"/>
      <c r="F284" s="69"/>
      <c r="G284" s="66"/>
      <c r="H284" s="70"/>
      <c r="I284" s="71"/>
      <c r="J284" s="71"/>
      <c r="K284" s="34" t="s">
        <v>65</v>
      </c>
      <c r="L284" s="78">
        <v>284</v>
      </c>
      <c r="M284" s="78"/>
      <c r="N284" s="73"/>
      <c r="O284" s="80" t="s">
        <v>875</v>
      </c>
      <c r="P284" s="82">
        <v>43657.004155092596</v>
      </c>
      <c r="Q284" s="80" t="s">
        <v>1096</v>
      </c>
      <c r="R284" s="80"/>
      <c r="S284" s="80"/>
      <c r="T284" s="80"/>
      <c r="U284" s="83" t="s">
        <v>1436</v>
      </c>
      <c r="V284" s="83" t="s">
        <v>1436</v>
      </c>
      <c r="W284" s="82">
        <v>43657.004155092596</v>
      </c>
      <c r="X284" s="86">
        <v>43657</v>
      </c>
      <c r="Y284" s="88" t="s">
        <v>2188</v>
      </c>
      <c r="Z284" s="83" t="s">
        <v>2748</v>
      </c>
      <c r="AA284" s="80"/>
      <c r="AB284" s="80"/>
      <c r="AC284" s="88" t="s">
        <v>3311</v>
      </c>
      <c r="AD284" s="80"/>
      <c r="AE284" s="80" t="b">
        <v>0</v>
      </c>
      <c r="AF284" s="80">
        <v>0</v>
      </c>
      <c r="AG284" s="88" t="s">
        <v>3679</v>
      </c>
      <c r="AH284" s="80" t="b">
        <v>0</v>
      </c>
      <c r="AI284" s="80" t="s">
        <v>3815</v>
      </c>
      <c r="AJ284" s="80"/>
      <c r="AK284" s="88" t="s">
        <v>3679</v>
      </c>
      <c r="AL284" s="80" t="b">
        <v>0</v>
      </c>
      <c r="AM284" s="80">
        <v>1</v>
      </c>
      <c r="AN284" s="88" t="s">
        <v>3310</v>
      </c>
      <c r="AO284" s="80" t="s">
        <v>3850</v>
      </c>
      <c r="AP284" s="80" t="b">
        <v>0</v>
      </c>
      <c r="AQ284" s="88" t="s">
        <v>3310</v>
      </c>
      <c r="AR284" s="80" t="s">
        <v>178</v>
      </c>
      <c r="AS284" s="80">
        <v>0</v>
      </c>
      <c r="AT284" s="80">
        <v>0</v>
      </c>
      <c r="AU284" s="80"/>
      <c r="AV284" s="80"/>
      <c r="AW284" s="80"/>
      <c r="AX284" s="80"/>
      <c r="AY284" s="80"/>
      <c r="AZ284" s="80"/>
      <c r="BA284" s="80"/>
      <c r="BB284" s="80"/>
      <c r="BC284" s="79" t="str">
        <f>REPLACE(INDEX(GroupVertices[Group],MATCH(Edges[[#This Row],[Vertex 1]],GroupVertices[Vertex],0)),1,1,"")</f>
        <v>18</v>
      </c>
      <c r="BD284" s="79" t="str">
        <f>REPLACE(INDEX(GroupVertices[Group],MATCH(Edges[[#This Row],[Vertex 2]],GroupVertices[Vertex],0)),1,1,"")</f>
        <v>18</v>
      </c>
    </row>
    <row r="285" spans="1:56" ht="15">
      <c r="A285" s="65" t="s">
        <v>525</v>
      </c>
      <c r="B285" s="65" t="s">
        <v>525</v>
      </c>
      <c r="C285" s="66"/>
      <c r="D285" s="67"/>
      <c r="E285" s="68"/>
      <c r="F285" s="69"/>
      <c r="G285" s="66"/>
      <c r="H285" s="70"/>
      <c r="I285" s="71"/>
      <c r="J285" s="71"/>
      <c r="K285" s="34" t="s">
        <v>65</v>
      </c>
      <c r="L285" s="78">
        <v>285</v>
      </c>
      <c r="M285" s="78"/>
      <c r="N285" s="73"/>
      <c r="O285" s="80" t="s">
        <v>874</v>
      </c>
      <c r="P285" s="82">
        <v>43657.004155092596</v>
      </c>
      <c r="Q285" s="80" t="s">
        <v>1096</v>
      </c>
      <c r="R285" s="80"/>
      <c r="S285" s="80"/>
      <c r="T285" s="80"/>
      <c r="U285" s="83" t="s">
        <v>1436</v>
      </c>
      <c r="V285" s="83" t="s">
        <v>1436</v>
      </c>
      <c r="W285" s="82">
        <v>43657.004155092596</v>
      </c>
      <c r="X285" s="86">
        <v>43657</v>
      </c>
      <c r="Y285" s="88" t="s">
        <v>2188</v>
      </c>
      <c r="Z285" s="83" t="s">
        <v>2748</v>
      </c>
      <c r="AA285" s="80"/>
      <c r="AB285" s="80"/>
      <c r="AC285" s="88" t="s">
        <v>3311</v>
      </c>
      <c r="AD285" s="80"/>
      <c r="AE285" s="80" t="b">
        <v>0</v>
      </c>
      <c r="AF285" s="80">
        <v>0</v>
      </c>
      <c r="AG285" s="88" t="s">
        <v>3679</v>
      </c>
      <c r="AH285" s="80" t="b">
        <v>0</v>
      </c>
      <c r="AI285" s="80" t="s">
        <v>3815</v>
      </c>
      <c r="AJ285" s="80"/>
      <c r="AK285" s="88" t="s">
        <v>3679</v>
      </c>
      <c r="AL285" s="80" t="b">
        <v>0</v>
      </c>
      <c r="AM285" s="80">
        <v>1</v>
      </c>
      <c r="AN285" s="88" t="s">
        <v>3310</v>
      </c>
      <c r="AO285" s="80" t="s">
        <v>3850</v>
      </c>
      <c r="AP285" s="80" t="b">
        <v>0</v>
      </c>
      <c r="AQ285" s="88" t="s">
        <v>3310</v>
      </c>
      <c r="AR285" s="80" t="s">
        <v>178</v>
      </c>
      <c r="AS285" s="80">
        <v>0</v>
      </c>
      <c r="AT285" s="80">
        <v>0</v>
      </c>
      <c r="AU285" s="80"/>
      <c r="AV285" s="80"/>
      <c r="AW285" s="80"/>
      <c r="AX285" s="80"/>
      <c r="AY285" s="80"/>
      <c r="AZ285" s="80"/>
      <c r="BA285" s="80"/>
      <c r="BB285" s="80"/>
      <c r="BC285" s="79" t="str">
        <f>REPLACE(INDEX(GroupVertices[Group],MATCH(Edges[[#This Row],[Vertex 1]],GroupVertices[Vertex],0)),1,1,"")</f>
        <v>18</v>
      </c>
      <c r="BD285" s="79" t="str">
        <f>REPLACE(INDEX(GroupVertices[Group],MATCH(Edges[[#This Row],[Vertex 2]],GroupVertices[Vertex],0)),1,1,"")</f>
        <v>18</v>
      </c>
    </row>
    <row r="286" spans="1:56" ht="15">
      <c r="A286" s="65" t="s">
        <v>450</v>
      </c>
      <c r="B286" s="65" t="s">
        <v>457</v>
      </c>
      <c r="C286" s="66"/>
      <c r="D286" s="67"/>
      <c r="E286" s="68"/>
      <c r="F286" s="69"/>
      <c r="G286" s="66"/>
      <c r="H286" s="70"/>
      <c r="I286" s="71"/>
      <c r="J286" s="71"/>
      <c r="K286" s="34" t="s">
        <v>65</v>
      </c>
      <c r="L286" s="78">
        <v>286</v>
      </c>
      <c r="M286" s="78"/>
      <c r="N286" s="73"/>
      <c r="O286" s="80" t="s">
        <v>875</v>
      </c>
      <c r="P286" s="82">
        <v>43657.009930555556</v>
      </c>
      <c r="Q286" s="80" t="s">
        <v>1033</v>
      </c>
      <c r="R286" s="80"/>
      <c r="S286" s="80"/>
      <c r="T286" s="80"/>
      <c r="U286" s="80"/>
      <c r="V286" s="83" t="s">
        <v>1704</v>
      </c>
      <c r="W286" s="82">
        <v>43657.009930555556</v>
      </c>
      <c r="X286" s="86">
        <v>43657</v>
      </c>
      <c r="Y286" s="88" t="s">
        <v>2108</v>
      </c>
      <c r="Z286" s="83" t="s">
        <v>2668</v>
      </c>
      <c r="AA286" s="80"/>
      <c r="AB286" s="80"/>
      <c r="AC286" s="88" t="s">
        <v>3231</v>
      </c>
      <c r="AD286" s="88" t="s">
        <v>3619</v>
      </c>
      <c r="AE286" s="80" t="b">
        <v>0</v>
      </c>
      <c r="AF286" s="80">
        <v>1</v>
      </c>
      <c r="AG286" s="88" t="s">
        <v>3747</v>
      </c>
      <c r="AH286" s="80" t="b">
        <v>0</v>
      </c>
      <c r="AI286" s="80" t="s">
        <v>3822</v>
      </c>
      <c r="AJ286" s="80"/>
      <c r="AK286" s="88" t="s">
        <v>3679</v>
      </c>
      <c r="AL286" s="80" t="b">
        <v>0</v>
      </c>
      <c r="AM286" s="80">
        <v>0</v>
      </c>
      <c r="AN286" s="88" t="s">
        <v>3679</v>
      </c>
      <c r="AO286" s="80" t="s">
        <v>3849</v>
      </c>
      <c r="AP286" s="80" t="b">
        <v>0</v>
      </c>
      <c r="AQ286" s="88" t="s">
        <v>3619</v>
      </c>
      <c r="AR286" s="80" t="s">
        <v>178</v>
      </c>
      <c r="AS286" s="80">
        <v>0</v>
      </c>
      <c r="AT286" s="80">
        <v>0</v>
      </c>
      <c r="AU286" s="80"/>
      <c r="AV286" s="80"/>
      <c r="AW286" s="80"/>
      <c r="AX286" s="80"/>
      <c r="AY286" s="80"/>
      <c r="AZ286" s="80"/>
      <c r="BA286" s="80"/>
      <c r="BB286" s="80"/>
      <c r="BC286" s="79" t="str">
        <f>REPLACE(INDEX(GroupVertices[Group],MATCH(Edges[[#This Row],[Vertex 1]],GroupVertices[Vertex],0)),1,1,"")</f>
        <v>34</v>
      </c>
      <c r="BD286" s="79" t="str">
        <f>REPLACE(INDEX(GroupVertices[Group],MATCH(Edges[[#This Row],[Vertex 2]],GroupVertices[Vertex],0)),1,1,"")</f>
        <v>34</v>
      </c>
    </row>
    <row r="287" spans="1:56" ht="15">
      <c r="A287" s="65" t="s">
        <v>459</v>
      </c>
      <c r="B287" s="65" t="s">
        <v>801</v>
      </c>
      <c r="C287" s="66"/>
      <c r="D287" s="67"/>
      <c r="E287" s="68"/>
      <c r="F287" s="69"/>
      <c r="G287" s="66"/>
      <c r="H287" s="70"/>
      <c r="I287" s="71"/>
      <c r="J287" s="71"/>
      <c r="K287" s="34" t="s">
        <v>65</v>
      </c>
      <c r="L287" s="78">
        <v>287</v>
      </c>
      <c r="M287" s="78"/>
      <c r="N287" s="73"/>
      <c r="O287" s="80" t="s">
        <v>875</v>
      </c>
      <c r="P287" s="82">
        <v>43657.02554398148</v>
      </c>
      <c r="Q287" s="80" t="s">
        <v>1041</v>
      </c>
      <c r="R287" s="80"/>
      <c r="S287" s="80"/>
      <c r="T287" s="80"/>
      <c r="U287" s="80"/>
      <c r="V287" s="83" t="s">
        <v>1710</v>
      </c>
      <c r="W287" s="82">
        <v>43657.02554398148</v>
      </c>
      <c r="X287" s="86">
        <v>43657</v>
      </c>
      <c r="Y287" s="88" t="s">
        <v>2118</v>
      </c>
      <c r="Z287" s="83" t="s">
        <v>2678</v>
      </c>
      <c r="AA287" s="80"/>
      <c r="AB287" s="80"/>
      <c r="AC287" s="88" t="s">
        <v>3241</v>
      </c>
      <c r="AD287" s="88" t="s">
        <v>3621</v>
      </c>
      <c r="AE287" s="80" t="b">
        <v>0</v>
      </c>
      <c r="AF287" s="80">
        <v>0</v>
      </c>
      <c r="AG287" s="88" t="s">
        <v>3749</v>
      </c>
      <c r="AH287" s="80" t="b">
        <v>0</v>
      </c>
      <c r="AI287" s="80" t="s">
        <v>3815</v>
      </c>
      <c r="AJ287" s="80"/>
      <c r="AK287" s="88" t="s">
        <v>3679</v>
      </c>
      <c r="AL287" s="80" t="b">
        <v>0</v>
      </c>
      <c r="AM287" s="80">
        <v>0</v>
      </c>
      <c r="AN287" s="88" t="s">
        <v>3679</v>
      </c>
      <c r="AO287" s="80" t="s">
        <v>3849</v>
      </c>
      <c r="AP287" s="80" t="b">
        <v>0</v>
      </c>
      <c r="AQ287" s="88" t="s">
        <v>3621</v>
      </c>
      <c r="AR287" s="80" t="s">
        <v>178</v>
      </c>
      <c r="AS287" s="80">
        <v>0</v>
      </c>
      <c r="AT287" s="80">
        <v>0</v>
      </c>
      <c r="AU287" s="80"/>
      <c r="AV287" s="80"/>
      <c r="AW287" s="80"/>
      <c r="AX287" s="80"/>
      <c r="AY287" s="80"/>
      <c r="AZ287" s="80"/>
      <c r="BA287" s="80"/>
      <c r="BB287" s="80"/>
      <c r="BC287" s="79" t="str">
        <f>REPLACE(INDEX(GroupVertices[Group],MATCH(Edges[[#This Row],[Vertex 1]],GroupVertices[Vertex],0)),1,1,"")</f>
        <v>96</v>
      </c>
      <c r="BD287" s="79" t="str">
        <f>REPLACE(INDEX(GroupVertices[Group],MATCH(Edges[[#This Row],[Vertex 2]],GroupVertices[Vertex],0)),1,1,"")</f>
        <v>96</v>
      </c>
    </row>
    <row r="288" spans="1:56" ht="15">
      <c r="A288" s="65" t="s">
        <v>254</v>
      </c>
      <c r="B288" s="65" t="s">
        <v>446</v>
      </c>
      <c r="C288" s="66"/>
      <c r="D288" s="67"/>
      <c r="E288" s="68"/>
      <c r="F288" s="69"/>
      <c r="G288" s="66"/>
      <c r="H288" s="70"/>
      <c r="I288" s="71"/>
      <c r="J288" s="71"/>
      <c r="K288" s="34" t="s">
        <v>65</v>
      </c>
      <c r="L288" s="78">
        <v>288</v>
      </c>
      <c r="M288" s="78"/>
      <c r="N288" s="73"/>
      <c r="O288" s="80" t="s">
        <v>874</v>
      </c>
      <c r="P288" s="82">
        <v>43656.24427083333</v>
      </c>
      <c r="Q288" s="80" t="s">
        <v>887</v>
      </c>
      <c r="R288" s="80"/>
      <c r="S288" s="80"/>
      <c r="T288" s="80"/>
      <c r="U288" s="80"/>
      <c r="V288" s="83" t="s">
        <v>1540</v>
      </c>
      <c r="W288" s="82">
        <v>43656.24427083333</v>
      </c>
      <c r="X288" s="86">
        <v>43656</v>
      </c>
      <c r="Y288" s="88" t="s">
        <v>1904</v>
      </c>
      <c r="Z288" s="83" t="s">
        <v>2462</v>
      </c>
      <c r="AA288" s="80"/>
      <c r="AB288" s="80"/>
      <c r="AC288" s="88" t="s">
        <v>3025</v>
      </c>
      <c r="AD288" s="80"/>
      <c r="AE288" s="80" t="b">
        <v>0</v>
      </c>
      <c r="AF288" s="80">
        <v>0</v>
      </c>
      <c r="AG288" s="88" t="s">
        <v>3679</v>
      </c>
      <c r="AH288" s="80" t="b">
        <v>0</v>
      </c>
      <c r="AI288" s="80" t="s">
        <v>3815</v>
      </c>
      <c r="AJ288" s="80"/>
      <c r="AK288" s="88" t="s">
        <v>3679</v>
      </c>
      <c r="AL288" s="80" t="b">
        <v>0</v>
      </c>
      <c r="AM288" s="80">
        <v>39</v>
      </c>
      <c r="AN288" s="88" t="s">
        <v>3227</v>
      </c>
      <c r="AO288" s="80" t="s">
        <v>3850</v>
      </c>
      <c r="AP288" s="80" t="b">
        <v>0</v>
      </c>
      <c r="AQ288" s="88" t="s">
        <v>3227</v>
      </c>
      <c r="AR288" s="80" t="s">
        <v>178</v>
      </c>
      <c r="AS288" s="80">
        <v>0</v>
      </c>
      <c r="AT288" s="80">
        <v>0</v>
      </c>
      <c r="AU288" s="80"/>
      <c r="AV288" s="80"/>
      <c r="AW288" s="80"/>
      <c r="AX288" s="80"/>
      <c r="AY288" s="80"/>
      <c r="AZ288" s="80"/>
      <c r="BA288" s="80"/>
      <c r="BB288" s="80"/>
      <c r="BC288" s="79" t="str">
        <f>REPLACE(INDEX(GroupVertices[Group],MATCH(Edges[[#This Row],[Vertex 1]],GroupVertices[Vertex],0)),1,1,"")</f>
        <v>8</v>
      </c>
      <c r="BD288" s="79" t="str">
        <f>REPLACE(INDEX(GroupVertices[Group],MATCH(Edges[[#This Row],[Vertex 2]],GroupVertices[Vertex],0)),1,1,"")</f>
        <v>8</v>
      </c>
    </row>
    <row r="289" spans="1:56" ht="15">
      <c r="A289" s="65" t="s">
        <v>254</v>
      </c>
      <c r="B289" s="65" t="s">
        <v>696</v>
      </c>
      <c r="C289" s="66"/>
      <c r="D289" s="67"/>
      <c r="E289" s="68"/>
      <c r="F289" s="69"/>
      <c r="G289" s="66"/>
      <c r="H289" s="70"/>
      <c r="I289" s="71"/>
      <c r="J289" s="71"/>
      <c r="K289" s="34" t="s">
        <v>65</v>
      </c>
      <c r="L289" s="78">
        <v>289</v>
      </c>
      <c r="M289" s="78"/>
      <c r="N289" s="73"/>
      <c r="O289" s="80" t="s">
        <v>876</v>
      </c>
      <c r="P289" s="82">
        <v>43656.24427083333</v>
      </c>
      <c r="Q289" s="80" t="s">
        <v>887</v>
      </c>
      <c r="R289" s="80"/>
      <c r="S289" s="80"/>
      <c r="T289" s="80"/>
      <c r="U289" s="80"/>
      <c r="V289" s="83" t="s">
        <v>1540</v>
      </c>
      <c r="W289" s="82">
        <v>43656.24427083333</v>
      </c>
      <c r="X289" s="86">
        <v>43656</v>
      </c>
      <c r="Y289" s="88" t="s">
        <v>1904</v>
      </c>
      <c r="Z289" s="83" t="s">
        <v>2462</v>
      </c>
      <c r="AA289" s="80"/>
      <c r="AB289" s="80"/>
      <c r="AC289" s="88" t="s">
        <v>3025</v>
      </c>
      <c r="AD289" s="80"/>
      <c r="AE289" s="80" t="b">
        <v>0</v>
      </c>
      <c r="AF289" s="80">
        <v>0</v>
      </c>
      <c r="AG289" s="88" t="s">
        <v>3679</v>
      </c>
      <c r="AH289" s="80" t="b">
        <v>0</v>
      </c>
      <c r="AI289" s="80" t="s">
        <v>3815</v>
      </c>
      <c r="AJ289" s="80"/>
      <c r="AK289" s="88" t="s">
        <v>3679</v>
      </c>
      <c r="AL289" s="80" t="b">
        <v>0</v>
      </c>
      <c r="AM289" s="80">
        <v>39</v>
      </c>
      <c r="AN289" s="88" t="s">
        <v>3227</v>
      </c>
      <c r="AO289" s="80" t="s">
        <v>3850</v>
      </c>
      <c r="AP289" s="80" t="b">
        <v>0</v>
      </c>
      <c r="AQ289" s="88" t="s">
        <v>3227</v>
      </c>
      <c r="AR289" s="80" t="s">
        <v>178</v>
      </c>
      <c r="AS289" s="80">
        <v>0</v>
      </c>
      <c r="AT289" s="80">
        <v>0</v>
      </c>
      <c r="AU289" s="80"/>
      <c r="AV289" s="80"/>
      <c r="AW289" s="80"/>
      <c r="AX289" s="80"/>
      <c r="AY289" s="80"/>
      <c r="AZ289" s="80"/>
      <c r="BA289" s="80"/>
      <c r="BB289" s="80"/>
      <c r="BC289" s="79" t="str">
        <f>REPLACE(INDEX(GroupVertices[Group],MATCH(Edges[[#This Row],[Vertex 1]],GroupVertices[Vertex],0)),1,1,"")</f>
        <v>8</v>
      </c>
      <c r="BD289" s="79" t="str">
        <f>REPLACE(INDEX(GroupVertices[Group],MATCH(Edges[[#This Row],[Vertex 2]],GroupVertices[Vertex],0)),1,1,"")</f>
        <v>8</v>
      </c>
    </row>
    <row r="290" spans="1:56" ht="15">
      <c r="A290" s="65" t="s">
        <v>393</v>
      </c>
      <c r="B290" s="65" t="s">
        <v>764</v>
      </c>
      <c r="C290" s="66"/>
      <c r="D290" s="67"/>
      <c r="E290" s="68"/>
      <c r="F290" s="69"/>
      <c r="G290" s="66"/>
      <c r="H290" s="70"/>
      <c r="I290" s="71"/>
      <c r="J290" s="71"/>
      <c r="K290" s="34" t="s">
        <v>65</v>
      </c>
      <c r="L290" s="78">
        <v>290</v>
      </c>
      <c r="M290" s="78"/>
      <c r="N290" s="73"/>
      <c r="O290" s="80" t="s">
        <v>875</v>
      </c>
      <c r="P290" s="82">
        <v>43656.85105324074</v>
      </c>
      <c r="Q290" s="80" t="s">
        <v>986</v>
      </c>
      <c r="R290" s="80"/>
      <c r="S290" s="80"/>
      <c r="T290" s="80"/>
      <c r="U290" s="83" t="s">
        <v>1409</v>
      </c>
      <c r="V290" s="83" t="s">
        <v>1409</v>
      </c>
      <c r="W290" s="82">
        <v>43656.85105324074</v>
      </c>
      <c r="X290" s="86">
        <v>43656</v>
      </c>
      <c r="Y290" s="88" t="s">
        <v>2044</v>
      </c>
      <c r="Z290" s="83" t="s">
        <v>2604</v>
      </c>
      <c r="AA290" s="80"/>
      <c r="AB290" s="80"/>
      <c r="AC290" s="88" t="s">
        <v>3167</v>
      </c>
      <c r="AD290" s="88" t="s">
        <v>3592</v>
      </c>
      <c r="AE290" s="80" t="b">
        <v>0</v>
      </c>
      <c r="AF290" s="80">
        <v>0</v>
      </c>
      <c r="AG290" s="88" t="s">
        <v>3724</v>
      </c>
      <c r="AH290" s="80" t="b">
        <v>0</v>
      </c>
      <c r="AI290" s="80" t="s">
        <v>3815</v>
      </c>
      <c r="AJ290" s="80"/>
      <c r="AK290" s="88" t="s">
        <v>3679</v>
      </c>
      <c r="AL290" s="80" t="b">
        <v>0</v>
      </c>
      <c r="AM290" s="80">
        <v>0</v>
      </c>
      <c r="AN290" s="88" t="s">
        <v>3679</v>
      </c>
      <c r="AO290" s="80" t="s">
        <v>3850</v>
      </c>
      <c r="AP290" s="80" t="b">
        <v>0</v>
      </c>
      <c r="AQ290" s="88" t="s">
        <v>3592</v>
      </c>
      <c r="AR290" s="80" t="s">
        <v>178</v>
      </c>
      <c r="AS290" s="80">
        <v>0</v>
      </c>
      <c r="AT290" s="80">
        <v>0</v>
      </c>
      <c r="AU290" s="80"/>
      <c r="AV290" s="80"/>
      <c r="AW290" s="80"/>
      <c r="AX290" s="80"/>
      <c r="AY290" s="80"/>
      <c r="AZ290" s="80"/>
      <c r="BA290" s="80"/>
      <c r="BB290" s="80"/>
      <c r="BC290" s="79" t="str">
        <f>REPLACE(INDEX(GroupVertices[Group],MATCH(Edges[[#This Row],[Vertex 1]],GroupVertices[Vertex],0)),1,1,"")</f>
        <v>95</v>
      </c>
      <c r="BD290" s="79" t="str">
        <f>REPLACE(INDEX(GroupVertices[Group],MATCH(Edges[[#This Row],[Vertex 2]],GroupVertices[Vertex],0)),1,1,"")</f>
        <v>95</v>
      </c>
    </row>
    <row r="291" spans="1:56" ht="15">
      <c r="A291" s="65" t="s">
        <v>519</v>
      </c>
      <c r="B291" s="65" t="s">
        <v>519</v>
      </c>
      <c r="C291" s="66"/>
      <c r="D291" s="67"/>
      <c r="E291" s="68"/>
      <c r="F291" s="69"/>
      <c r="G291" s="66"/>
      <c r="H291" s="70"/>
      <c r="I291" s="71"/>
      <c r="J291" s="71"/>
      <c r="K291" s="34" t="s">
        <v>65</v>
      </c>
      <c r="L291" s="78">
        <v>291</v>
      </c>
      <c r="M291" s="78"/>
      <c r="N291" s="73"/>
      <c r="O291" s="80" t="s">
        <v>178</v>
      </c>
      <c r="P291" s="82">
        <v>43657.2084375</v>
      </c>
      <c r="Q291" s="80" t="s">
        <v>1091</v>
      </c>
      <c r="R291" s="80"/>
      <c r="S291" s="80"/>
      <c r="T291" s="80"/>
      <c r="U291" s="80"/>
      <c r="V291" s="83" t="s">
        <v>1758</v>
      </c>
      <c r="W291" s="82">
        <v>43657.2084375</v>
      </c>
      <c r="X291" s="86">
        <v>43657</v>
      </c>
      <c r="Y291" s="88" t="s">
        <v>2181</v>
      </c>
      <c r="Z291" s="83" t="s">
        <v>2741</v>
      </c>
      <c r="AA291" s="80"/>
      <c r="AB291" s="80"/>
      <c r="AC291" s="88" t="s">
        <v>3304</v>
      </c>
      <c r="AD291" s="80"/>
      <c r="AE291" s="80" t="b">
        <v>0</v>
      </c>
      <c r="AF291" s="80">
        <v>0</v>
      </c>
      <c r="AG291" s="88" t="s">
        <v>3679</v>
      </c>
      <c r="AH291" s="80" t="b">
        <v>0</v>
      </c>
      <c r="AI291" s="80" t="s">
        <v>3815</v>
      </c>
      <c r="AJ291" s="80"/>
      <c r="AK291" s="88" t="s">
        <v>3679</v>
      </c>
      <c r="AL291" s="80" t="b">
        <v>0</v>
      </c>
      <c r="AM291" s="80">
        <v>0</v>
      </c>
      <c r="AN291" s="88" t="s">
        <v>3679</v>
      </c>
      <c r="AO291" s="80" t="s">
        <v>3878</v>
      </c>
      <c r="AP291" s="80" t="b">
        <v>0</v>
      </c>
      <c r="AQ291" s="88" t="s">
        <v>3304</v>
      </c>
      <c r="AR291" s="80" t="s">
        <v>178</v>
      </c>
      <c r="AS291" s="80">
        <v>0</v>
      </c>
      <c r="AT291" s="80">
        <v>0</v>
      </c>
      <c r="AU291" s="80"/>
      <c r="AV291" s="80"/>
      <c r="AW291" s="80"/>
      <c r="AX291" s="80"/>
      <c r="AY291" s="80"/>
      <c r="AZ291" s="80"/>
      <c r="BA291" s="80"/>
      <c r="BB291" s="80"/>
      <c r="BC291" s="79" t="str">
        <f>REPLACE(INDEX(GroupVertices[Group],MATCH(Edges[[#This Row],[Vertex 1]],GroupVertices[Vertex],0)),1,1,"")</f>
        <v>208</v>
      </c>
      <c r="BD291" s="79" t="str">
        <f>REPLACE(INDEX(GroupVertices[Group],MATCH(Edges[[#This Row],[Vertex 2]],GroupVertices[Vertex],0)),1,1,"")</f>
        <v>208</v>
      </c>
    </row>
    <row r="292" spans="1:56" ht="15">
      <c r="A292" s="65" t="s">
        <v>482</v>
      </c>
      <c r="B292" s="65" t="s">
        <v>803</v>
      </c>
      <c r="C292" s="66"/>
      <c r="D292" s="67"/>
      <c r="E292" s="68"/>
      <c r="F292" s="69"/>
      <c r="G292" s="66"/>
      <c r="H292" s="70"/>
      <c r="I292" s="71"/>
      <c r="J292" s="71"/>
      <c r="K292" s="34" t="s">
        <v>65</v>
      </c>
      <c r="L292" s="78">
        <v>292</v>
      </c>
      <c r="M292" s="78"/>
      <c r="N292" s="73"/>
      <c r="O292" s="80" t="s">
        <v>875</v>
      </c>
      <c r="P292" s="82">
        <v>43657.06932870371</v>
      </c>
      <c r="Q292" s="80" t="s">
        <v>1060</v>
      </c>
      <c r="R292" s="80"/>
      <c r="S292" s="80"/>
      <c r="T292" s="80"/>
      <c r="U292" s="80"/>
      <c r="V292" s="83" t="s">
        <v>1725</v>
      </c>
      <c r="W292" s="82">
        <v>43657.06932870371</v>
      </c>
      <c r="X292" s="86">
        <v>43657</v>
      </c>
      <c r="Y292" s="88" t="s">
        <v>2143</v>
      </c>
      <c r="Z292" s="83" t="s">
        <v>2703</v>
      </c>
      <c r="AA292" s="80"/>
      <c r="AB292" s="80"/>
      <c r="AC292" s="88" t="s">
        <v>3266</v>
      </c>
      <c r="AD292" s="88" t="s">
        <v>3624</v>
      </c>
      <c r="AE292" s="80" t="b">
        <v>0</v>
      </c>
      <c r="AF292" s="80">
        <v>1</v>
      </c>
      <c r="AG292" s="88" t="s">
        <v>3752</v>
      </c>
      <c r="AH292" s="80" t="b">
        <v>0</v>
      </c>
      <c r="AI292" s="80" t="s">
        <v>3815</v>
      </c>
      <c r="AJ292" s="80"/>
      <c r="AK292" s="88" t="s">
        <v>3679</v>
      </c>
      <c r="AL292" s="80" t="b">
        <v>0</v>
      </c>
      <c r="AM292" s="80">
        <v>0</v>
      </c>
      <c r="AN292" s="88" t="s">
        <v>3679</v>
      </c>
      <c r="AO292" s="80" t="s">
        <v>3849</v>
      </c>
      <c r="AP292" s="80" t="b">
        <v>0</v>
      </c>
      <c r="AQ292" s="88" t="s">
        <v>3624</v>
      </c>
      <c r="AR292" s="80" t="s">
        <v>178</v>
      </c>
      <c r="AS292" s="80">
        <v>0</v>
      </c>
      <c r="AT292" s="80">
        <v>0</v>
      </c>
      <c r="AU292" s="80"/>
      <c r="AV292" s="80"/>
      <c r="AW292" s="80"/>
      <c r="AX292" s="80"/>
      <c r="AY292" s="80"/>
      <c r="AZ292" s="80"/>
      <c r="BA292" s="80"/>
      <c r="BB292" s="80"/>
      <c r="BC292" s="79" t="str">
        <f>REPLACE(INDEX(GroupVertices[Group],MATCH(Edges[[#This Row],[Vertex 1]],GroupVertices[Vertex],0)),1,1,"")</f>
        <v>94</v>
      </c>
      <c r="BD292" s="79" t="str">
        <f>REPLACE(INDEX(GroupVertices[Group],MATCH(Edges[[#This Row],[Vertex 2]],GroupVertices[Vertex],0)),1,1,"")</f>
        <v>94</v>
      </c>
    </row>
    <row r="293" spans="1:56" ht="15">
      <c r="A293" s="65" t="s">
        <v>589</v>
      </c>
      <c r="B293" s="65" t="s">
        <v>589</v>
      </c>
      <c r="C293" s="66"/>
      <c r="D293" s="67"/>
      <c r="E293" s="68"/>
      <c r="F293" s="69"/>
      <c r="G293" s="66"/>
      <c r="H293" s="70"/>
      <c r="I293" s="71"/>
      <c r="J293" s="71"/>
      <c r="K293" s="34" t="s">
        <v>65</v>
      </c>
      <c r="L293" s="78">
        <v>293</v>
      </c>
      <c r="M293" s="78"/>
      <c r="N293" s="73"/>
      <c r="O293" s="80" t="s">
        <v>178</v>
      </c>
      <c r="P293" s="82">
        <v>43655.58667824074</v>
      </c>
      <c r="Q293" s="80" t="s">
        <v>1154</v>
      </c>
      <c r="R293" s="80"/>
      <c r="S293" s="80"/>
      <c r="T293" s="80"/>
      <c r="U293" s="83" t="s">
        <v>1455</v>
      </c>
      <c r="V293" s="83" t="s">
        <v>1455</v>
      </c>
      <c r="W293" s="82">
        <v>43655.58667824074</v>
      </c>
      <c r="X293" s="86">
        <v>43655</v>
      </c>
      <c r="Y293" s="88" t="s">
        <v>2269</v>
      </c>
      <c r="Z293" s="83" t="s">
        <v>2831</v>
      </c>
      <c r="AA293" s="80"/>
      <c r="AB293" s="80"/>
      <c r="AC293" s="88" t="s">
        <v>3394</v>
      </c>
      <c r="AD293" s="80"/>
      <c r="AE293" s="80" t="b">
        <v>0</v>
      </c>
      <c r="AF293" s="80">
        <v>64239</v>
      </c>
      <c r="AG293" s="88" t="s">
        <v>3679</v>
      </c>
      <c r="AH293" s="80" t="b">
        <v>0</v>
      </c>
      <c r="AI293" s="80" t="s">
        <v>3815</v>
      </c>
      <c r="AJ293" s="80"/>
      <c r="AK293" s="88" t="s">
        <v>3679</v>
      </c>
      <c r="AL293" s="80" t="b">
        <v>0</v>
      </c>
      <c r="AM293" s="80">
        <v>22040</v>
      </c>
      <c r="AN293" s="88" t="s">
        <v>3679</v>
      </c>
      <c r="AO293" s="80" t="s">
        <v>3850</v>
      </c>
      <c r="AP293" s="80" t="b">
        <v>0</v>
      </c>
      <c r="AQ293" s="88" t="s">
        <v>3394</v>
      </c>
      <c r="AR293" s="80" t="s">
        <v>874</v>
      </c>
      <c r="AS293" s="80">
        <v>0</v>
      </c>
      <c r="AT293" s="80">
        <v>0</v>
      </c>
      <c r="AU293" s="80"/>
      <c r="AV293" s="80"/>
      <c r="AW293" s="80"/>
      <c r="AX293" s="80"/>
      <c r="AY293" s="80"/>
      <c r="AZ293" s="80"/>
      <c r="BA293" s="80"/>
      <c r="BB293" s="80"/>
      <c r="BC293" s="79" t="str">
        <f>REPLACE(INDEX(GroupVertices[Group],MATCH(Edges[[#This Row],[Vertex 1]],GroupVertices[Vertex],0)),1,1,"")</f>
        <v>2</v>
      </c>
      <c r="BD293" s="79" t="str">
        <f>REPLACE(INDEX(GroupVertices[Group],MATCH(Edges[[#This Row],[Vertex 2]],GroupVertices[Vertex],0)),1,1,"")</f>
        <v>2</v>
      </c>
    </row>
    <row r="294" spans="1:56" ht="15">
      <c r="A294" s="65" t="s">
        <v>625</v>
      </c>
      <c r="B294" s="65" t="s">
        <v>625</v>
      </c>
      <c r="C294" s="66"/>
      <c r="D294" s="67"/>
      <c r="E294" s="68"/>
      <c r="F294" s="69"/>
      <c r="G294" s="66"/>
      <c r="H294" s="70"/>
      <c r="I294" s="71"/>
      <c r="J294" s="71"/>
      <c r="K294" s="34" t="s">
        <v>65</v>
      </c>
      <c r="L294" s="78">
        <v>294</v>
      </c>
      <c r="M294" s="78"/>
      <c r="N294" s="73"/>
      <c r="O294" s="80" t="s">
        <v>178</v>
      </c>
      <c r="P294" s="82">
        <v>43657.59627314815</v>
      </c>
      <c r="Q294" s="80" t="s">
        <v>1194</v>
      </c>
      <c r="R294" s="83" t="s">
        <v>1302</v>
      </c>
      <c r="S294" s="80" t="s">
        <v>1314</v>
      </c>
      <c r="T294" s="80"/>
      <c r="U294" s="80"/>
      <c r="V294" s="83" t="s">
        <v>1817</v>
      </c>
      <c r="W294" s="82">
        <v>43657.59627314815</v>
      </c>
      <c r="X294" s="86">
        <v>43657</v>
      </c>
      <c r="Y294" s="88" t="s">
        <v>2345</v>
      </c>
      <c r="Z294" s="83" t="s">
        <v>2908</v>
      </c>
      <c r="AA294" s="80"/>
      <c r="AB294" s="80"/>
      <c r="AC294" s="88" t="s">
        <v>3471</v>
      </c>
      <c r="AD294" s="80"/>
      <c r="AE294" s="80" t="b">
        <v>0</v>
      </c>
      <c r="AF294" s="80">
        <v>0</v>
      </c>
      <c r="AG294" s="88" t="s">
        <v>3679</v>
      </c>
      <c r="AH294" s="80" t="b">
        <v>1</v>
      </c>
      <c r="AI294" s="80" t="s">
        <v>3815</v>
      </c>
      <c r="AJ294" s="80"/>
      <c r="AK294" s="88" t="s">
        <v>3845</v>
      </c>
      <c r="AL294" s="80" t="b">
        <v>0</v>
      </c>
      <c r="AM294" s="80">
        <v>0</v>
      </c>
      <c r="AN294" s="88" t="s">
        <v>3679</v>
      </c>
      <c r="AO294" s="80" t="s">
        <v>3849</v>
      </c>
      <c r="AP294" s="80" t="b">
        <v>0</v>
      </c>
      <c r="AQ294" s="88" t="s">
        <v>3471</v>
      </c>
      <c r="AR294" s="80" t="s">
        <v>178</v>
      </c>
      <c r="AS294" s="80">
        <v>0</v>
      </c>
      <c r="AT294" s="80">
        <v>0</v>
      </c>
      <c r="AU294" s="80"/>
      <c r="AV294" s="80"/>
      <c r="AW294" s="80"/>
      <c r="AX294" s="80"/>
      <c r="AY294" s="80"/>
      <c r="AZ294" s="80"/>
      <c r="BA294" s="80"/>
      <c r="BB294" s="80"/>
      <c r="BC294" s="79" t="str">
        <f>REPLACE(INDEX(GroupVertices[Group],MATCH(Edges[[#This Row],[Vertex 1]],GroupVertices[Vertex],0)),1,1,"")</f>
        <v>207</v>
      </c>
      <c r="BD294" s="79" t="str">
        <f>REPLACE(INDEX(GroupVertices[Group],MATCH(Edges[[#This Row],[Vertex 2]],GroupVertices[Vertex],0)),1,1,"")</f>
        <v>207</v>
      </c>
    </row>
    <row r="295" spans="1:56" ht="15">
      <c r="A295" s="65" t="s">
        <v>422</v>
      </c>
      <c r="B295" s="65" t="s">
        <v>422</v>
      </c>
      <c r="C295" s="66"/>
      <c r="D295" s="67"/>
      <c r="E295" s="68"/>
      <c r="F295" s="69"/>
      <c r="G295" s="66"/>
      <c r="H295" s="70"/>
      <c r="I295" s="71"/>
      <c r="J295" s="71"/>
      <c r="K295" s="34" t="s">
        <v>65</v>
      </c>
      <c r="L295" s="78">
        <v>295</v>
      </c>
      <c r="M295" s="78"/>
      <c r="N295" s="73"/>
      <c r="O295" s="80" t="s">
        <v>178</v>
      </c>
      <c r="P295" s="82">
        <v>43656.91893518518</v>
      </c>
      <c r="Q295" s="80" t="s">
        <v>1006</v>
      </c>
      <c r="R295" s="80"/>
      <c r="S295" s="80"/>
      <c r="T295" s="80" t="s">
        <v>1358</v>
      </c>
      <c r="U295" s="83" t="s">
        <v>1417</v>
      </c>
      <c r="V295" s="83" t="s">
        <v>1417</v>
      </c>
      <c r="W295" s="82">
        <v>43656.91893518518</v>
      </c>
      <c r="X295" s="86">
        <v>43656</v>
      </c>
      <c r="Y295" s="88" t="s">
        <v>2073</v>
      </c>
      <c r="Z295" s="83" t="s">
        <v>2633</v>
      </c>
      <c r="AA295" s="80"/>
      <c r="AB295" s="80"/>
      <c r="AC295" s="88" t="s">
        <v>3196</v>
      </c>
      <c r="AD295" s="80"/>
      <c r="AE295" s="80" t="b">
        <v>0</v>
      </c>
      <c r="AF295" s="80">
        <v>1</v>
      </c>
      <c r="AG295" s="88" t="s">
        <v>3679</v>
      </c>
      <c r="AH295" s="80" t="b">
        <v>0</v>
      </c>
      <c r="AI295" s="80" t="s">
        <v>3815</v>
      </c>
      <c r="AJ295" s="80"/>
      <c r="AK295" s="88" t="s">
        <v>3679</v>
      </c>
      <c r="AL295" s="80" t="b">
        <v>0</v>
      </c>
      <c r="AM295" s="80">
        <v>0</v>
      </c>
      <c r="AN295" s="88" t="s">
        <v>3679</v>
      </c>
      <c r="AO295" s="80" t="s">
        <v>3850</v>
      </c>
      <c r="AP295" s="80" t="b">
        <v>0</v>
      </c>
      <c r="AQ295" s="88" t="s">
        <v>3196</v>
      </c>
      <c r="AR295" s="80" t="s">
        <v>178</v>
      </c>
      <c r="AS295" s="80">
        <v>0</v>
      </c>
      <c r="AT295" s="80">
        <v>0</v>
      </c>
      <c r="AU295" s="80"/>
      <c r="AV295" s="80"/>
      <c r="AW295" s="80"/>
      <c r="AX295" s="80"/>
      <c r="AY295" s="80"/>
      <c r="AZ295" s="80"/>
      <c r="BA295" s="80"/>
      <c r="BB295" s="80"/>
      <c r="BC295" s="79" t="str">
        <f>REPLACE(INDEX(GroupVertices[Group],MATCH(Edges[[#This Row],[Vertex 1]],GroupVertices[Vertex],0)),1,1,"")</f>
        <v>206</v>
      </c>
      <c r="BD295" s="79" t="str">
        <f>REPLACE(INDEX(GroupVertices[Group],MATCH(Edges[[#This Row],[Vertex 2]],GroupVertices[Vertex],0)),1,1,"")</f>
        <v>206</v>
      </c>
    </row>
    <row r="296" spans="1:56" ht="15">
      <c r="A296" s="65" t="s">
        <v>315</v>
      </c>
      <c r="B296" s="65" t="s">
        <v>428</v>
      </c>
      <c r="C296" s="66"/>
      <c r="D296" s="67"/>
      <c r="E296" s="68"/>
      <c r="F296" s="69"/>
      <c r="G296" s="66"/>
      <c r="H296" s="70"/>
      <c r="I296" s="71"/>
      <c r="J296" s="71"/>
      <c r="K296" s="34" t="s">
        <v>65</v>
      </c>
      <c r="L296" s="78">
        <v>296</v>
      </c>
      <c r="M296" s="78"/>
      <c r="N296" s="73"/>
      <c r="O296" s="80" t="s">
        <v>874</v>
      </c>
      <c r="P296" s="82">
        <v>43656.55721064815</v>
      </c>
      <c r="Q296" s="80" t="s">
        <v>877</v>
      </c>
      <c r="R296" s="80"/>
      <c r="S296" s="80"/>
      <c r="T296" s="80"/>
      <c r="U296" s="80"/>
      <c r="V296" s="83" t="s">
        <v>1595</v>
      </c>
      <c r="W296" s="82">
        <v>43656.55721064815</v>
      </c>
      <c r="X296" s="86">
        <v>43656</v>
      </c>
      <c r="Y296" s="88" t="s">
        <v>1965</v>
      </c>
      <c r="Z296" s="83" t="s">
        <v>2524</v>
      </c>
      <c r="AA296" s="80"/>
      <c r="AB296" s="80"/>
      <c r="AC296" s="88" t="s">
        <v>3087</v>
      </c>
      <c r="AD296" s="80"/>
      <c r="AE296" s="80" t="b">
        <v>0</v>
      </c>
      <c r="AF296" s="80">
        <v>0</v>
      </c>
      <c r="AG296" s="88" t="s">
        <v>3679</v>
      </c>
      <c r="AH296" s="80" t="b">
        <v>0</v>
      </c>
      <c r="AI296" s="80" t="s">
        <v>3815</v>
      </c>
      <c r="AJ296" s="80"/>
      <c r="AK296" s="88" t="s">
        <v>3679</v>
      </c>
      <c r="AL296" s="80" t="b">
        <v>0</v>
      </c>
      <c r="AM296" s="80">
        <v>94</v>
      </c>
      <c r="AN296" s="88" t="s">
        <v>3203</v>
      </c>
      <c r="AO296" s="80" t="s">
        <v>3849</v>
      </c>
      <c r="AP296" s="80" t="b">
        <v>0</v>
      </c>
      <c r="AQ296" s="88" t="s">
        <v>3203</v>
      </c>
      <c r="AR296" s="80" t="s">
        <v>178</v>
      </c>
      <c r="AS296" s="80">
        <v>0</v>
      </c>
      <c r="AT296" s="80">
        <v>0</v>
      </c>
      <c r="AU296" s="80"/>
      <c r="AV296" s="80"/>
      <c r="AW296" s="80"/>
      <c r="AX296" s="80"/>
      <c r="AY296" s="80"/>
      <c r="AZ296" s="80"/>
      <c r="BA296" s="80"/>
      <c r="BB296" s="80"/>
      <c r="BC296" s="79" t="str">
        <f>REPLACE(INDEX(GroupVertices[Group],MATCH(Edges[[#This Row],[Vertex 1]],GroupVertices[Vertex],0)),1,1,"")</f>
        <v>1</v>
      </c>
      <c r="BD296" s="79" t="str">
        <f>REPLACE(INDEX(GroupVertices[Group],MATCH(Edges[[#This Row],[Vertex 2]],GroupVertices[Vertex],0)),1,1,"")</f>
        <v>1</v>
      </c>
    </row>
    <row r="297" spans="1:56" ht="15">
      <c r="A297" s="65" t="s">
        <v>636</v>
      </c>
      <c r="B297" s="65" t="s">
        <v>636</v>
      </c>
      <c r="C297" s="66"/>
      <c r="D297" s="67"/>
      <c r="E297" s="68"/>
      <c r="F297" s="69"/>
      <c r="G297" s="66"/>
      <c r="H297" s="70"/>
      <c r="I297" s="71"/>
      <c r="J297" s="71"/>
      <c r="K297" s="34" t="s">
        <v>65</v>
      </c>
      <c r="L297" s="78">
        <v>297</v>
      </c>
      <c r="M297" s="78"/>
      <c r="N297" s="73"/>
      <c r="O297" s="80" t="s">
        <v>178</v>
      </c>
      <c r="P297" s="82">
        <v>43657.6319212963</v>
      </c>
      <c r="Q297" s="80" t="s">
        <v>1204</v>
      </c>
      <c r="R297" s="80"/>
      <c r="S297" s="80"/>
      <c r="T297" s="80"/>
      <c r="U297" s="83" t="s">
        <v>1493</v>
      </c>
      <c r="V297" s="83" t="s">
        <v>1493</v>
      </c>
      <c r="W297" s="82">
        <v>43657.6319212963</v>
      </c>
      <c r="X297" s="86">
        <v>43657</v>
      </c>
      <c r="Y297" s="88" t="s">
        <v>2356</v>
      </c>
      <c r="Z297" s="83" t="s">
        <v>2919</v>
      </c>
      <c r="AA297" s="80"/>
      <c r="AB297" s="80"/>
      <c r="AC297" s="88" t="s">
        <v>3482</v>
      </c>
      <c r="AD297" s="80"/>
      <c r="AE297" s="80" t="b">
        <v>0</v>
      </c>
      <c r="AF297" s="80">
        <v>4</v>
      </c>
      <c r="AG297" s="88" t="s">
        <v>3679</v>
      </c>
      <c r="AH297" s="80" t="b">
        <v>0</v>
      </c>
      <c r="AI297" s="80" t="s">
        <v>3815</v>
      </c>
      <c r="AJ297" s="80"/>
      <c r="AK297" s="88" t="s">
        <v>3679</v>
      </c>
      <c r="AL297" s="80" t="b">
        <v>0</v>
      </c>
      <c r="AM297" s="80">
        <v>0</v>
      </c>
      <c r="AN297" s="88" t="s">
        <v>3679</v>
      </c>
      <c r="AO297" s="80" t="s">
        <v>3849</v>
      </c>
      <c r="AP297" s="80" t="b">
        <v>0</v>
      </c>
      <c r="AQ297" s="88" t="s">
        <v>3482</v>
      </c>
      <c r="AR297" s="80" t="s">
        <v>178</v>
      </c>
      <c r="AS297" s="80">
        <v>0</v>
      </c>
      <c r="AT297" s="80">
        <v>0</v>
      </c>
      <c r="AU297" s="80"/>
      <c r="AV297" s="80"/>
      <c r="AW297" s="80"/>
      <c r="AX297" s="80"/>
      <c r="AY297" s="80"/>
      <c r="AZ297" s="80"/>
      <c r="BA297" s="80"/>
      <c r="BB297" s="80"/>
      <c r="BC297" s="79" t="str">
        <f>REPLACE(INDEX(GroupVertices[Group],MATCH(Edges[[#This Row],[Vertex 1]],GroupVertices[Vertex],0)),1,1,"")</f>
        <v>205</v>
      </c>
      <c r="BD297" s="79" t="str">
        <f>REPLACE(INDEX(GroupVertices[Group],MATCH(Edges[[#This Row],[Vertex 2]],GroupVertices[Vertex],0)),1,1,"")</f>
        <v>205</v>
      </c>
    </row>
    <row r="298" spans="1:56" ht="15">
      <c r="A298" s="65" t="s">
        <v>561</v>
      </c>
      <c r="B298" s="65" t="s">
        <v>561</v>
      </c>
      <c r="C298" s="66"/>
      <c r="D298" s="67"/>
      <c r="E298" s="68"/>
      <c r="F298" s="69"/>
      <c r="G298" s="66"/>
      <c r="H298" s="70"/>
      <c r="I298" s="71"/>
      <c r="J298" s="71"/>
      <c r="K298" s="34" t="s">
        <v>65</v>
      </c>
      <c r="L298" s="78">
        <v>298</v>
      </c>
      <c r="M298" s="78"/>
      <c r="N298" s="73"/>
      <c r="O298" s="80" t="s">
        <v>178</v>
      </c>
      <c r="P298" s="82">
        <v>43657.49716435185</v>
      </c>
      <c r="Q298" s="80" t="s">
        <v>1126</v>
      </c>
      <c r="R298" s="80"/>
      <c r="S298" s="80"/>
      <c r="T298" s="80" t="s">
        <v>1379</v>
      </c>
      <c r="U298" s="83" t="s">
        <v>1445</v>
      </c>
      <c r="V298" s="83" t="s">
        <v>1445</v>
      </c>
      <c r="W298" s="82">
        <v>43657.49716435185</v>
      </c>
      <c r="X298" s="86">
        <v>43657</v>
      </c>
      <c r="Y298" s="88" t="s">
        <v>2232</v>
      </c>
      <c r="Z298" s="83" t="s">
        <v>2793</v>
      </c>
      <c r="AA298" s="80"/>
      <c r="AB298" s="80"/>
      <c r="AC298" s="88" t="s">
        <v>3356</v>
      </c>
      <c r="AD298" s="80"/>
      <c r="AE298" s="80" t="b">
        <v>0</v>
      </c>
      <c r="AF298" s="80">
        <v>1</v>
      </c>
      <c r="AG298" s="88" t="s">
        <v>3679</v>
      </c>
      <c r="AH298" s="80" t="b">
        <v>0</v>
      </c>
      <c r="AI298" s="80" t="s">
        <v>3815</v>
      </c>
      <c r="AJ298" s="80"/>
      <c r="AK298" s="88" t="s">
        <v>3679</v>
      </c>
      <c r="AL298" s="80" t="b">
        <v>0</v>
      </c>
      <c r="AM298" s="80">
        <v>0</v>
      </c>
      <c r="AN298" s="88" t="s">
        <v>3679</v>
      </c>
      <c r="AO298" s="80" t="s">
        <v>3850</v>
      </c>
      <c r="AP298" s="80" t="b">
        <v>0</v>
      </c>
      <c r="AQ298" s="88" t="s">
        <v>3356</v>
      </c>
      <c r="AR298" s="80" t="s">
        <v>178</v>
      </c>
      <c r="AS298" s="80">
        <v>0</v>
      </c>
      <c r="AT298" s="80">
        <v>0</v>
      </c>
      <c r="AU298" s="80" t="s">
        <v>3893</v>
      </c>
      <c r="AV298" s="80" t="s">
        <v>3897</v>
      </c>
      <c r="AW298" s="80" t="s">
        <v>3900</v>
      </c>
      <c r="AX298" s="80" t="s">
        <v>3907</v>
      </c>
      <c r="AY298" s="80" t="s">
        <v>3916</v>
      </c>
      <c r="AZ298" s="80" t="s">
        <v>3924</v>
      </c>
      <c r="BA298" s="80" t="s">
        <v>3928</v>
      </c>
      <c r="BB298" s="83" t="s">
        <v>3936</v>
      </c>
      <c r="BC298" s="79" t="str">
        <f>REPLACE(INDEX(GroupVertices[Group],MATCH(Edges[[#This Row],[Vertex 1]],GroupVertices[Vertex],0)),1,1,"")</f>
        <v>204</v>
      </c>
      <c r="BD298" s="79" t="str">
        <f>REPLACE(INDEX(GroupVertices[Group],MATCH(Edges[[#This Row],[Vertex 2]],GroupVertices[Vertex],0)),1,1,"")</f>
        <v>204</v>
      </c>
    </row>
    <row r="299" spans="1:56" ht="15">
      <c r="A299" s="65" t="s">
        <v>681</v>
      </c>
      <c r="B299" s="65" t="s">
        <v>870</v>
      </c>
      <c r="C299" s="66"/>
      <c r="D299" s="67"/>
      <c r="E299" s="68"/>
      <c r="F299" s="69"/>
      <c r="G299" s="66"/>
      <c r="H299" s="70"/>
      <c r="I299" s="71"/>
      <c r="J299" s="71"/>
      <c r="K299" s="34" t="s">
        <v>65</v>
      </c>
      <c r="L299" s="78">
        <v>299</v>
      </c>
      <c r="M299" s="78"/>
      <c r="N299" s="73"/>
      <c r="O299" s="80" t="s">
        <v>875</v>
      </c>
      <c r="P299" s="82">
        <v>43657.690046296295</v>
      </c>
      <c r="Q299" s="80" t="s">
        <v>1243</v>
      </c>
      <c r="R299" s="80"/>
      <c r="S299" s="80"/>
      <c r="T299" s="80"/>
      <c r="U299" s="80"/>
      <c r="V299" s="83" t="s">
        <v>1858</v>
      </c>
      <c r="W299" s="82">
        <v>43657.690046296295</v>
      </c>
      <c r="X299" s="86">
        <v>43657</v>
      </c>
      <c r="Y299" s="88" t="s">
        <v>2416</v>
      </c>
      <c r="Z299" s="83" t="s">
        <v>2979</v>
      </c>
      <c r="AA299" s="80"/>
      <c r="AB299" s="80"/>
      <c r="AC299" s="88" t="s">
        <v>3542</v>
      </c>
      <c r="AD299" s="88" t="s">
        <v>3673</v>
      </c>
      <c r="AE299" s="80" t="b">
        <v>0</v>
      </c>
      <c r="AF299" s="80">
        <v>1</v>
      </c>
      <c r="AG299" s="88" t="s">
        <v>3808</v>
      </c>
      <c r="AH299" s="80" t="b">
        <v>0</v>
      </c>
      <c r="AI299" s="80" t="s">
        <v>3815</v>
      </c>
      <c r="AJ299" s="80"/>
      <c r="AK299" s="88" t="s">
        <v>3679</v>
      </c>
      <c r="AL299" s="80" t="b">
        <v>0</v>
      </c>
      <c r="AM299" s="80">
        <v>0</v>
      </c>
      <c r="AN299" s="88" t="s">
        <v>3679</v>
      </c>
      <c r="AO299" s="80" t="s">
        <v>3850</v>
      </c>
      <c r="AP299" s="80" t="b">
        <v>0</v>
      </c>
      <c r="AQ299" s="88" t="s">
        <v>3673</v>
      </c>
      <c r="AR299" s="80" t="s">
        <v>178</v>
      </c>
      <c r="AS299" s="80">
        <v>0</v>
      </c>
      <c r="AT299" s="80">
        <v>0</v>
      </c>
      <c r="AU299" s="80"/>
      <c r="AV299" s="80"/>
      <c r="AW299" s="80"/>
      <c r="AX299" s="80"/>
      <c r="AY299" s="80"/>
      <c r="AZ299" s="80"/>
      <c r="BA299" s="80"/>
      <c r="BB299" s="80"/>
      <c r="BC299" s="79" t="str">
        <f>REPLACE(INDEX(GroupVertices[Group],MATCH(Edges[[#This Row],[Vertex 1]],GroupVertices[Vertex],0)),1,1,"")</f>
        <v>93</v>
      </c>
      <c r="BD299" s="79" t="str">
        <f>REPLACE(INDEX(GroupVertices[Group],MATCH(Edges[[#This Row],[Vertex 2]],GroupVertices[Vertex],0)),1,1,"")</f>
        <v>93</v>
      </c>
    </row>
    <row r="300" spans="1:56" ht="15">
      <c r="A300" s="65" t="s">
        <v>527</v>
      </c>
      <c r="B300" s="65" t="s">
        <v>649</v>
      </c>
      <c r="C300" s="66"/>
      <c r="D300" s="67"/>
      <c r="E300" s="68"/>
      <c r="F300" s="69"/>
      <c r="G300" s="66"/>
      <c r="H300" s="70"/>
      <c r="I300" s="71"/>
      <c r="J300" s="71"/>
      <c r="K300" s="34" t="s">
        <v>65</v>
      </c>
      <c r="L300" s="78">
        <v>300</v>
      </c>
      <c r="M300" s="78"/>
      <c r="N300" s="73"/>
      <c r="O300" s="80" t="s">
        <v>874</v>
      </c>
      <c r="P300" s="82">
        <v>43657.26850694444</v>
      </c>
      <c r="Q300" s="80" t="s">
        <v>1098</v>
      </c>
      <c r="R300" s="83" t="s">
        <v>1288</v>
      </c>
      <c r="S300" s="80" t="s">
        <v>1331</v>
      </c>
      <c r="T300" s="80"/>
      <c r="U300" s="80"/>
      <c r="V300" s="83" t="s">
        <v>1765</v>
      </c>
      <c r="W300" s="82">
        <v>43657.26850694444</v>
      </c>
      <c r="X300" s="86">
        <v>43657</v>
      </c>
      <c r="Y300" s="88" t="s">
        <v>2190</v>
      </c>
      <c r="Z300" s="83" t="s">
        <v>2750</v>
      </c>
      <c r="AA300" s="80"/>
      <c r="AB300" s="80"/>
      <c r="AC300" s="88" t="s">
        <v>3313</v>
      </c>
      <c r="AD300" s="80"/>
      <c r="AE300" s="80" t="b">
        <v>0</v>
      </c>
      <c r="AF300" s="80">
        <v>0</v>
      </c>
      <c r="AG300" s="88" t="s">
        <v>3679</v>
      </c>
      <c r="AH300" s="80" t="b">
        <v>0</v>
      </c>
      <c r="AI300" s="80" t="s">
        <v>3815</v>
      </c>
      <c r="AJ300" s="80"/>
      <c r="AK300" s="88" t="s">
        <v>3679</v>
      </c>
      <c r="AL300" s="80" t="b">
        <v>0</v>
      </c>
      <c r="AM300" s="80">
        <v>1</v>
      </c>
      <c r="AN300" s="88" t="s">
        <v>3496</v>
      </c>
      <c r="AO300" s="80" t="s">
        <v>3851</v>
      </c>
      <c r="AP300" s="80" t="b">
        <v>0</v>
      </c>
      <c r="AQ300" s="88" t="s">
        <v>3496</v>
      </c>
      <c r="AR300" s="80" t="s">
        <v>178</v>
      </c>
      <c r="AS300" s="80">
        <v>0</v>
      </c>
      <c r="AT300" s="80">
        <v>0</v>
      </c>
      <c r="AU300" s="80"/>
      <c r="AV300" s="80"/>
      <c r="AW300" s="80"/>
      <c r="AX300" s="80"/>
      <c r="AY300" s="80"/>
      <c r="AZ300" s="80"/>
      <c r="BA300" s="80"/>
      <c r="BB300" s="80"/>
      <c r="BC300" s="79" t="str">
        <f>REPLACE(INDEX(GroupVertices[Group],MATCH(Edges[[#This Row],[Vertex 1]],GroupVertices[Vertex],0)),1,1,"")</f>
        <v>3</v>
      </c>
      <c r="BD300" s="79" t="str">
        <f>REPLACE(INDEX(GroupVertices[Group],MATCH(Edges[[#This Row],[Vertex 2]],GroupVertices[Vertex],0)),1,1,"")</f>
        <v>3</v>
      </c>
    </row>
    <row r="301" spans="1:56" ht="15">
      <c r="A301" s="65" t="s">
        <v>527</v>
      </c>
      <c r="B301" s="65" t="s">
        <v>822</v>
      </c>
      <c r="C301" s="66"/>
      <c r="D301" s="67"/>
      <c r="E301" s="68"/>
      <c r="F301" s="69"/>
      <c r="G301" s="66"/>
      <c r="H301" s="70"/>
      <c r="I301" s="71"/>
      <c r="J301" s="71"/>
      <c r="K301" s="34" t="s">
        <v>65</v>
      </c>
      <c r="L301" s="78">
        <v>301</v>
      </c>
      <c r="M301" s="78"/>
      <c r="N301" s="73"/>
      <c r="O301" s="80" t="s">
        <v>876</v>
      </c>
      <c r="P301" s="82">
        <v>43657.26850694444</v>
      </c>
      <c r="Q301" s="80" t="s">
        <v>1098</v>
      </c>
      <c r="R301" s="83" t="s">
        <v>1288</v>
      </c>
      <c r="S301" s="80" t="s">
        <v>1331</v>
      </c>
      <c r="T301" s="80"/>
      <c r="U301" s="80"/>
      <c r="V301" s="83" t="s">
        <v>1765</v>
      </c>
      <c r="W301" s="82">
        <v>43657.26850694444</v>
      </c>
      <c r="X301" s="86">
        <v>43657</v>
      </c>
      <c r="Y301" s="88" t="s">
        <v>2190</v>
      </c>
      <c r="Z301" s="83" t="s">
        <v>2750</v>
      </c>
      <c r="AA301" s="80"/>
      <c r="AB301" s="80"/>
      <c r="AC301" s="88" t="s">
        <v>3313</v>
      </c>
      <c r="AD301" s="80"/>
      <c r="AE301" s="80" t="b">
        <v>0</v>
      </c>
      <c r="AF301" s="80">
        <v>0</v>
      </c>
      <c r="AG301" s="88" t="s">
        <v>3679</v>
      </c>
      <c r="AH301" s="80" t="b">
        <v>0</v>
      </c>
      <c r="AI301" s="80" t="s">
        <v>3815</v>
      </c>
      <c r="AJ301" s="80"/>
      <c r="AK301" s="88" t="s">
        <v>3679</v>
      </c>
      <c r="AL301" s="80" t="b">
        <v>0</v>
      </c>
      <c r="AM301" s="80">
        <v>1</v>
      </c>
      <c r="AN301" s="88" t="s">
        <v>3496</v>
      </c>
      <c r="AO301" s="80" t="s">
        <v>3851</v>
      </c>
      <c r="AP301" s="80" t="b">
        <v>0</v>
      </c>
      <c r="AQ301" s="88" t="s">
        <v>3496</v>
      </c>
      <c r="AR301" s="80" t="s">
        <v>178</v>
      </c>
      <c r="AS301" s="80">
        <v>0</v>
      </c>
      <c r="AT301" s="80">
        <v>0</v>
      </c>
      <c r="AU301" s="80"/>
      <c r="AV301" s="80"/>
      <c r="AW301" s="80"/>
      <c r="AX301" s="80"/>
      <c r="AY301" s="80"/>
      <c r="AZ301" s="80"/>
      <c r="BA301" s="80"/>
      <c r="BB301" s="80"/>
      <c r="BC301" s="79" t="str">
        <f>REPLACE(INDEX(GroupVertices[Group],MATCH(Edges[[#This Row],[Vertex 1]],GroupVertices[Vertex],0)),1,1,"")</f>
        <v>3</v>
      </c>
      <c r="BD301" s="79" t="str">
        <f>REPLACE(INDEX(GroupVertices[Group],MATCH(Edges[[#This Row],[Vertex 2]],GroupVertices[Vertex],0)),1,1,"")</f>
        <v>3</v>
      </c>
    </row>
    <row r="302" spans="1:56" ht="15">
      <c r="A302" s="65" t="s">
        <v>528</v>
      </c>
      <c r="B302" s="65" t="s">
        <v>823</v>
      </c>
      <c r="C302" s="66"/>
      <c r="D302" s="67"/>
      <c r="E302" s="68"/>
      <c r="F302" s="69"/>
      <c r="G302" s="66"/>
      <c r="H302" s="70"/>
      <c r="I302" s="71"/>
      <c r="J302" s="71"/>
      <c r="K302" s="34" t="s">
        <v>65</v>
      </c>
      <c r="L302" s="78">
        <v>302</v>
      </c>
      <c r="M302" s="78"/>
      <c r="N302" s="73"/>
      <c r="O302" s="80" t="s">
        <v>875</v>
      </c>
      <c r="P302" s="82">
        <v>43657.27060185185</v>
      </c>
      <c r="Q302" s="80" t="s">
        <v>1099</v>
      </c>
      <c r="R302" s="80"/>
      <c r="S302" s="80"/>
      <c r="T302" s="80"/>
      <c r="U302" s="80"/>
      <c r="V302" s="83" t="s">
        <v>1766</v>
      </c>
      <c r="W302" s="82">
        <v>43657.27060185185</v>
      </c>
      <c r="X302" s="86">
        <v>43657</v>
      </c>
      <c r="Y302" s="88" t="s">
        <v>2191</v>
      </c>
      <c r="Z302" s="83" t="s">
        <v>2751</v>
      </c>
      <c r="AA302" s="80"/>
      <c r="AB302" s="80"/>
      <c r="AC302" s="88" t="s">
        <v>3314</v>
      </c>
      <c r="AD302" s="88" t="s">
        <v>3643</v>
      </c>
      <c r="AE302" s="80" t="b">
        <v>0</v>
      </c>
      <c r="AF302" s="80">
        <v>2</v>
      </c>
      <c r="AG302" s="88" t="s">
        <v>3773</v>
      </c>
      <c r="AH302" s="80" t="b">
        <v>0</v>
      </c>
      <c r="AI302" s="80" t="s">
        <v>3815</v>
      </c>
      <c r="AJ302" s="80"/>
      <c r="AK302" s="88" t="s">
        <v>3679</v>
      </c>
      <c r="AL302" s="80" t="b">
        <v>0</v>
      </c>
      <c r="AM302" s="80">
        <v>0</v>
      </c>
      <c r="AN302" s="88" t="s">
        <v>3679</v>
      </c>
      <c r="AO302" s="80" t="s">
        <v>3850</v>
      </c>
      <c r="AP302" s="80" t="b">
        <v>0</v>
      </c>
      <c r="AQ302" s="88" t="s">
        <v>3643</v>
      </c>
      <c r="AR302" s="80" t="s">
        <v>178</v>
      </c>
      <c r="AS302" s="80">
        <v>0</v>
      </c>
      <c r="AT302" s="80">
        <v>0</v>
      </c>
      <c r="AU302" s="80"/>
      <c r="AV302" s="80"/>
      <c r="AW302" s="80"/>
      <c r="AX302" s="80"/>
      <c r="AY302" s="80"/>
      <c r="AZ302" s="80"/>
      <c r="BA302" s="80"/>
      <c r="BB302" s="80"/>
      <c r="BC302" s="79" t="str">
        <f>REPLACE(INDEX(GroupVertices[Group],MATCH(Edges[[#This Row],[Vertex 1]],GroupVertices[Vertex],0)),1,1,"")</f>
        <v>92</v>
      </c>
      <c r="BD302" s="79" t="str">
        <f>REPLACE(INDEX(GroupVertices[Group],MATCH(Edges[[#This Row],[Vertex 2]],GroupVertices[Vertex],0)),1,1,"")</f>
        <v>92</v>
      </c>
    </row>
    <row r="303" spans="1:56" ht="15">
      <c r="A303" s="65" t="s">
        <v>343</v>
      </c>
      <c r="B303" s="65" t="s">
        <v>342</v>
      </c>
      <c r="C303" s="66"/>
      <c r="D303" s="67"/>
      <c r="E303" s="68"/>
      <c r="F303" s="69"/>
      <c r="G303" s="66"/>
      <c r="H303" s="70"/>
      <c r="I303" s="71"/>
      <c r="J303" s="71"/>
      <c r="K303" s="34" t="s">
        <v>65</v>
      </c>
      <c r="L303" s="78">
        <v>303</v>
      </c>
      <c r="M303" s="78"/>
      <c r="N303" s="73"/>
      <c r="O303" s="80" t="s">
        <v>874</v>
      </c>
      <c r="P303" s="82">
        <v>43656.69357638889</v>
      </c>
      <c r="Q303" s="80" t="s">
        <v>946</v>
      </c>
      <c r="R303" s="80"/>
      <c r="S303" s="80"/>
      <c r="T303" s="80"/>
      <c r="U303" s="80"/>
      <c r="V303" s="83" t="s">
        <v>1619</v>
      </c>
      <c r="W303" s="82">
        <v>43656.69357638889</v>
      </c>
      <c r="X303" s="86">
        <v>43656</v>
      </c>
      <c r="Y303" s="88" t="s">
        <v>1993</v>
      </c>
      <c r="Z303" s="83" t="s">
        <v>2552</v>
      </c>
      <c r="AA303" s="80"/>
      <c r="AB303" s="80"/>
      <c r="AC303" s="88" t="s">
        <v>3115</v>
      </c>
      <c r="AD303" s="80"/>
      <c r="AE303" s="80" t="b">
        <v>0</v>
      </c>
      <c r="AF303" s="80">
        <v>0</v>
      </c>
      <c r="AG303" s="88" t="s">
        <v>3679</v>
      </c>
      <c r="AH303" s="80" t="b">
        <v>0</v>
      </c>
      <c r="AI303" s="80" t="s">
        <v>3818</v>
      </c>
      <c r="AJ303" s="80"/>
      <c r="AK303" s="88" t="s">
        <v>3679</v>
      </c>
      <c r="AL303" s="80" t="b">
        <v>0</v>
      </c>
      <c r="AM303" s="80">
        <v>20</v>
      </c>
      <c r="AN303" s="88" t="s">
        <v>3114</v>
      </c>
      <c r="AO303" s="80" t="s">
        <v>3850</v>
      </c>
      <c r="AP303" s="80" t="b">
        <v>0</v>
      </c>
      <c r="AQ303" s="88" t="s">
        <v>3114</v>
      </c>
      <c r="AR303" s="80" t="s">
        <v>178</v>
      </c>
      <c r="AS303" s="80">
        <v>0</v>
      </c>
      <c r="AT303" s="80">
        <v>0</v>
      </c>
      <c r="AU303" s="80"/>
      <c r="AV303" s="80"/>
      <c r="AW303" s="80"/>
      <c r="AX303" s="80"/>
      <c r="AY303" s="80"/>
      <c r="AZ303" s="80"/>
      <c r="BA303" s="80"/>
      <c r="BB303" s="80"/>
      <c r="BC303" s="79" t="str">
        <f>REPLACE(INDEX(GroupVertices[Group],MATCH(Edges[[#This Row],[Vertex 1]],GroupVertices[Vertex],0)),1,1,"")</f>
        <v>40</v>
      </c>
      <c r="BD303" s="79" t="str">
        <f>REPLACE(INDEX(GroupVertices[Group],MATCH(Edges[[#This Row],[Vertex 2]],GroupVertices[Vertex],0)),1,1,"")</f>
        <v>40</v>
      </c>
    </row>
    <row r="304" spans="1:56" ht="15">
      <c r="A304" s="65" t="s">
        <v>442</v>
      </c>
      <c r="B304" s="65" t="s">
        <v>442</v>
      </c>
      <c r="C304" s="66"/>
      <c r="D304" s="67"/>
      <c r="E304" s="68"/>
      <c r="F304" s="69"/>
      <c r="G304" s="66"/>
      <c r="H304" s="70"/>
      <c r="I304" s="71"/>
      <c r="J304" s="71"/>
      <c r="K304" s="34" t="s">
        <v>65</v>
      </c>
      <c r="L304" s="78">
        <v>304</v>
      </c>
      <c r="M304" s="78"/>
      <c r="N304" s="73"/>
      <c r="O304" s="80" t="s">
        <v>178</v>
      </c>
      <c r="P304" s="82">
        <v>43656.98068287037</v>
      </c>
      <c r="Q304" s="80" t="s">
        <v>1028</v>
      </c>
      <c r="R304" s="80"/>
      <c r="S304" s="80"/>
      <c r="T304" s="80" t="s">
        <v>1361</v>
      </c>
      <c r="U304" s="83" t="s">
        <v>1420</v>
      </c>
      <c r="V304" s="83" t="s">
        <v>1420</v>
      </c>
      <c r="W304" s="82">
        <v>43656.98068287037</v>
      </c>
      <c r="X304" s="86">
        <v>43656</v>
      </c>
      <c r="Y304" s="88" t="s">
        <v>2100</v>
      </c>
      <c r="Z304" s="83" t="s">
        <v>2660</v>
      </c>
      <c r="AA304" s="80"/>
      <c r="AB304" s="80"/>
      <c r="AC304" s="88" t="s">
        <v>3223</v>
      </c>
      <c r="AD304" s="80"/>
      <c r="AE304" s="80" t="b">
        <v>0</v>
      </c>
      <c r="AF304" s="80">
        <v>4</v>
      </c>
      <c r="AG304" s="88" t="s">
        <v>3679</v>
      </c>
      <c r="AH304" s="80" t="b">
        <v>0</v>
      </c>
      <c r="AI304" s="80" t="s">
        <v>3815</v>
      </c>
      <c r="AJ304" s="80"/>
      <c r="AK304" s="88" t="s">
        <v>3679</v>
      </c>
      <c r="AL304" s="80" t="b">
        <v>0</v>
      </c>
      <c r="AM304" s="80">
        <v>1</v>
      </c>
      <c r="AN304" s="88" t="s">
        <v>3679</v>
      </c>
      <c r="AO304" s="80" t="s">
        <v>3849</v>
      </c>
      <c r="AP304" s="80" t="b">
        <v>0</v>
      </c>
      <c r="AQ304" s="88" t="s">
        <v>3223</v>
      </c>
      <c r="AR304" s="80" t="s">
        <v>178</v>
      </c>
      <c r="AS304" s="80">
        <v>0</v>
      </c>
      <c r="AT304" s="80">
        <v>0</v>
      </c>
      <c r="AU304" s="80"/>
      <c r="AV304" s="80"/>
      <c r="AW304" s="80"/>
      <c r="AX304" s="80"/>
      <c r="AY304" s="80"/>
      <c r="AZ304" s="80"/>
      <c r="BA304" s="80"/>
      <c r="BB304" s="80"/>
      <c r="BC304" s="79" t="str">
        <f>REPLACE(INDEX(GroupVertices[Group],MATCH(Edges[[#This Row],[Vertex 1]],GroupVertices[Vertex],0)),1,1,"")</f>
        <v>59</v>
      </c>
      <c r="BD304" s="79" t="str">
        <f>REPLACE(INDEX(GroupVertices[Group],MATCH(Edges[[#This Row],[Vertex 2]],GroupVertices[Vertex],0)),1,1,"")</f>
        <v>59</v>
      </c>
    </row>
    <row r="305" spans="1:56" ht="15">
      <c r="A305" s="65" t="s">
        <v>673</v>
      </c>
      <c r="B305" s="65" t="s">
        <v>673</v>
      </c>
      <c r="C305" s="66"/>
      <c r="D305" s="67"/>
      <c r="E305" s="68"/>
      <c r="F305" s="69"/>
      <c r="G305" s="66"/>
      <c r="H305" s="70"/>
      <c r="I305" s="71"/>
      <c r="J305" s="71"/>
      <c r="K305" s="34" t="s">
        <v>65</v>
      </c>
      <c r="L305" s="78">
        <v>305</v>
      </c>
      <c r="M305" s="78"/>
      <c r="N305" s="73"/>
      <c r="O305" s="80" t="s">
        <v>178</v>
      </c>
      <c r="P305" s="82">
        <v>43657.676099537035</v>
      </c>
      <c r="Q305" s="80" t="s">
        <v>1235</v>
      </c>
      <c r="R305" s="83" t="s">
        <v>1312</v>
      </c>
      <c r="S305" s="80" t="s">
        <v>1326</v>
      </c>
      <c r="T305" s="80"/>
      <c r="U305" s="80"/>
      <c r="V305" s="83" t="s">
        <v>1850</v>
      </c>
      <c r="W305" s="82">
        <v>43657.676099537035</v>
      </c>
      <c r="X305" s="86">
        <v>43657</v>
      </c>
      <c r="Y305" s="88" t="s">
        <v>2408</v>
      </c>
      <c r="Z305" s="83" t="s">
        <v>2971</v>
      </c>
      <c r="AA305" s="80"/>
      <c r="AB305" s="80"/>
      <c r="AC305" s="88" t="s">
        <v>3534</v>
      </c>
      <c r="AD305" s="80"/>
      <c r="AE305" s="80" t="b">
        <v>0</v>
      </c>
      <c r="AF305" s="80">
        <v>0</v>
      </c>
      <c r="AG305" s="88" t="s">
        <v>3679</v>
      </c>
      <c r="AH305" s="80" t="b">
        <v>0</v>
      </c>
      <c r="AI305" s="80" t="s">
        <v>3823</v>
      </c>
      <c r="AJ305" s="80"/>
      <c r="AK305" s="88" t="s">
        <v>3679</v>
      </c>
      <c r="AL305" s="80" t="b">
        <v>0</v>
      </c>
      <c r="AM305" s="80">
        <v>0</v>
      </c>
      <c r="AN305" s="88" t="s">
        <v>3679</v>
      </c>
      <c r="AO305" s="80" t="s">
        <v>3873</v>
      </c>
      <c r="AP305" s="80" t="b">
        <v>0</v>
      </c>
      <c r="AQ305" s="88" t="s">
        <v>3534</v>
      </c>
      <c r="AR305" s="80" t="s">
        <v>178</v>
      </c>
      <c r="AS305" s="80">
        <v>0</v>
      </c>
      <c r="AT305" s="80">
        <v>0</v>
      </c>
      <c r="AU305" s="80"/>
      <c r="AV305" s="80"/>
      <c r="AW305" s="80"/>
      <c r="AX305" s="80"/>
      <c r="AY305" s="80"/>
      <c r="AZ305" s="80"/>
      <c r="BA305" s="80"/>
      <c r="BB305" s="80"/>
      <c r="BC305" s="79" t="str">
        <f>REPLACE(INDEX(GroupVertices[Group],MATCH(Edges[[#This Row],[Vertex 1]],GroupVertices[Vertex],0)),1,1,"")</f>
        <v>203</v>
      </c>
      <c r="BD305" s="79" t="str">
        <f>REPLACE(INDEX(GroupVertices[Group],MATCH(Edges[[#This Row],[Vertex 2]],GroupVertices[Vertex],0)),1,1,"")</f>
        <v>203</v>
      </c>
    </row>
    <row r="306" spans="1:56" ht="15">
      <c r="A306" s="65" t="s">
        <v>496</v>
      </c>
      <c r="B306" s="65" t="s">
        <v>495</v>
      </c>
      <c r="C306" s="66"/>
      <c r="D306" s="67"/>
      <c r="E306" s="68"/>
      <c r="F306" s="69"/>
      <c r="G306" s="66"/>
      <c r="H306" s="70"/>
      <c r="I306" s="71"/>
      <c r="J306" s="71"/>
      <c r="K306" s="34" t="s">
        <v>65</v>
      </c>
      <c r="L306" s="78">
        <v>306</v>
      </c>
      <c r="M306" s="78"/>
      <c r="N306" s="73"/>
      <c r="O306" s="80" t="s">
        <v>874</v>
      </c>
      <c r="P306" s="82">
        <v>43657.09164351852</v>
      </c>
      <c r="Q306" s="80" t="s">
        <v>1069</v>
      </c>
      <c r="R306" s="80"/>
      <c r="S306" s="80"/>
      <c r="T306" s="80"/>
      <c r="U306" s="80"/>
      <c r="V306" s="83" t="s">
        <v>1739</v>
      </c>
      <c r="W306" s="82">
        <v>43657.09164351852</v>
      </c>
      <c r="X306" s="86">
        <v>43657</v>
      </c>
      <c r="Y306" s="88" t="s">
        <v>2158</v>
      </c>
      <c r="Z306" s="83" t="s">
        <v>2718</v>
      </c>
      <c r="AA306" s="80"/>
      <c r="AB306" s="80"/>
      <c r="AC306" s="88" t="s">
        <v>3281</v>
      </c>
      <c r="AD306" s="80"/>
      <c r="AE306" s="80" t="b">
        <v>0</v>
      </c>
      <c r="AF306" s="80">
        <v>0</v>
      </c>
      <c r="AG306" s="88" t="s">
        <v>3679</v>
      </c>
      <c r="AH306" s="80" t="b">
        <v>0</v>
      </c>
      <c r="AI306" s="80" t="s">
        <v>3815</v>
      </c>
      <c r="AJ306" s="80"/>
      <c r="AK306" s="88" t="s">
        <v>3679</v>
      </c>
      <c r="AL306" s="80" t="b">
        <v>0</v>
      </c>
      <c r="AM306" s="80">
        <v>4</v>
      </c>
      <c r="AN306" s="88" t="s">
        <v>3280</v>
      </c>
      <c r="AO306" s="80" t="s">
        <v>3851</v>
      </c>
      <c r="AP306" s="80" t="b">
        <v>0</v>
      </c>
      <c r="AQ306" s="88" t="s">
        <v>3280</v>
      </c>
      <c r="AR306" s="80" t="s">
        <v>178</v>
      </c>
      <c r="AS306" s="80">
        <v>0</v>
      </c>
      <c r="AT306" s="80">
        <v>0</v>
      </c>
      <c r="AU306" s="80"/>
      <c r="AV306" s="80"/>
      <c r="AW306" s="80"/>
      <c r="AX306" s="80"/>
      <c r="AY306" s="80"/>
      <c r="AZ306" s="80"/>
      <c r="BA306" s="80"/>
      <c r="BB306" s="80"/>
      <c r="BC306" s="79" t="str">
        <f>REPLACE(INDEX(GroupVertices[Group],MATCH(Edges[[#This Row],[Vertex 1]],GroupVertices[Vertex],0)),1,1,"")</f>
        <v>16</v>
      </c>
      <c r="BD306" s="79" t="str">
        <f>REPLACE(INDEX(GroupVertices[Group],MATCH(Edges[[#This Row],[Vertex 2]],GroupVertices[Vertex],0)),1,1,"")</f>
        <v>16</v>
      </c>
    </row>
    <row r="307" spans="1:56" ht="15">
      <c r="A307" s="65" t="s">
        <v>629</v>
      </c>
      <c r="B307" s="65" t="s">
        <v>629</v>
      </c>
      <c r="C307" s="66"/>
      <c r="D307" s="67"/>
      <c r="E307" s="68"/>
      <c r="F307" s="69"/>
      <c r="G307" s="66"/>
      <c r="H307" s="70"/>
      <c r="I307" s="71"/>
      <c r="J307" s="71"/>
      <c r="K307" s="34" t="s">
        <v>65</v>
      </c>
      <c r="L307" s="78">
        <v>307</v>
      </c>
      <c r="M307" s="78"/>
      <c r="N307" s="73"/>
      <c r="O307" s="80" t="s">
        <v>178</v>
      </c>
      <c r="P307" s="82">
        <v>43657.59394675926</v>
      </c>
      <c r="Q307" s="80" t="s">
        <v>1198</v>
      </c>
      <c r="R307" s="83" t="s">
        <v>1304</v>
      </c>
      <c r="S307" s="80" t="s">
        <v>1336</v>
      </c>
      <c r="T307" s="80" t="s">
        <v>1377</v>
      </c>
      <c r="U307" s="80"/>
      <c r="V307" s="83" t="s">
        <v>1821</v>
      </c>
      <c r="W307" s="82">
        <v>43657.59394675926</v>
      </c>
      <c r="X307" s="86">
        <v>43657</v>
      </c>
      <c r="Y307" s="88" t="s">
        <v>2349</v>
      </c>
      <c r="Z307" s="83" t="s">
        <v>2912</v>
      </c>
      <c r="AA307" s="80"/>
      <c r="AB307" s="80"/>
      <c r="AC307" s="88" t="s">
        <v>3475</v>
      </c>
      <c r="AD307" s="80"/>
      <c r="AE307" s="80" t="b">
        <v>0</v>
      </c>
      <c r="AF307" s="80">
        <v>0</v>
      </c>
      <c r="AG307" s="88" t="s">
        <v>3679</v>
      </c>
      <c r="AH307" s="80" t="b">
        <v>0</v>
      </c>
      <c r="AI307" s="80" t="s">
        <v>3815</v>
      </c>
      <c r="AJ307" s="80"/>
      <c r="AK307" s="88" t="s">
        <v>3679</v>
      </c>
      <c r="AL307" s="80" t="b">
        <v>0</v>
      </c>
      <c r="AM307" s="80">
        <v>1</v>
      </c>
      <c r="AN307" s="88" t="s">
        <v>3679</v>
      </c>
      <c r="AO307" s="80" t="s">
        <v>3870</v>
      </c>
      <c r="AP307" s="80" t="b">
        <v>0</v>
      </c>
      <c r="AQ307" s="88" t="s">
        <v>3475</v>
      </c>
      <c r="AR307" s="80" t="s">
        <v>178</v>
      </c>
      <c r="AS307" s="80">
        <v>0</v>
      </c>
      <c r="AT307" s="80">
        <v>0</v>
      </c>
      <c r="AU307" s="80"/>
      <c r="AV307" s="80"/>
      <c r="AW307" s="80"/>
      <c r="AX307" s="80"/>
      <c r="AY307" s="80"/>
      <c r="AZ307" s="80"/>
      <c r="BA307" s="80"/>
      <c r="BB307" s="80"/>
      <c r="BC307" s="79" t="str">
        <f>REPLACE(INDEX(GroupVertices[Group],MATCH(Edges[[#This Row],[Vertex 1]],GroupVertices[Vertex],0)),1,1,"")</f>
        <v>76</v>
      </c>
      <c r="BD307" s="79" t="str">
        <f>REPLACE(INDEX(GroupVertices[Group],MATCH(Edges[[#This Row],[Vertex 2]],GroupVertices[Vertex],0)),1,1,"")</f>
        <v>76</v>
      </c>
    </row>
    <row r="308" spans="1:56" ht="15">
      <c r="A308" s="65" t="s">
        <v>569</v>
      </c>
      <c r="B308" s="65" t="s">
        <v>569</v>
      </c>
      <c r="C308" s="66"/>
      <c r="D308" s="67"/>
      <c r="E308" s="68"/>
      <c r="F308" s="69"/>
      <c r="G308" s="66"/>
      <c r="H308" s="70"/>
      <c r="I308" s="71"/>
      <c r="J308" s="71"/>
      <c r="K308" s="34" t="s">
        <v>65</v>
      </c>
      <c r="L308" s="78">
        <v>308</v>
      </c>
      <c r="M308" s="78"/>
      <c r="N308" s="73"/>
      <c r="O308" s="80" t="s">
        <v>178</v>
      </c>
      <c r="P308" s="82">
        <v>43656.92439814815</v>
      </c>
      <c r="Q308" s="80" t="s">
        <v>1133</v>
      </c>
      <c r="R308" s="80"/>
      <c r="S308" s="80"/>
      <c r="T308" s="80"/>
      <c r="U308" s="80"/>
      <c r="V308" s="83" t="s">
        <v>1796</v>
      </c>
      <c r="W308" s="82">
        <v>43656.92439814815</v>
      </c>
      <c r="X308" s="86">
        <v>43656</v>
      </c>
      <c r="Y308" s="88" t="s">
        <v>2242</v>
      </c>
      <c r="Z308" s="83" t="s">
        <v>2803</v>
      </c>
      <c r="AA308" s="80"/>
      <c r="AB308" s="80"/>
      <c r="AC308" s="88" t="s">
        <v>3366</v>
      </c>
      <c r="AD308" s="80"/>
      <c r="AE308" s="80" t="b">
        <v>0</v>
      </c>
      <c r="AF308" s="80">
        <v>531</v>
      </c>
      <c r="AG308" s="88" t="s">
        <v>3679</v>
      </c>
      <c r="AH308" s="80" t="b">
        <v>0</v>
      </c>
      <c r="AI308" s="80" t="s">
        <v>3818</v>
      </c>
      <c r="AJ308" s="80"/>
      <c r="AK308" s="88" t="s">
        <v>3679</v>
      </c>
      <c r="AL308" s="80" t="b">
        <v>0</v>
      </c>
      <c r="AM308" s="80">
        <v>262</v>
      </c>
      <c r="AN308" s="88" t="s">
        <v>3679</v>
      </c>
      <c r="AO308" s="80" t="s">
        <v>3850</v>
      </c>
      <c r="AP308" s="80" t="b">
        <v>0</v>
      </c>
      <c r="AQ308" s="88" t="s">
        <v>3366</v>
      </c>
      <c r="AR308" s="80" t="s">
        <v>874</v>
      </c>
      <c r="AS308" s="80">
        <v>0</v>
      </c>
      <c r="AT308" s="80">
        <v>0</v>
      </c>
      <c r="AU308" s="80"/>
      <c r="AV308" s="80"/>
      <c r="AW308" s="80"/>
      <c r="AX308" s="80"/>
      <c r="AY308" s="80"/>
      <c r="AZ308" s="80"/>
      <c r="BA308" s="80"/>
      <c r="BB308" s="80"/>
      <c r="BC308" s="79" t="str">
        <f>REPLACE(INDEX(GroupVertices[Group],MATCH(Edges[[#This Row],[Vertex 1]],GroupVertices[Vertex],0)),1,1,"")</f>
        <v>9</v>
      </c>
      <c r="BD308" s="79" t="str">
        <f>REPLACE(INDEX(GroupVertices[Group],MATCH(Edges[[#This Row],[Vertex 2]],GroupVertices[Vertex],0)),1,1,"")</f>
        <v>9</v>
      </c>
    </row>
    <row r="309" spans="1:56" ht="15">
      <c r="A309" s="65" t="s">
        <v>235</v>
      </c>
      <c r="B309" s="65" t="s">
        <v>428</v>
      </c>
      <c r="C309" s="66"/>
      <c r="D309" s="67"/>
      <c r="E309" s="68"/>
      <c r="F309" s="69"/>
      <c r="G309" s="66"/>
      <c r="H309" s="70"/>
      <c r="I309" s="71"/>
      <c r="J309" s="71"/>
      <c r="K309" s="34" t="s">
        <v>65</v>
      </c>
      <c r="L309" s="78">
        <v>309</v>
      </c>
      <c r="M309" s="78"/>
      <c r="N309" s="73"/>
      <c r="O309" s="80" t="s">
        <v>874</v>
      </c>
      <c r="P309" s="82">
        <v>43656.2262962963</v>
      </c>
      <c r="Q309" s="80" t="s">
        <v>877</v>
      </c>
      <c r="R309" s="80"/>
      <c r="S309" s="80"/>
      <c r="T309" s="80"/>
      <c r="U309" s="80"/>
      <c r="V309" s="83" t="s">
        <v>1523</v>
      </c>
      <c r="W309" s="82">
        <v>43656.2262962963</v>
      </c>
      <c r="X309" s="86">
        <v>43656</v>
      </c>
      <c r="Y309" s="88" t="s">
        <v>1885</v>
      </c>
      <c r="Z309" s="83" t="s">
        <v>2443</v>
      </c>
      <c r="AA309" s="80"/>
      <c r="AB309" s="80"/>
      <c r="AC309" s="88" t="s">
        <v>3006</v>
      </c>
      <c r="AD309" s="80"/>
      <c r="AE309" s="80" t="b">
        <v>0</v>
      </c>
      <c r="AF309" s="80">
        <v>0</v>
      </c>
      <c r="AG309" s="88" t="s">
        <v>3679</v>
      </c>
      <c r="AH309" s="80" t="b">
        <v>0</v>
      </c>
      <c r="AI309" s="80" t="s">
        <v>3815</v>
      </c>
      <c r="AJ309" s="80"/>
      <c r="AK309" s="88" t="s">
        <v>3679</v>
      </c>
      <c r="AL309" s="80" t="b">
        <v>0</v>
      </c>
      <c r="AM309" s="80">
        <v>94</v>
      </c>
      <c r="AN309" s="88" t="s">
        <v>3203</v>
      </c>
      <c r="AO309" s="80" t="s">
        <v>3849</v>
      </c>
      <c r="AP309" s="80" t="b">
        <v>0</v>
      </c>
      <c r="AQ309" s="88" t="s">
        <v>3203</v>
      </c>
      <c r="AR309" s="80" t="s">
        <v>178</v>
      </c>
      <c r="AS309" s="80">
        <v>0</v>
      </c>
      <c r="AT309" s="80">
        <v>0</v>
      </c>
      <c r="AU309" s="80"/>
      <c r="AV309" s="80"/>
      <c r="AW309" s="80"/>
      <c r="AX309" s="80"/>
      <c r="AY309" s="80"/>
      <c r="AZ309" s="80"/>
      <c r="BA309" s="80"/>
      <c r="BB309" s="80"/>
      <c r="BC309" s="79" t="str">
        <f>REPLACE(INDEX(GroupVertices[Group],MATCH(Edges[[#This Row],[Vertex 1]],GroupVertices[Vertex],0)),1,1,"")</f>
        <v>1</v>
      </c>
      <c r="BD309" s="79" t="str">
        <f>REPLACE(INDEX(GroupVertices[Group],MATCH(Edges[[#This Row],[Vertex 2]],GroupVertices[Vertex],0)),1,1,"")</f>
        <v>1</v>
      </c>
    </row>
    <row r="310" spans="1:56" ht="15">
      <c r="A310" s="65" t="s">
        <v>261</v>
      </c>
      <c r="B310" s="65" t="s">
        <v>428</v>
      </c>
      <c r="C310" s="66"/>
      <c r="D310" s="67"/>
      <c r="E310" s="68"/>
      <c r="F310" s="69"/>
      <c r="G310" s="66"/>
      <c r="H310" s="70"/>
      <c r="I310" s="71"/>
      <c r="J310" s="71"/>
      <c r="K310" s="34" t="s">
        <v>65</v>
      </c>
      <c r="L310" s="78">
        <v>310</v>
      </c>
      <c r="M310" s="78"/>
      <c r="N310" s="73"/>
      <c r="O310" s="80" t="s">
        <v>874</v>
      </c>
      <c r="P310" s="82">
        <v>43656.26466435185</v>
      </c>
      <c r="Q310" s="80" t="s">
        <v>877</v>
      </c>
      <c r="R310" s="80"/>
      <c r="S310" s="80"/>
      <c r="T310" s="80"/>
      <c r="U310" s="80"/>
      <c r="V310" s="83" t="s">
        <v>1546</v>
      </c>
      <c r="W310" s="82">
        <v>43656.26466435185</v>
      </c>
      <c r="X310" s="86">
        <v>43656</v>
      </c>
      <c r="Y310" s="88" t="s">
        <v>1910</v>
      </c>
      <c r="Z310" s="83" t="s">
        <v>2469</v>
      </c>
      <c r="AA310" s="80"/>
      <c r="AB310" s="80"/>
      <c r="AC310" s="88" t="s">
        <v>3032</v>
      </c>
      <c r="AD310" s="80"/>
      <c r="AE310" s="80" t="b">
        <v>0</v>
      </c>
      <c r="AF310" s="80">
        <v>0</v>
      </c>
      <c r="AG310" s="88" t="s">
        <v>3679</v>
      </c>
      <c r="AH310" s="80" t="b">
        <v>0</v>
      </c>
      <c r="AI310" s="80" t="s">
        <v>3815</v>
      </c>
      <c r="AJ310" s="80"/>
      <c r="AK310" s="88" t="s">
        <v>3679</v>
      </c>
      <c r="AL310" s="80" t="b">
        <v>0</v>
      </c>
      <c r="AM310" s="80">
        <v>94</v>
      </c>
      <c r="AN310" s="88" t="s">
        <v>3203</v>
      </c>
      <c r="AO310" s="80" t="s">
        <v>3849</v>
      </c>
      <c r="AP310" s="80" t="b">
        <v>0</v>
      </c>
      <c r="AQ310" s="88" t="s">
        <v>3203</v>
      </c>
      <c r="AR310" s="80" t="s">
        <v>178</v>
      </c>
      <c r="AS310" s="80">
        <v>0</v>
      </c>
      <c r="AT310" s="80">
        <v>0</v>
      </c>
      <c r="AU310" s="80"/>
      <c r="AV310" s="80"/>
      <c r="AW310" s="80"/>
      <c r="AX310" s="80"/>
      <c r="AY310" s="80"/>
      <c r="AZ310" s="80"/>
      <c r="BA310" s="80"/>
      <c r="BB310" s="80"/>
      <c r="BC310" s="79" t="str">
        <f>REPLACE(INDEX(GroupVertices[Group],MATCH(Edges[[#This Row],[Vertex 1]],GroupVertices[Vertex],0)),1,1,"")</f>
        <v>1</v>
      </c>
      <c r="BD310" s="79" t="str">
        <f>REPLACE(INDEX(GroupVertices[Group],MATCH(Edges[[#This Row],[Vertex 2]],GroupVertices[Vertex],0)),1,1,"")</f>
        <v>1</v>
      </c>
    </row>
    <row r="311" spans="1:56" ht="15">
      <c r="A311" s="65" t="s">
        <v>334</v>
      </c>
      <c r="B311" s="65" t="s">
        <v>428</v>
      </c>
      <c r="C311" s="66"/>
      <c r="D311" s="67"/>
      <c r="E311" s="68"/>
      <c r="F311" s="69"/>
      <c r="G311" s="66"/>
      <c r="H311" s="70"/>
      <c r="I311" s="71"/>
      <c r="J311" s="71"/>
      <c r="K311" s="34" t="s">
        <v>65</v>
      </c>
      <c r="L311" s="78">
        <v>311</v>
      </c>
      <c r="M311" s="78"/>
      <c r="N311" s="73"/>
      <c r="O311" s="80" t="s">
        <v>874</v>
      </c>
      <c r="P311" s="82">
        <v>43656.671435185184</v>
      </c>
      <c r="Q311" s="80" t="s">
        <v>877</v>
      </c>
      <c r="R311" s="80"/>
      <c r="S311" s="80"/>
      <c r="T311" s="80"/>
      <c r="U311" s="80"/>
      <c r="V311" s="83" t="s">
        <v>1613</v>
      </c>
      <c r="W311" s="82">
        <v>43656.671435185184</v>
      </c>
      <c r="X311" s="86">
        <v>43656</v>
      </c>
      <c r="Y311" s="88" t="s">
        <v>1984</v>
      </c>
      <c r="Z311" s="83" t="s">
        <v>2543</v>
      </c>
      <c r="AA311" s="80"/>
      <c r="AB311" s="80"/>
      <c r="AC311" s="88" t="s">
        <v>3106</v>
      </c>
      <c r="AD311" s="80"/>
      <c r="AE311" s="80" t="b">
        <v>0</v>
      </c>
      <c r="AF311" s="80">
        <v>0</v>
      </c>
      <c r="AG311" s="88" t="s">
        <v>3679</v>
      </c>
      <c r="AH311" s="80" t="b">
        <v>0</v>
      </c>
      <c r="AI311" s="80" t="s">
        <v>3815</v>
      </c>
      <c r="AJ311" s="80"/>
      <c r="AK311" s="88" t="s">
        <v>3679</v>
      </c>
      <c r="AL311" s="80" t="b">
        <v>0</v>
      </c>
      <c r="AM311" s="80">
        <v>94</v>
      </c>
      <c r="AN311" s="88" t="s">
        <v>3203</v>
      </c>
      <c r="AO311" s="80" t="s">
        <v>3850</v>
      </c>
      <c r="AP311" s="80" t="b">
        <v>0</v>
      </c>
      <c r="AQ311" s="88" t="s">
        <v>3203</v>
      </c>
      <c r="AR311" s="80" t="s">
        <v>178</v>
      </c>
      <c r="AS311" s="80">
        <v>0</v>
      </c>
      <c r="AT311" s="80">
        <v>0</v>
      </c>
      <c r="AU311" s="80"/>
      <c r="AV311" s="80"/>
      <c r="AW311" s="80"/>
      <c r="AX311" s="80"/>
      <c r="AY311" s="80"/>
      <c r="AZ311" s="80"/>
      <c r="BA311" s="80"/>
      <c r="BB311" s="80"/>
      <c r="BC311" s="79" t="str">
        <f>REPLACE(INDEX(GroupVertices[Group],MATCH(Edges[[#This Row],[Vertex 1]],GroupVertices[Vertex],0)),1,1,"")</f>
        <v>1</v>
      </c>
      <c r="BD311" s="79" t="str">
        <f>REPLACE(INDEX(GroupVertices[Group],MATCH(Edges[[#This Row],[Vertex 2]],GroupVertices[Vertex],0)),1,1,"")</f>
        <v>1</v>
      </c>
    </row>
    <row r="312" spans="1:56" ht="15">
      <c r="A312" s="65" t="s">
        <v>612</v>
      </c>
      <c r="B312" s="65" t="s">
        <v>612</v>
      </c>
      <c r="C312" s="66"/>
      <c r="D312" s="67"/>
      <c r="E312" s="68"/>
      <c r="F312" s="69"/>
      <c r="G312" s="66"/>
      <c r="H312" s="70"/>
      <c r="I312" s="71"/>
      <c r="J312" s="71"/>
      <c r="K312" s="34" t="s">
        <v>65</v>
      </c>
      <c r="L312" s="78">
        <v>312</v>
      </c>
      <c r="M312" s="78"/>
      <c r="N312" s="73"/>
      <c r="O312" s="80" t="s">
        <v>178</v>
      </c>
      <c r="P312" s="82">
        <v>43654.95324074074</v>
      </c>
      <c r="Q312" s="80" t="s">
        <v>1179</v>
      </c>
      <c r="R312" s="80"/>
      <c r="S312" s="80"/>
      <c r="T312" s="80"/>
      <c r="U312" s="83" t="s">
        <v>1478</v>
      </c>
      <c r="V312" s="83" t="s">
        <v>1478</v>
      </c>
      <c r="W312" s="82">
        <v>43654.95324074074</v>
      </c>
      <c r="X312" s="86">
        <v>43654</v>
      </c>
      <c r="Y312" s="88" t="s">
        <v>2318</v>
      </c>
      <c r="Z312" s="83" t="s">
        <v>2881</v>
      </c>
      <c r="AA312" s="80"/>
      <c r="AB312" s="80"/>
      <c r="AC312" s="88" t="s">
        <v>3444</v>
      </c>
      <c r="AD312" s="80"/>
      <c r="AE312" s="80" t="b">
        <v>0</v>
      </c>
      <c r="AF312" s="80">
        <v>8459</v>
      </c>
      <c r="AG312" s="88" t="s">
        <v>3679</v>
      </c>
      <c r="AH312" s="80" t="b">
        <v>0</v>
      </c>
      <c r="AI312" s="80" t="s">
        <v>3815</v>
      </c>
      <c r="AJ312" s="80"/>
      <c r="AK312" s="88" t="s">
        <v>3679</v>
      </c>
      <c r="AL312" s="80" t="b">
        <v>0</v>
      </c>
      <c r="AM312" s="80">
        <v>2819</v>
      </c>
      <c r="AN312" s="88" t="s">
        <v>3679</v>
      </c>
      <c r="AO312" s="80" t="s">
        <v>3849</v>
      </c>
      <c r="AP312" s="80" t="b">
        <v>0</v>
      </c>
      <c r="AQ312" s="88" t="s">
        <v>3444</v>
      </c>
      <c r="AR312" s="80" t="s">
        <v>874</v>
      </c>
      <c r="AS312" s="80">
        <v>0</v>
      </c>
      <c r="AT312" s="80">
        <v>0</v>
      </c>
      <c r="AU312" s="80"/>
      <c r="AV312" s="80"/>
      <c r="AW312" s="80"/>
      <c r="AX312" s="80"/>
      <c r="AY312" s="80"/>
      <c r="AZ312" s="80"/>
      <c r="BA312" s="80"/>
      <c r="BB312" s="80"/>
      <c r="BC312" s="79" t="str">
        <f>REPLACE(INDEX(GroupVertices[Group],MATCH(Edges[[#This Row],[Vertex 1]],GroupVertices[Vertex],0)),1,1,"")</f>
        <v>2</v>
      </c>
      <c r="BD312" s="79" t="str">
        <f>REPLACE(INDEX(GroupVertices[Group],MATCH(Edges[[#This Row],[Vertex 2]],GroupVertices[Vertex],0)),1,1,"")</f>
        <v>2</v>
      </c>
    </row>
    <row r="313" spans="1:56" ht="15">
      <c r="A313" s="65" t="s">
        <v>427</v>
      </c>
      <c r="B313" s="65" t="s">
        <v>781</v>
      </c>
      <c r="C313" s="66"/>
      <c r="D313" s="67"/>
      <c r="E313" s="68"/>
      <c r="F313" s="69"/>
      <c r="G313" s="66"/>
      <c r="H313" s="70"/>
      <c r="I313" s="71"/>
      <c r="J313" s="71"/>
      <c r="K313" s="34" t="s">
        <v>65</v>
      </c>
      <c r="L313" s="78">
        <v>313</v>
      </c>
      <c r="M313" s="78"/>
      <c r="N313" s="73"/>
      <c r="O313" s="80" t="s">
        <v>876</v>
      </c>
      <c r="P313" s="82">
        <v>43656.927141203705</v>
      </c>
      <c r="Q313" s="80" t="s">
        <v>1010</v>
      </c>
      <c r="R313" s="80"/>
      <c r="S313" s="80"/>
      <c r="T313" s="80"/>
      <c r="U313" s="83" t="s">
        <v>1418</v>
      </c>
      <c r="V313" s="83" t="s">
        <v>1418</v>
      </c>
      <c r="W313" s="82">
        <v>43656.927141203705</v>
      </c>
      <c r="X313" s="86">
        <v>43656</v>
      </c>
      <c r="Y313" s="88" t="s">
        <v>2079</v>
      </c>
      <c r="Z313" s="83" t="s">
        <v>2639</v>
      </c>
      <c r="AA313" s="80"/>
      <c r="AB313" s="80"/>
      <c r="AC313" s="88" t="s">
        <v>3202</v>
      </c>
      <c r="AD313" s="88" t="s">
        <v>3604</v>
      </c>
      <c r="AE313" s="80" t="b">
        <v>0</v>
      </c>
      <c r="AF313" s="80">
        <v>2</v>
      </c>
      <c r="AG313" s="88" t="s">
        <v>3735</v>
      </c>
      <c r="AH313" s="80" t="b">
        <v>0</v>
      </c>
      <c r="AI313" s="80" t="s">
        <v>3815</v>
      </c>
      <c r="AJ313" s="80"/>
      <c r="AK313" s="88" t="s">
        <v>3679</v>
      </c>
      <c r="AL313" s="80" t="b">
        <v>0</v>
      </c>
      <c r="AM313" s="80">
        <v>0</v>
      </c>
      <c r="AN313" s="88" t="s">
        <v>3679</v>
      </c>
      <c r="AO313" s="80" t="s">
        <v>3852</v>
      </c>
      <c r="AP313" s="80" t="b">
        <v>0</v>
      </c>
      <c r="AQ313" s="88" t="s">
        <v>3604</v>
      </c>
      <c r="AR313" s="80" t="s">
        <v>178</v>
      </c>
      <c r="AS313" s="80">
        <v>0</v>
      </c>
      <c r="AT313" s="80">
        <v>0</v>
      </c>
      <c r="AU313" s="80"/>
      <c r="AV313" s="80"/>
      <c r="AW313" s="80"/>
      <c r="AX313" s="80"/>
      <c r="AY313" s="80"/>
      <c r="AZ313" s="80"/>
      <c r="BA313" s="80"/>
      <c r="BB313" s="80"/>
      <c r="BC313" s="79" t="str">
        <f>REPLACE(INDEX(GroupVertices[Group],MATCH(Edges[[#This Row],[Vertex 1]],GroupVertices[Vertex],0)),1,1,"")</f>
        <v>25</v>
      </c>
      <c r="BD313" s="79" t="str">
        <f>REPLACE(INDEX(GroupVertices[Group],MATCH(Edges[[#This Row],[Vertex 2]],GroupVertices[Vertex],0)),1,1,"")</f>
        <v>25</v>
      </c>
    </row>
    <row r="314" spans="1:56" ht="15">
      <c r="A314" s="65" t="s">
        <v>427</v>
      </c>
      <c r="B314" s="65" t="s">
        <v>782</v>
      </c>
      <c r="C314" s="66"/>
      <c r="D314" s="67"/>
      <c r="E314" s="68"/>
      <c r="F314" s="69"/>
      <c r="G314" s="66"/>
      <c r="H314" s="70"/>
      <c r="I314" s="71"/>
      <c r="J314" s="71"/>
      <c r="K314" s="34" t="s">
        <v>65</v>
      </c>
      <c r="L314" s="78">
        <v>314</v>
      </c>
      <c r="M314" s="78"/>
      <c r="N314" s="73"/>
      <c r="O314" s="80" t="s">
        <v>876</v>
      </c>
      <c r="P314" s="82">
        <v>43656.927141203705</v>
      </c>
      <c r="Q314" s="80" t="s">
        <v>1010</v>
      </c>
      <c r="R314" s="80"/>
      <c r="S314" s="80"/>
      <c r="T314" s="80"/>
      <c r="U314" s="83" t="s">
        <v>1418</v>
      </c>
      <c r="V314" s="83" t="s">
        <v>1418</v>
      </c>
      <c r="W314" s="82">
        <v>43656.927141203705</v>
      </c>
      <c r="X314" s="86">
        <v>43656</v>
      </c>
      <c r="Y314" s="88" t="s">
        <v>2079</v>
      </c>
      <c r="Z314" s="83" t="s">
        <v>2639</v>
      </c>
      <c r="AA314" s="80"/>
      <c r="AB314" s="80"/>
      <c r="AC314" s="88" t="s">
        <v>3202</v>
      </c>
      <c r="AD314" s="88" t="s">
        <v>3604</v>
      </c>
      <c r="AE314" s="80" t="b">
        <v>0</v>
      </c>
      <c r="AF314" s="80">
        <v>2</v>
      </c>
      <c r="AG314" s="88" t="s">
        <v>3735</v>
      </c>
      <c r="AH314" s="80" t="b">
        <v>0</v>
      </c>
      <c r="AI314" s="80" t="s">
        <v>3815</v>
      </c>
      <c r="AJ314" s="80"/>
      <c r="AK314" s="88" t="s">
        <v>3679</v>
      </c>
      <c r="AL314" s="80" t="b">
        <v>0</v>
      </c>
      <c r="AM314" s="80">
        <v>0</v>
      </c>
      <c r="AN314" s="88" t="s">
        <v>3679</v>
      </c>
      <c r="AO314" s="80" t="s">
        <v>3852</v>
      </c>
      <c r="AP314" s="80" t="b">
        <v>0</v>
      </c>
      <c r="AQ314" s="88" t="s">
        <v>3604</v>
      </c>
      <c r="AR314" s="80" t="s">
        <v>178</v>
      </c>
      <c r="AS314" s="80">
        <v>0</v>
      </c>
      <c r="AT314" s="80">
        <v>0</v>
      </c>
      <c r="AU314" s="80"/>
      <c r="AV314" s="80"/>
      <c r="AW314" s="80"/>
      <c r="AX314" s="80"/>
      <c r="AY314" s="80"/>
      <c r="AZ314" s="80"/>
      <c r="BA314" s="80"/>
      <c r="BB314" s="80"/>
      <c r="BC314" s="79" t="str">
        <f>REPLACE(INDEX(GroupVertices[Group],MATCH(Edges[[#This Row],[Vertex 1]],GroupVertices[Vertex],0)),1,1,"")</f>
        <v>25</v>
      </c>
      <c r="BD314" s="79" t="str">
        <f>REPLACE(INDEX(GroupVertices[Group],MATCH(Edges[[#This Row],[Vertex 2]],GroupVertices[Vertex],0)),1,1,"")</f>
        <v>25</v>
      </c>
    </row>
    <row r="315" spans="1:56" ht="15">
      <c r="A315" s="65" t="s">
        <v>427</v>
      </c>
      <c r="B315" s="65" t="s">
        <v>783</v>
      </c>
      <c r="C315" s="66"/>
      <c r="D315" s="67"/>
      <c r="E315" s="68"/>
      <c r="F315" s="69"/>
      <c r="G315" s="66"/>
      <c r="H315" s="70"/>
      <c r="I315" s="71"/>
      <c r="J315" s="71"/>
      <c r="K315" s="34" t="s">
        <v>65</v>
      </c>
      <c r="L315" s="78">
        <v>315</v>
      </c>
      <c r="M315" s="78"/>
      <c r="N315" s="73"/>
      <c r="O315" s="80" t="s">
        <v>875</v>
      </c>
      <c r="P315" s="82">
        <v>43656.927141203705</v>
      </c>
      <c r="Q315" s="80" t="s">
        <v>1010</v>
      </c>
      <c r="R315" s="80"/>
      <c r="S315" s="80"/>
      <c r="T315" s="80"/>
      <c r="U315" s="83" t="s">
        <v>1418</v>
      </c>
      <c r="V315" s="83" t="s">
        <v>1418</v>
      </c>
      <c r="W315" s="82">
        <v>43656.927141203705</v>
      </c>
      <c r="X315" s="86">
        <v>43656</v>
      </c>
      <c r="Y315" s="88" t="s">
        <v>2079</v>
      </c>
      <c r="Z315" s="83" t="s">
        <v>2639</v>
      </c>
      <c r="AA315" s="80"/>
      <c r="AB315" s="80"/>
      <c r="AC315" s="88" t="s">
        <v>3202</v>
      </c>
      <c r="AD315" s="88" t="s">
        <v>3604</v>
      </c>
      <c r="AE315" s="80" t="b">
        <v>0</v>
      </c>
      <c r="AF315" s="80">
        <v>2</v>
      </c>
      <c r="AG315" s="88" t="s">
        <v>3735</v>
      </c>
      <c r="AH315" s="80" t="b">
        <v>0</v>
      </c>
      <c r="AI315" s="80" t="s">
        <v>3815</v>
      </c>
      <c r="AJ315" s="80"/>
      <c r="AK315" s="88" t="s">
        <v>3679</v>
      </c>
      <c r="AL315" s="80" t="b">
        <v>0</v>
      </c>
      <c r="AM315" s="80">
        <v>0</v>
      </c>
      <c r="AN315" s="88" t="s">
        <v>3679</v>
      </c>
      <c r="AO315" s="80" t="s">
        <v>3852</v>
      </c>
      <c r="AP315" s="80" t="b">
        <v>0</v>
      </c>
      <c r="AQ315" s="88" t="s">
        <v>3604</v>
      </c>
      <c r="AR315" s="80" t="s">
        <v>178</v>
      </c>
      <c r="AS315" s="80">
        <v>0</v>
      </c>
      <c r="AT315" s="80">
        <v>0</v>
      </c>
      <c r="AU315" s="80"/>
      <c r="AV315" s="80"/>
      <c r="AW315" s="80"/>
      <c r="AX315" s="80"/>
      <c r="AY315" s="80"/>
      <c r="AZ315" s="80"/>
      <c r="BA315" s="80"/>
      <c r="BB315" s="80"/>
      <c r="BC315" s="79" t="str">
        <f>REPLACE(INDEX(GroupVertices[Group],MATCH(Edges[[#This Row],[Vertex 1]],GroupVertices[Vertex],0)),1,1,"")</f>
        <v>25</v>
      </c>
      <c r="BD315" s="79" t="str">
        <f>REPLACE(INDEX(GroupVertices[Group],MATCH(Edges[[#This Row],[Vertex 2]],GroupVertices[Vertex],0)),1,1,"")</f>
        <v>25</v>
      </c>
    </row>
    <row r="316" spans="1:56" ht="15">
      <c r="A316" s="65" t="s">
        <v>330</v>
      </c>
      <c r="B316" s="65" t="s">
        <v>428</v>
      </c>
      <c r="C316" s="66"/>
      <c r="D316" s="67"/>
      <c r="E316" s="68"/>
      <c r="F316" s="69"/>
      <c r="G316" s="66"/>
      <c r="H316" s="70"/>
      <c r="I316" s="71"/>
      <c r="J316" s="71"/>
      <c r="K316" s="34" t="s">
        <v>65</v>
      </c>
      <c r="L316" s="78">
        <v>316</v>
      </c>
      <c r="M316" s="78"/>
      <c r="N316" s="73"/>
      <c r="O316" s="80" t="s">
        <v>874</v>
      </c>
      <c r="P316" s="82">
        <v>43656.616273148145</v>
      </c>
      <c r="Q316" s="80" t="s">
        <v>877</v>
      </c>
      <c r="R316" s="80"/>
      <c r="S316" s="80"/>
      <c r="T316" s="80"/>
      <c r="U316" s="80"/>
      <c r="V316" s="83" t="s">
        <v>1610</v>
      </c>
      <c r="W316" s="82">
        <v>43656.616273148145</v>
      </c>
      <c r="X316" s="86">
        <v>43656</v>
      </c>
      <c r="Y316" s="88" t="s">
        <v>1980</v>
      </c>
      <c r="Z316" s="83" t="s">
        <v>2539</v>
      </c>
      <c r="AA316" s="80"/>
      <c r="AB316" s="80"/>
      <c r="AC316" s="88" t="s">
        <v>3102</v>
      </c>
      <c r="AD316" s="80"/>
      <c r="AE316" s="80" t="b">
        <v>0</v>
      </c>
      <c r="AF316" s="80">
        <v>0</v>
      </c>
      <c r="AG316" s="88" t="s">
        <v>3679</v>
      </c>
      <c r="AH316" s="80" t="b">
        <v>0</v>
      </c>
      <c r="AI316" s="80" t="s">
        <v>3815</v>
      </c>
      <c r="AJ316" s="80"/>
      <c r="AK316" s="88" t="s">
        <v>3679</v>
      </c>
      <c r="AL316" s="80" t="b">
        <v>0</v>
      </c>
      <c r="AM316" s="80">
        <v>94</v>
      </c>
      <c r="AN316" s="88" t="s">
        <v>3203</v>
      </c>
      <c r="AO316" s="80" t="s">
        <v>3849</v>
      </c>
      <c r="AP316" s="80" t="b">
        <v>0</v>
      </c>
      <c r="AQ316" s="88" t="s">
        <v>3203</v>
      </c>
      <c r="AR316" s="80" t="s">
        <v>178</v>
      </c>
      <c r="AS316" s="80">
        <v>0</v>
      </c>
      <c r="AT316" s="80">
        <v>0</v>
      </c>
      <c r="AU316" s="80"/>
      <c r="AV316" s="80"/>
      <c r="AW316" s="80"/>
      <c r="AX316" s="80"/>
      <c r="AY316" s="80"/>
      <c r="AZ316" s="80"/>
      <c r="BA316" s="80"/>
      <c r="BB316" s="80"/>
      <c r="BC316" s="79" t="str">
        <f>REPLACE(INDEX(GroupVertices[Group],MATCH(Edges[[#This Row],[Vertex 1]],GroupVertices[Vertex],0)),1,1,"")</f>
        <v>1</v>
      </c>
      <c r="BD316" s="79" t="str">
        <f>REPLACE(INDEX(GroupVertices[Group],MATCH(Edges[[#This Row],[Vertex 2]],GroupVertices[Vertex],0)),1,1,"")</f>
        <v>1</v>
      </c>
    </row>
    <row r="317" spans="1:56" ht="15">
      <c r="A317" s="65" t="s">
        <v>575</v>
      </c>
      <c r="B317" s="65" t="s">
        <v>575</v>
      </c>
      <c r="C317" s="66"/>
      <c r="D317" s="67"/>
      <c r="E317" s="68"/>
      <c r="F317" s="69"/>
      <c r="G317" s="66"/>
      <c r="H317" s="70"/>
      <c r="I317" s="71"/>
      <c r="J317" s="71"/>
      <c r="K317" s="34" t="s">
        <v>65</v>
      </c>
      <c r="L317" s="78">
        <v>317</v>
      </c>
      <c r="M317" s="78"/>
      <c r="N317" s="73"/>
      <c r="O317" s="80" t="s">
        <v>178</v>
      </c>
      <c r="P317" s="82">
        <v>43657.54137731482</v>
      </c>
      <c r="Q317" s="80" t="s">
        <v>1143</v>
      </c>
      <c r="R317" s="80"/>
      <c r="S317" s="80"/>
      <c r="T317" s="80"/>
      <c r="U317" s="80"/>
      <c r="V317" s="83" t="s">
        <v>1802</v>
      </c>
      <c r="W317" s="82">
        <v>43657.54137731482</v>
      </c>
      <c r="X317" s="86">
        <v>43657</v>
      </c>
      <c r="Y317" s="88" t="s">
        <v>2255</v>
      </c>
      <c r="Z317" s="83" t="s">
        <v>2817</v>
      </c>
      <c r="AA317" s="80"/>
      <c r="AB317" s="80"/>
      <c r="AC317" s="88" t="s">
        <v>3380</v>
      </c>
      <c r="AD317" s="80"/>
      <c r="AE317" s="80" t="b">
        <v>0</v>
      </c>
      <c r="AF317" s="80">
        <v>1</v>
      </c>
      <c r="AG317" s="88" t="s">
        <v>3679</v>
      </c>
      <c r="AH317" s="80" t="b">
        <v>0</v>
      </c>
      <c r="AI317" s="80" t="s">
        <v>3819</v>
      </c>
      <c r="AJ317" s="80"/>
      <c r="AK317" s="88" t="s">
        <v>3679</v>
      </c>
      <c r="AL317" s="80" t="b">
        <v>0</v>
      </c>
      <c r="AM317" s="80">
        <v>0</v>
      </c>
      <c r="AN317" s="88" t="s">
        <v>3679</v>
      </c>
      <c r="AO317" s="80" t="s">
        <v>3850</v>
      </c>
      <c r="AP317" s="80" t="b">
        <v>0</v>
      </c>
      <c r="AQ317" s="88" t="s">
        <v>3380</v>
      </c>
      <c r="AR317" s="80" t="s">
        <v>178</v>
      </c>
      <c r="AS317" s="80">
        <v>0</v>
      </c>
      <c r="AT317" s="80">
        <v>0</v>
      </c>
      <c r="AU317" s="80"/>
      <c r="AV317" s="80"/>
      <c r="AW317" s="80"/>
      <c r="AX317" s="80"/>
      <c r="AY317" s="80"/>
      <c r="AZ317" s="80"/>
      <c r="BA317" s="80"/>
      <c r="BB317" s="80"/>
      <c r="BC317" s="79" t="str">
        <f>REPLACE(INDEX(GroupVertices[Group],MATCH(Edges[[#This Row],[Vertex 1]],GroupVertices[Vertex],0)),1,1,"")</f>
        <v>202</v>
      </c>
      <c r="BD317" s="79" t="str">
        <f>REPLACE(INDEX(GroupVertices[Group],MATCH(Edges[[#This Row],[Vertex 2]],GroupVertices[Vertex],0)),1,1,"")</f>
        <v>202</v>
      </c>
    </row>
    <row r="318" spans="1:56" ht="15">
      <c r="A318" s="65" t="s">
        <v>646</v>
      </c>
      <c r="B318" s="65" t="s">
        <v>853</v>
      </c>
      <c r="C318" s="66"/>
      <c r="D318" s="67"/>
      <c r="E318" s="68"/>
      <c r="F318" s="69"/>
      <c r="G318" s="66"/>
      <c r="H318" s="70"/>
      <c r="I318" s="71"/>
      <c r="J318" s="71"/>
      <c r="K318" s="34" t="s">
        <v>65</v>
      </c>
      <c r="L318" s="78">
        <v>318</v>
      </c>
      <c r="M318" s="78"/>
      <c r="N318" s="73"/>
      <c r="O318" s="80" t="s">
        <v>875</v>
      </c>
      <c r="P318" s="82">
        <v>43657.6490625</v>
      </c>
      <c r="Q318" s="80" t="s">
        <v>1213</v>
      </c>
      <c r="R318" s="80"/>
      <c r="S318" s="80"/>
      <c r="T318" s="80"/>
      <c r="U318" s="80"/>
      <c r="V318" s="83" t="s">
        <v>1830</v>
      </c>
      <c r="W318" s="82">
        <v>43657.6490625</v>
      </c>
      <c r="X318" s="86">
        <v>43657</v>
      </c>
      <c r="Y318" s="88" t="s">
        <v>2366</v>
      </c>
      <c r="Z318" s="83" t="s">
        <v>2929</v>
      </c>
      <c r="AA318" s="80"/>
      <c r="AB318" s="80"/>
      <c r="AC318" s="88" t="s">
        <v>3492</v>
      </c>
      <c r="AD318" s="88" t="s">
        <v>3659</v>
      </c>
      <c r="AE318" s="80" t="b">
        <v>0</v>
      </c>
      <c r="AF318" s="80">
        <v>4</v>
      </c>
      <c r="AG318" s="88" t="s">
        <v>3794</v>
      </c>
      <c r="AH318" s="80" t="b">
        <v>0</v>
      </c>
      <c r="AI318" s="80" t="s">
        <v>3815</v>
      </c>
      <c r="AJ318" s="80"/>
      <c r="AK318" s="88" t="s">
        <v>3679</v>
      </c>
      <c r="AL318" s="80" t="b">
        <v>0</v>
      </c>
      <c r="AM318" s="80">
        <v>0</v>
      </c>
      <c r="AN318" s="88" t="s">
        <v>3679</v>
      </c>
      <c r="AO318" s="80" t="s">
        <v>3849</v>
      </c>
      <c r="AP318" s="80" t="b">
        <v>0</v>
      </c>
      <c r="AQ318" s="88" t="s">
        <v>3659</v>
      </c>
      <c r="AR318" s="80" t="s">
        <v>178</v>
      </c>
      <c r="AS318" s="80">
        <v>0</v>
      </c>
      <c r="AT318" s="80">
        <v>0</v>
      </c>
      <c r="AU318" s="80"/>
      <c r="AV318" s="80"/>
      <c r="AW318" s="80"/>
      <c r="AX318" s="80"/>
      <c r="AY318" s="80"/>
      <c r="AZ318" s="80"/>
      <c r="BA318" s="80"/>
      <c r="BB318" s="80"/>
      <c r="BC318" s="79" t="str">
        <f>REPLACE(INDEX(GroupVertices[Group],MATCH(Edges[[#This Row],[Vertex 1]],GroupVertices[Vertex],0)),1,1,"")</f>
        <v>91</v>
      </c>
      <c r="BD318" s="79" t="str">
        <f>REPLACE(INDEX(GroupVertices[Group],MATCH(Edges[[#This Row],[Vertex 2]],GroupVertices[Vertex],0)),1,1,"")</f>
        <v>91</v>
      </c>
    </row>
    <row r="319" spans="1:56" ht="15">
      <c r="A319" s="65" t="s">
        <v>505</v>
      </c>
      <c r="B319" s="65" t="s">
        <v>815</v>
      </c>
      <c r="C319" s="66"/>
      <c r="D319" s="67"/>
      <c r="E319" s="68"/>
      <c r="F319" s="69"/>
      <c r="G319" s="66"/>
      <c r="H319" s="70"/>
      <c r="I319" s="71"/>
      <c r="J319" s="71"/>
      <c r="K319" s="34" t="s">
        <v>65</v>
      </c>
      <c r="L319" s="78">
        <v>319</v>
      </c>
      <c r="M319" s="78"/>
      <c r="N319" s="73"/>
      <c r="O319" s="80" t="s">
        <v>875</v>
      </c>
      <c r="P319" s="82">
        <v>43657.133472222224</v>
      </c>
      <c r="Q319" s="80" t="s">
        <v>1079</v>
      </c>
      <c r="R319" s="80"/>
      <c r="S319" s="80"/>
      <c r="T319" s="80"/>
      <c r="U319" s="80"/>
      <c r="V319" s="83" t="s">
        <v>1747</v>
      </c>
      <c r="W319" s="82">
        <v>43657.133472222224</v>
      </c>
      <c r="X319" s="86">
        <v>43657</v>
      </c>
      <c r="Y319" s="88" t="s">
        <v>2167</v>
      </c>
      <c r="Z319" s="83" t="s">
        <v>2727</v>
      </c>
      <c r="AA319" s="80"/>
      <c r="AB319" s="80"/>
      <c r="AC319" s="88" t="s">
        <v>3290</v>
      </c>
      <c r="AD319" s="88" t="s">
        <v>3633</v>
      </c>
      <c r="AE319" s="80" t="b">
        <v>0</v>
      </c>
      <c r="AF319" s="80">
        <v>1</v>
      </c>
      <c r="AG319" s="88" t="s">
        <v>3762</v>
      </c>
      <c r="AH319" s="80" t="b">
        <v>0</v>
      </c>
      <c r="AI319" s="80" t="s">
        <v>3815</v>
      </c>
      <c r="AJ319" s="80"/>
      <c r="AK319" s="88" t="s">
        <v>3679</v>
      </c>
      <c r="AL319" s="80" t="b">
        <v>0</v>
      </c>
      <c r="AM319" s="80">
        <v>0</v>
      </c>
      <c r="AN319" s="88" t="s">
        <v>3679</v>
      </c>
      <c r="AO319" s="80" t="s">
        <v>3849</v>
      </c>
      <c r="AP319" s="80" t="b">
        <v>0</v>
      </c>
      <c r="AQ319" s="88" t="s">
        <v>3633</v>
      </c>
      <c r="AR319" s="80" t="s">
        <v>178</v>
      </c>
      <c r="AS319" s="80">
        <v>0</v>
      </c>
      <c r="AT319" s="80">
        <v>0</v>
      </c>
      <c r="AU319" s="80"/>
      <c r="AV319" s="80"/>
      <c r="AW319" s="80"/>
      <c r="AX319" s="80"/>
      <c r="AY319" s="80"/>
      <c r="AZ319" s="80"/>
      <c r="BA319" s="80"/>
      <c r="BB319" s="80"/>
      <c r="BC319" s="79" t="str">
        <f>REPLACE(INDEX(GroupVertices[Group],MATCH(Edges[[#This Row],[Vertex 1]],GroupVertices[Vertex],0)),1,1,"")</f>
        <v>90</v>
      </c>
      <c r="BD319" s="79" t="str">
        <f>REPLACE(INDEX(GroupVertices[Group],MATCH(Edges[[#This Row],[Vertex 2]],GroupVertices[Vertex],0)),1,1,"")</f>
        <v>90</v>
      </c>
    </row>
    <row r="320" spans="1:56" ht="15">
      <c r="A320" s="65" t="s">
        <v>613</v>
      </c>
      <c r="B320" s="65" t="s">
        <v>613</v>
      </c>
      <c r="C320" s="66"/>
      <c r="D320" s="67"/>
      <c r="E320" s="68"/>
      <c r="F320" s="69"/>
      <c r="G320" s="66"/>
      <c r="H320" s="70"/>
      <c r="I320" s="71"/>
      <c r="J320" s="71"/>
      <c r="K320" s="34" t="s">
        <v>65</v>
      </c>
      <c r="L320" s="78">
        <v>320</v>
      </c>
      <c r="M320" s="78"/>
      <c r="N320" s="73"/>
      <c r="O320" s="80" t="s">
        <v>178</v>
      </c>
      <c r="P320" s="82">
        <v>43655.19042824074</v>
      </c>
      <c r="Q320" s="80" t="s">
        <v>1180</v>
      </c>
      <c r="R320" s="80"/>
      <c r="S320" s="80"/>
      <c r="T320" s="80"/>
      <c r="U320" s="83" t="s">
        <v>1479</v>
      </c>
      <c r="V320" s="83" t="s">
        <v>1479</v>
      </c>
      <c r="W320" s="82">
        <v>43655.19042824074</v>
      </c>
      <c r="X320" s="86">
        <v>43655</v>
      </c>
      <c r="Y320" s="88" t="s">
        <v>2320</v>
      </c>
      <c r="Z320" s="83" t="s">
        <v>2883</v>
      </c>
      <c r="AA320" s="80"/>
      <c r="AB320" s="80"/>
      <c r="AC320" s="88" t="s">
        <v>3446</v>
      </c>
      <c r="AD320" s="80"/>
      <c r="AE320" s="80" t="b">
        <v>0</v>
      </c>
      <c r="AF320" s="80">
        <v>9645</v>
      </c>
      <c r="AG320" s="88" t="s">
        <v>3679</v>
      </c>
      <c r="AH320" s="80" t="b">
        <v>0</v>
      </c>
      <c r="AI320" s="80" t="s">
        <v>3815</v>
      </c>
      <c r="AJ320" s="80"/>
      <c r="AK320" s="88" t="s">
        <v>3679</v>
      </c>
      <c r="AL320" s="80" t="b">
        <v>0</v>
      </c>
      <c r="AM320" s="80">
        <v>4172</v>
      </c>
      <c r="AN320" s="88" t="s">
        <v>3679</v>
      </c>
      <c r="AO320" s="80" t="s">
        <v>3849</v>
      </c>
      <c r="AP320" s="80" t="b">
        <v>0</v>
      </c>
      <c r="AQ320" s="88" t="s">
        <v>3446</v>
      </c>
      <c r="AR320" s="80" t="s">
        <v>874</v>
      </c>
      <c r="AS320" s="80">
        <v>0</v>
      </c>
      <c r="AT320" s="80">
        <v>0</v>
      </c>
      <c r="AU320" s="80"/>
      <c r="AV320" s="80"/>
      <c r="AW320" s="80"/>
      <c r="AX320" s="80"/>
      <c r="AY320" s="80"/>
      <c r="AZ320" s="80"/>
      <c r="BA320" s="80"/>
      <c r="BB320" s="80"/>
      <c r="BC320" s="79" t="str">
        <f>REPLACE(INDEX(GroupVertices[Group],MATCH(Edges[[#This Row],[Vertex 1]],GroupVertices[Vertex],0)),1,1,"")</f>
        <v>2</v>
      </c>
      <c r="BD320" s="79" t="str">
        <f>REPLACE(INDEX(GroupVertices[Group],MATCH(Edges[[#This Row],[Vertex 2]],GroupVertices[Vertex],0)),1,1,"")</f>
        <v>2</v>
      </c>
    </row>
    <row r="321" spans="1:56" ht="15">
      <c r="A321" s="65" t="s">
        <v>294</v>
      </c>
      <c r="B321" s="65" t="s">
        <v>702</v>
      </c>
      <c r="C321" s="66"/>
      <c r="D321" s="67"/>
      <c r="E321" s="68"/>
      <c r="F321" s="69"/>
      <c r="G321" s="66"/>
      <c r="H321" s="70"/>
      <c r="I321" s="71"/>
      <c r="J321" s="71"/>
      <c r="K321" s="34" t="s">
        <v>65</v>
      </c>
      <c r="L321" s="78">
        <v>321</v>
      </c>
      <c r="M321" s="78"/>
      <c r="N321" s="73"/>
      <c r="O321" s="80" t="s">
        <v>875</v>
      </c>
      <c r="P321" s="82">
        <v>43656.449224537035</v>
      </c>
      <c r="Q321" s="80" t="s">
        <v>911</v>
      </c>
      <c r="R321" s="80"/>
      <c r="S321" s="80"/>
      <c r="T321" s="80"/>
      <c r="U321" s="83" t="s">
        <v>1395</v>
      </c>
      <c r="V321" s="83" t="s">
        <v>1395</v>
      </c>
      <c r="W321" s="82">
        <v>43656.449224537035</v>
      </c>
      <c r="X321" s="86">
        <v>43656</v>
      </c>
      <c r="Y321" s="88" t="s">
        <v>1943</v>
      </c>
      <c r="Z321" s="83" t="s">
        <v>2502</v>
      </c>
      <c r="AA321" s="80"/>
      <c r="AB321" s="80"/>
      <c r="AC321" s="88" t="s">
        <v>3065</v>
      </c>
      <c r="AD321" s="88" t="s">
        <v>3560</v>
      </c>
      <c r="AE321" s="80" t="b">
        <v>0</v>
      </c>
      <c r="AF321" s="80">
        <v>0</v>
      </c>
      <c r="AG321" s="88" t="s">
        <v>3690</v>
      </c>
      <c r="AH321" s="80" t="b">
        <v>0</v>
      </c>
      <c r="AI321" s="80" t="s">
        <v>3815</v>
      </c>
      <c r="AJ321" s="80"/>
      <c r="AK321" s="88" t="s">
        <v>3679</v>
      </c>
      <c r="AL321" s="80" t="b">
        <v>0</v>
      </c>
      <c r="AM321" s="80">
        <v>0</v>
      </c>
      <c r="AN321" s="88" t="s">
        <v>3679</v>
      </c>
      <c r="AO321" s="80" t="s">
        <v>3850</v>
      </c>
      <c r="AP321" s="80" t="b">
        <v>0</v>
      </c>
      <c r="AQ321" s="88" t="s">
        <v>3560</v>
      </c>
      <c r="AR321" s="80" t="s">
        <v>178</v>
      </c>
      <c r="AS321" s="80">
        <v>0</v>
      </c>
      <c r="AT321" s="80">
        <v>0</v>
      </c>
      <c r="AU321" s="80"/>
      <c r="AV321" s="80"/>
      <c r="AW321" s="80"/>
      <c r="AX321" s="80"/>
      <c r="AY321" s="80"/>
      <c r="AZ321" s="80"/>
      <c r="BA321" s="80"/>
      <c r="BB321" s="80"/>
      <c r="BC321" s="79" t="str">
        <f>REPLACE(INDEX(GroupVertices[Group],MATCH(Edges[[#This Row],[Vertex 1]],GroupVertices[Vertex],0)),1,1,"")</f>
        <v>3</v>
      </c>
      <c r="BD321" s="79" t="str">
        <f>REPLACE(INDEX(GroupVertices[Group],MATCH(Edges[[#This Row],[Vertex 2]],GroupVertices[Vertex],0)),1,1,"")</f>
        <v>3</v>
      </c>
    </row>
    <row r="322" spans="1:56" ht="15">
      <c r="A322" s="65" t="s">
        <v>354</v>
      </c>
      <c r="B322" s="65" t="s">
        <v>354</v>
      </c>
      <c r="C322" s="66"/>
      <c r="D322" s="67"/>
      <c r="E322" s="68"/>
      <c r="F322" s="69"/>
      <c r="G322" s="66"/>
      <c r="H322" s="70"/>
      <c r="I322" s="71"/>
      <c r="J322" s="71"/>
      <c r="K322" s="34" t="s">
        <v>65</v>
      </c>
      <c r="L322" s="78">
        <v>322</v>
      </c>
      <c r="M322" s="78"/>
      <c r="N322" s="73"/>
      <c r="O322" s="80" t="s">
        <v>178</v>
      </c>
      <c r="P322" s="82">
        <v>43656.72849537037</v>
      </c>
      <c r="Q322" s="80" t="s">
        <v>952</v>
      </c>
      <c r="R322" s="83" t="s">
        <v>1265</v>
      </c>
      <c r="S322" s="80" t="s">
        <v>1321</v>
      </c>
      <c r="T322" s="80" t="s">
        <v>1349</v>
      </c>
      <c r="U322" s="80"/>
      <c r="V322" s="83" t="s">
        <v>1629</v>
      </c>
      <c r="W322" s="82">
        <v>43656.72849537037</v>
      </c>
      <c r="X322" s="86">
        <v>43656</v>
      </c>
      <c r="Y322" s="88" t="s">
        <v>2004</v>
      </c>
      <c r="Z322" s="83" t="s">
        <v>2563</v>
      </c>
      <c r="AA322" s="80"/>
      <c r="AB322" s="80"/>
      <c r="AC322" s="88" t="s">
        <v>3126</v>
      </c>
      <c r="AD322" s="80"/>
      <c r="AE322" s="80" t="b">
        <v>0</v>
      </c>
      <c r="AF322" s="80">
        <v>0</v>
      </c>
      <c r="AG322" s="88" t="s">
        <v>3679</v>
      </c>
      <c r="AH322" s="80" t="b">
        <v>0</v>
      </c>
      <c r="AI322" s="80" t="s">
        <v>3815</v>
      </c>
      <c r="AJ322" s="80"/>
      <c r="AK322" s="88" t="s">
        <v>3679</v>
      </c>
      <c r="AL322" s="80" t="b">
        <v>0</v>
      </c>
      <c r="AM322" s="80">
        <v>0</v>
      </c>
      <c r="AN322" s="88" t="s">
        <v>3679</v>
      </c>
      <c r="AO322" s="80" t="s">
        <v>3864</v>
      </c>
      <c r="AP322" s="80" t="b">
        <v>0</v>
      </c>
      <c r="AQ322" s="88" t="s">
        <v>3126</v>
      </c>
      <c r="AR322" s="80" t="s">
        <v>178</v>
      </c>
      <c r="AS322" s="80">
        <v>0</v>
      </c>
      <c r="AT322" s="80">
        <v>0</v>
      </c>
      <c r="AU322" s="80"/>
      <c r="AV322" s="80"/>
      <c r="AW322" s="80"/>
      <c r="AX322" s="80"/>
      <c r="AY322" s="80"/>
      <c r="AZ322" s="80"/>
      <c r="BA322" s="80"/>
      <c r="BB322" s="80"/>
      <c r="BC322" s="79" t="str">
        <f>REPLACE(INDEX(GroupVertices[Group],MATCH(Edges[[#This Row],[Vertex 1]],GroupVertices[Vertex],0)),1,1,"")</f>
        <v>201</v>
      </c>
      <c r="BD322" s="79" t="str">
        <f>REPLACE(INDEX(GroupVertices[Group],MATCH(Edges[[#This Row],[Vertex 2]],GroupVertices[Vertex],0)),1,1,"")</f>
        <v>201</v>
      </c>
    </row>
    <row r="323" spans="1:56" ht="15">
      <c r="A323" s="65" t="s">
        <v>383</v>
      </c>
      <c r="B323" s="65" t="s">
        <v>383</v>
      </c>
      <c r="C323" s="66"/>
      <c r="D323" s="67"/>
      <c r="E323" s="68"/>
      <c r="F323" s="69"/>
      <c r="G323" s="66"/>
      <c r="H323" s="70"/>
      <c r="I323" s="71"/>
      <c r="J323" s="71"/>
      <c r="K323" s="34" t="s">
        <v>65</v>
      </c>
      <c r="L323" s="78">
        <v>323</v>
      </c>
      <c r="M323" s="78"/>
      <c r="N323" s="73"/>
      <c r="O323" s="80" t="s">
        <v>178</v>
      </c>
      <c r="P323" s="82">
        <v>43656.820706018516</v>
      </c>
      <c r="Q323" s="80" t="s">
        <v>977</v>
      </c>
      <c r="R323" s="83" t="s">
        <v>1267</v>
      </c>
      <c r="S323" s="80" t="s">
        <v>1321</v>
      </c>
      <c r="T323" s="80" t="s">
        <v>1354</v>
      </c>
      <c r="U323" s="80"/>
      <c r="V323" s="83" t="s">
        <v>1653</v>
      </c>
      <c r="W323" s="82">
        <v>43656.820706018516</v>
      </c>
      <c r="X323" s="86">
        <v>43656</v>
      </c>
      <c r="Y323" s="88" t="s">
        <v>2034</v>
      </c>
      <c r="Z323" s="83" t="s">
        <v>2594</v>
      </c>
      <c r="AA323" s="80"/>
      <c r="AB323" s="80"/>
      <c r="AC323" s="88" t="s">
        <v>3157</v>
      </c>
      <c r="AD323" s="80"/>
      <c r="AE323" s="80" t="b">
        <v>0</v>
      </c>
      <c r="AF323" s="80">
        <v>1</v>
      </c>
      <c r="AG323" s="88" t="s">
        <v>3679</v>
      </c>
      <c r="AH323" s="80" t="b">
        <v>0</v>
      </c>
      <c r="AI323" s="80" t="s">
        <v>3815</v>
      </c>
      <c r="AJ323" s="80"/>
      <c r="AK323" s="88" t="s">
        <v>3679</v>
      </c>
      <c r="AL323" s="80" t="b">
        <v>0</v>
      </c>
      <c r="AM323" s="80">
        <v>0</v>
      </c>
      <c r="AN323" s="88" t="s">
        <v>3679</v>
      </c>
      <c r="AO323" s="80" t="s">
        <v>3864</v>
      </c>
      <c r="AP323" s="80" t="b">
        <v>0</v>
      </c>
      <c r="AQ323" s="88" t="s">
        <v>3157</v>
      </c>
      <c r="AR323" s="80" t="s">
        <v>178</v>
      </c>
      <c r="AS323" s="80">
        <v>0</v>
      </c>
      <c r="AT323" s="80">
        <v>0</v>
      </c>
      <c r="AU323" s="80"/>
      <c r="AV323" s="80"/>
      <c r="AW323" s="80"/>
      <c r="AX323" s="80"/>
      <c r="AY323" s="80"/>
      <c r="AZ323" s="80"/>
      <c r="BA323" s="80"/>
      <c r="BB323" s="80"/>
      <c r="BC323" s="79" t="str">
        <f>REPLACE(INDEX(GroupVertices[Group],MATCH(Edges[[#This Row],[Vertex 1]],GroupVertices[Vertex],0)),1,1,"")</f>
        <v>200</v>
      </c>
      <c r="BD323" s="79" t="str">
        <f>REPLACE(INDEX(GroupVertices[Group],MATCH(Edges[[#This Row],[Vertex 2]],GroupVertices[Vertex],0)),1,1,"")</f>
        <v>200</v>
      </c>
    </row>
    <row r="324" spans="1:56" ht="15">
      <c r="A324" s="65" t="s">
        <v>554</v>
      </c>
      <c r="B324" s="65" t="s">
        <v>554</v>
      </c>
      <c r="C324" s="66"/>
      <c r="D324" s="67"/>
      <c r="E324" s="68"/>
      <c r="F324" s="69"/>
      <c r="G324" s="66"/>
      <c r="H324" s="70"/>
      <c r="I324" s="71"/>
      <c r="J324" s="71"/>
      <c r="K324" s="34" t="s">
        <v>65</v>
      </c>
      <c r="L324" s="78">
        <v>324</v>
      </c>
      <c r="M324" s="78"/>
      <c r="N324" s="73"/>
      <c r="O324" s="80" t="s">
        <v>178</v>
      </c>
      <c r="P324" s="82">
        <v>43657.43864583333</v>
      </c>
      <c r="Q324" s="80" t="s">
        <v>1119</v>
      </c>
      <c r="R324" s="80"/>
      <c r="S324" s="80"/>
      <c r="T324" s="80"/>
      <c r="U324" s="80"/>
      <c r="V324" s="83" t="s">
        <v>1787</v>
      </c>
      <c r="W324" s="82">
        <v>43657.43864583333</v>
      </c>
      <c r="X324" s="86">
        <v>43657</v>
      </c>
      <c r="Y324" s="88" t="s">
        <v>2224</v>
      </c>
      <c r="Z324" s="83" t="s">
        <v>2785</v>
      </c>
      <c r="AA324" s="80"/>
      <c r="AB324" s="80"/>
      <c r="AC324" s="88" t="s">
        <v>3348</v>
      </c>
      <c r="AD324" s="80"/>
      <c r="AE324" s="80" t="b">
        <v>0</v>
      </c>
      <c r="AF324" s="80">
        <v>2</v>
      </c>
      <c r="AG324" s="88" t="s">
        <v>3679</v>
      </c>
      <c r="AH324" s="80" t="b">
        <v>0</v>
      </c>
      <c r="AI324" s="80" t="s">
        <v>3815</v>
      </c>
      <c r="AJ324" s="80"/>
      <c r="AK324" s="88" t="s">
        <v>3679</v>
      </c>
      <c r="AL324" s="80" t="b">
        <v>0</v>
      </c>
      <c r="AM324" s="80">
        <v>0</v>
      </c>
      <c r="AN324" s="88" t="s">
        <v>3679</v>
      </c>
      <c r="AO324" s="80" t="s">
        <v>3849</v>
      </c>
      <c r="AP324" s="80" t="b">
        <v>0</v>
      </c>
      <c r="AQ324" s="88" t="s">
        <v>3348</v>
      </c>
      <c r="AR324" s="80" t="s">
        <v>178</v>
      </c>
      <c r="AS324" s="80">
        <v>0</v>
      </c>
      <c r="AT324" s="80">
        <v>0</v>
      </c>
      <c r="AU324" s="80"/>
      <c r="AV324" s="80"/>
      <c r="AW324" s="80"/>
      <c r="AX324" s="80"/>
      <c r="AY324" s="80"/>
      <c r="AZ324" s="80"/>
      <c r="BA324" s="80"/>
      <c r="BB324" s="80"/>
      <c r="BC324" s="79" t="str">
        <f>REPLACE(INDEX(GroupVertices[Group],MATCH(Edges[[#This Row],[Vertex 1]],GroupVertices[Vertex],0)),1,1,"")</f>
        <v>199</v>
      </c>
      <c r="BD324" s="79" t="str">
        <f>REPLACE(INDEX(GroupVertices[Group],MATCH(Edges[[#This Row],[Vertex 2]],GroupVertices[Vertex],0)),1,1,"")</f>
        <v>199</v>
      </c>
    </row>
    <row r="325" spans="1:56" ht="15">
      <c r="A325" s="65" t="s">
        <v>399</v>
      </c>
      <c r="B325" s="65" t="s">
        <v>767</v>
      </c>
      <c r="C325" s="66"/>
      <c r="D325" s="67"/>
      <c r="E325" s="68"/>
      <c r="F325" s="69"/>
      <c r="G325" s="66"/>
      <c r="H325" s="70"/>
      <c r="I325" s="71"/>
      <c r="J325" s="71"/>
      <c r="K325" s="34" t="s">
        <v>65</v>
      </c>
      <c r="L325" s="78">
        <v>325</v>
      </c>
      <c r="M325" s="78"/>
      <c r="N325" s="73"/>
      <c r="O325" s="80" t="s">
        <v>876</v>
      </c>
      <c r="P325" s="82">
        <v>43648.609872685185</v>
      </c>
      <c r="Q325" s="80" t="s">
        <v>990</v>
      </c>
      <c r="R325" s="80"/>
      <c r="S325" s="80"/>
      <c r="T325" s="80" t="s">
        <v>1355</v>
      </c>
      <c r="U325" s="83" t="s">
        <v>1411</v>
      </c>
      <c r="V325" s="83" t="s">
        <v>1411</v>
      </c>
      <c r="W325" s="82">
        <v>43648.609872685185</v>
      </c>
      <c r="X325" s="86">
        <v>43648</v>
      </c>
      <c r="Y325" s="88" t="s">
        <v>2050</v>
      </c>
      <c r="Z325" s="83" t="s">
        <v>2610</v>
      </c>
      <c r="AA325" s="80"/>
      <c r="AB325" s="80"/>
      <c r="AC325" s="88" t="s">
        <v>3173</v>
      </c>
      <c r="AD325" s="80"/>
      <c r="AE325" s="80" t="b">
        <v>0</v>
      </c>
      <c r="AF325" s="80">
        <v>1297</v>
      </c>
      <c r="AG325" s="88" t="s">
        <v>3679</v>
      </c>
      <c r="AH325" s="80" t="b">
        <v>0</v>
      </c>
      <c r="AI325" s="80" t="s">
        <v>3815</v>
      </c>
      <c r="AJ325" s="80"/>
      <c r="AK325" s="88" t="s">
        <v>3679</v>
      </c>
      <c r="AL325" s="80" t="b">
        <v>0</v>
      </c>
      <c r="AM325" s="80">
        <v>201</v>
      </c>
      <c r="AN325" s="88" t="s">
        <v>3679</v>
      </c>
      <c r="AO325" s="80" t="s">
        <v>3849</v>
      </c>
      <c r="AP325" s="80" t="b">
        <v>0</v>
      </c>
      <c r="AQ325" s="88" t="s">
        <v>3173</v>
      </c>
      <c r="AR325" s="80" t="s">
        <v>874</v>
      </c>
      <c r="AS325" s="80">
        <v>0</v>
      </c>
      <c r="AT325" s="80">
        <v>0</v>
      </c>
      <c r="AU325" s="80"/>
      <c r="AV325" s="80"/>
      <c r="AW325" s="80"/>
      <c r="AX325" s="80"/>
      <c r="AY325" s="80"/>
      <c r="AZ325" s="80"/>
      <c r="BA325" s="80"/>
      <c r="BB325" s="80"/>
      <c r="BC325" s="79" t="str">
        <f>REPLACE(INDEX(GroupVertices[Group],MATCH(Edges[[#This Row],[Vertex 1]],GroupVertices[Vertex],0)),1,1,"")</f>
        <v>45</v>
      </c>
      <c r="BD325" s="79" t="str">
        <f>REPLACE(INDEX(GroupVertices[Group],MATCH(Edges[[#This Row],[Vertex 2]],GroupVertices[Vertex],0)),1,1,"")</f>
        <v>45</v>
      </c>
    </row>
    <row r="326" spans="1:56" ht="15">
      <c r="A326" s="65" t="s">
        <v>618</v>
      </c>
      <c r="B326" s="65" t="s">
        <v>620</v>
      </c>
      <c r="C326" s="66"/>
      <c r="D326" s="67"/>
      <c r="E326" s="68"/>
      <c r="F326" s="69"/>
      <c r="G326" s="66"/>
      <c r="H326" s="70"/>
      <c r="I326" s="71"/>
      <c r="J326" s="71"/>
      <c r="K326" s="34" t="s">
        <v>65</v>
      </c>
      <c r="L326" s="78">
        <v>326</v>
      </c>
      <c r="M326" s="78"/>
      <c r="N326" s="73"/>
      <c r="O326" s="80" t="s">
        <v>876</v>
      </c>
      <c r="P326" s="82">
        <v>43657.191770833335</v>
      </c>
      <c r="Q326" s="80" t="s">
        <v>1185</v>
      </c>
      <c r="R326" s="80"/>
      <c r="S326" s="80"/>
      <c r="T326" s="80"/>
      <c r="U326" s="83" t="s">
        <v>1484</v>
      </c>
      <c r="V326" s="83" t="s">
        <v>1484</v>
      </c>
      <c r="W326" s="82">
        <v>43657.191770833335</v>
      </c>
      <c r="X326" s="86">
        <v>43657</v>
      </c>
      <c r="Y326" s="88" t="s">
        <v>2330</v>
      </c>
      <c r="Z326" s="83" t="s">
        <v>2893</v>
      </c>
      <c r="AA326" s="80"/>
      <c r="AB326" s="80"/>
      <c r="AC326" s="88" t="s">
        <v>3456</v>
      </c>
      <c r="AD326" s="80"/>
      <c r="AE326" s="80" t="b">
        <v>0</v>
      </c>
      <c r="AF326" s="80">
        <v>10757</v>
      </c>
      <c r="AG326" s="88" t="s">
        <v>3679</v>
      </c>
      <c r="AH326" s="80" t="b">
        <v>0</v>
      </c>
      <c r="AI326" s="80" t="s">
        <v>3815</v>
      </c>
      <c r="AJ326" s="80"/>
      <c r="AK326" s="88" t="s">
        <v>3679</v>
      </c>
      <c r="AL326" s="80" t="b">
        <v>0</v>
      </c>
      <c r="AM326" s="80">
        <v>4260</v>
      </c>
      <c r="AN326" s="88" t="s">
        <v>3679</v>
      </c>
      <c r="AO326" s="80" t="s">
        <v>3850</v>
      </c>
      <c r="AP326" s="80" t="b">
        <v>0</v>
      </c>
      <c r="AQ326" s="88" t="s">
        <v>3456</v>
      </c>
      <c r="AR326" s="80" t="s">
        <v>874</v>
      </c>
      <c r="AS326" s="80">
        <v>0</v>
      </c>
      <c r="AT326" s="80">
        <v>0</v>
      </c>
      <c r="AU326" s="80"/>
      <c r="AV326" s="80"/>
      <c r="AW326" s="80"/>
      <c r="AX326" s="80"/>
      <c r="AY326" s="80"/>
      <c r="AZ326" s="80"/>
      <c r="BA326" s="80"/>
      <c r="BB326" s="80"/>
      <c r="BC326" s="79" t="str">
        <f>REPLACE(INDEX(GroupVertices[Group],MATCH(Edges[[#This Row],[Vertex 1]],GroupVertices[Vertex],0)),1,1,"")</f>
        <v>2</v>
      </c>
      <c r="BD326" s="79" t="str">
        <f>REPLACE(INDEX(GroupVertices[Group],MATCH(Edges[[#This Row],[Vertex 2]],GroupVertices[Vertex],0)),1,1,"")</f>
        <v>2</v>
      </c>
    </row>
    <row r="327" spans="1:56" ht="15">
      <c r="A327" s="65" t="s">
        <v>286</v>
      </c>
      <c r="B327" s="65" t="s">
        <v>428</v>
      </c>
      <c r="C327" s="66"/>
      <c r="D327" s="67"/>
      <c r="E327" s="68"/>
      <c r="F327" s="69"/>
      <c r="G327" s="66"/>
      <c r="H327" s="70"/>
      <c r="I327" s="71"/>
      <c r="J327" s="71"/>
      <c r="K327" s="34" t="s">
        <v>65</v>
      </c>
      <c r="L327" s="78">
        <v>327</v>
      </c>
      <c r="M327" s="78"/>
      <c r="N327" s="73"/>
      <c r="O327" s="80" t="s">
        <v>874</v>
      </c>
      <c r="P327" s="82">
        <v>43656.42729166667</v>
      </c>
      <c r="Q327" s="80" t="s">
        <v>877</v>
      </c>
      <c r="R327" s="80"/>
      <c r="S327" s="80"/>
      <c r="T327" s="80"/>
      <c r="U327" s="80"/>
      <c r="V327" s="83" t="s">
        <v>1570</v>
      </c>
      <c r="W327" s="82">
        <v>43656.42729166667</v>
      </c>
      <c r="X327" s="86">
        <v>43656</v>
      </c>
      <c r="Y327" s="88" t="s">
        <v>1935</v>
      </c>
      <c r="Z327" s="83" t="s">
        <v>2494</v>
      </c>
      <c r="AA327" s="80"/>
      <c r="AB327" s="80"/>
      <c r="AC327" s="88" t="s">
        <v>3057</v>
      </c>
      <c r="AD327" s="80"/>
      <c r="AE327" s="80" t="b">
        <v>0</v>
      </c>
      <c r="AF327" s="80">
        <v>0</v>
      </c>
      <c r="AG327" s="88" t="s">
        <v>3679</v>
      </c>
      <c r="AH327" s="80" t="b">
        <v>0</v>
      </c>
      <c r="AI327" s="80" t="s">
        <v>3815</v>
      </c>
      <c r="AJ327" s="80"/>
      <c r="AK327" s="88" t="s">
        <v>3679</v>
      </c>
      <c r="AL327" s="80" t="b">
        <v>0</v>
      </c>
      <c r="AM327" s="80">
        <v>94</v>
      </c>
      <c r="AN327" s="88" t="s">
        <v>3203</v>
      </c>
      <c r="AO327" s="80" t="s">
        <v>3850</v>
      </c>
      <c r="AP327" s="80" t="b">
        <v>0</v>
      </c>
      <c r="AQ327" s="88" t="s">
        <v>3203</v>
      </c>
      <c r="AR327" s="80" t="s">
        <v>178</v>
      </c>
      <c r="AS327" s="80">
        <v>0</v>
      </c>
      <c r="AT327" s="80">
        <v>0</v>
      </c>
      <c r="AU327" s="80"/>
      <c r="AV327" s="80"/>
      <c r="AW327" s="80"/>
      <c r="AX327" s="80"/>
      <c r="AY327" s="80"/>
      <c r="AZ327" s="80"/>
      <c r="BA327" s="80"/>
      <c r="BB327" s="80"/>
      <c r="BC327" s="79" t="str">
        <f>REPLACE(INDEX(GroupVertices[Group],MATCH(Edges[[#This Row],[Vertex 1]],GroupVertices[Vertex],0)),1,1,"")</f>
        <v>1</v>
      </c>
      <c r="BD327" s="79" t="str">
        <f>REPLACE(INDEX(GroupVertices[Group],MATCH(Edges[[#This Row],[Vertex 2]],GroupVertices[Vertex],0)),1,1,"")</f>
        <v>1</v>
      </c>
    </row>
    <row r="328" spans="1:56" ht="15">
      <c r="A328" s="65" t="s">
        <v>266</v>
      </c>
      <c r="B328" s="65" t="s">
        <v>428</v>
      </c>
      <c r="C328" s="66"/>
      <c r="D328" s="67"/>
      <c r="E328" s="68"/>
      <c r="F328" s="69"/>
      <c r="G328" s="66"/>
      <c r="H328" s="70"/>
      <c r="I328" s="71"/>
      <c r="J328" s="71"/>
      <c r="K328" s="34" t="s">
        <v>65</v>
      </c>
      <c r="L328" s="78">
        <v>328</v>
      </c>
      <c r="M328" s="78"/>
      <c r="N328" s="73"/>
      <c r="O328" s="80" t="s">
        <v>874</v>
      </c>
      <c r="P328" s="82">
        <v>43656.28241898148</v>
      </c>
      <c r="Q328" s="80" t="s">
        <v>877</v>
      </c>
      <c r="R328" s="80"/>
      <c r="S328" s="80"/>
      <c r="T328" s="80"/>
      <c r="U328" s="80"/>
      <c r="V328" s="83" t="s">
        <v>1551</v>
      </c>
      <c r="W328" s="82">
        <v>43656.28241898148</v>
      </c>
      <c r="X328" s="86">
        <v>43656</v>
      </c>
      <c r="Y328" s="88" t="s">
        <v>1915</v>
      </c>
      <c r="Z328" s="83" t="s">
        <v>2474</v>
      </c>
      <c r="AA328" s="80"/>
      <c r="AB328" s="80"/>
      <c r="AC328" s="88" t="s">
        <v>3037</v>
      </c>
      <c r="AD328" s="80"/>
      <c r="AE328" s="80" t="b">
        <v>0</v>
      </c>
      <c r="AF328" s="80">
        <v>0</v>
      </c>
      <c r="AG328" s="88" t="s">
        <v>3679</v>
      </c>
      <c r="AH328" s="80" t="b">
        <v>0</v>
      </c>
      <c r="AI328" s="80" t="s">
        <v>3815</v>
      </c>
      <c r="AJ328" s="80"/>
      <c r="AK328" s="88" t="s">
        <v>3679</v>
      </c>
      <c r="AL328" s="80" t="b">
        <v>0</v>
      </c>
      <c r="AM328" s="80">
        <v>94</v>
      </c>
      <c r="AN328" s="88" t="s">
        <v>3203</v>
      </c>
      <c r="AO328" s="80" t="s">
        <v>3849</v>
      </c>
      <c r="AP328" s="80" t="b">
        <v>0</v>
      </c>
      <c r="AQ328" s="88" t="s">
        <v>3203</v>
      </c>
      <c r="AR328" s="80" t="s">
        <v>178</v>
      </c>
      <c r="AS328" s="80">
        <v>0</v>
      </c>
      <c r="AT328" s="80">
        <v>0</v>
      </c>
      <c r="AU328" s="80"/>
      <c r="AV328" s="80"/>
      <c r="AW328" s="80"/>
      <c r="AX328" s="80"/>
      <c r="AY328" s="80"/>
      <c r="AZ328" s="80"/>
      <c r="BA328" s="80"/>
      <c r="BB328" s="80"/>
      <c r="BC328" s="79" t="str">
        <f>REPLACE(INDEX(GroupVertices[Group],MATCH(Edges[[#This Row],[Vertex 1]],GroupVertices[Vertex],0)),1,1,"")</f>
        <v>1</v>
      </c>
      <c r="BD328" s="79" t="str">
        <f>REPLACE(INDEX(GroupVertices[Group],MATCH(Edges[[#This Row],[Vertex 2]],GroupVertices[Vertex],0)),1,1,"")</f>
        <v>1</v>
      </c>
    </row>
    <row r="329" spans="1:56" ht="15">
      <c r="A329" s="65" t="s">
        <v>658</v>
      </c>
      <c r="B329" s="65" t="s">
        <v>861</v>
      </c>
      <c r="C329" s="66"/>
      <c r="D329" s="67"/>
      <c r="E329" s="68"/>
      <c r="F329" s="69"/>
      <c r="G329" s="66"/>
      <c r="H329" s="70"/>
      <c r="I329" s="71"/>
      <c r="J329" s="71"/>
      <c r="K329" s="34" t="s">
        <v>65</v>
      </c>
      <c r="L329" s="78">
        <v>329</v>
      </c>
      <c r="M329" s="78"/>
      <c r="N329" s="73"/>
      <c r="O329" s="80" t="s">
        <v>876</v>
      </c>
      <c r="P329" s="82">
        <v>43657.64637731481</v>
      </c>
      <c r="Q329" s="80" t="s">
        <v>1224</v>
      </c>
      <c r="R329" s="80"/>
      <c r="S329" s="80"/>
      <c r="T329" s="80"/>
      <c r="U329" s="83" t="s">
        <v>1498</v>
      </c>
      <c r="V329" s="83" t="s">
        <v>1498</v>
      </c>
      <c r="W329" s="82">
        <v>43657.64637731481</v>
      </c>
      <c r="X329" s="86">
        <v>43657</v>
      </c>
      <c r="Y329" s="88" t="s">
        <v>2390</v>
      </c>
      <c r="Z329" s="83" t="s">
        <v>2953</v>
      </c>
      <c r="AA329" s="80"/>
      <c r="AB329" s="80"/>
      <c r="AC329" s="88" t="s">
        <v>3516</v>
      </c>
      <c r="AD329" s="80"/>
      <c r="AE329" s="80" t="b">
        <v>0</v>
      </c>
      <c r="AF329" s="80">
        <v>1</v>
      </c>
      <c r="AG329" s="88" t="s">
        <v>3679</v>
      </c>
      <c r="AH329" s="80" t="b">
        <v>0</v>
      </c>
      <c r="AI329" s="80" t="s">
        <v>3815</v>
      </c>
      <c r="AJ329" s="80"/>
      <c r="AK329" s="88" t="s">
        <v>3679</v>
      </c>
      <c r="AL329" s="80" t="b">
        <v>0</v>
      </c>
      <c r="AM329" s="80">
        <v>1</v>
      </c>
      <c r="AN329" s="88" t="s">
        <v>3679</v>
      </c>
      <c r="AO329" s="80" t="s">
        <v>3872</v>
      </c>
      <c r="AP329" s="80" t="b">
        <v>0</v>
      </c>
      <c r="AQ329" s="88" t="s">
        <v>3516</v>
      </c>
      <c r="AR329" s="80" t="s">
        <v>178</v>
      </c>
      <c r="AS329" s="80">
        <v>0</v>
      </c>
      <c r="AT329" s="80">
        <v>0</v>
      </c>
      <c r="AU329" s="80"/>
      <c r="AV329" s="80"/>
      <c r="AW329" s="80"/>
      <c r="AX329" s="80"/>
      <c r="AY329" s="80"/>
      <c r="AZ329" s="80"/>
      <c r="BA329" s="80"/>
      <c r="BB329" s="80"/>
      <c r="BC329" s="79" t="str">
        <f>REPLACE(INDEX(GroupVertices[Group],MATCH(Edges[[#This Row],[Vertex 1]],GroupVertices[Vertex],0)),1,1,"")</f>
        <v>3</v>
      </c>
      <c r="BD329" s="79" t="str">
        <f>REPLACE(INDEX(GroupVertices[Group],MATCH(Edges[[#This Row],[Vertex 2]],GroupVertices[Vertex],0)),1,1,"")</f>
        <v>3</v>
      </c>
    </row>
    <row r="330" spans="1:56" ht="15">
      <c r="A330" s="65" t="s">
        <v>231</v>
      </c>
      <c r="B330" s="65" t="s">
        <v>428</v>
      </c>
      <c r="C330" s="66"/>
      <c r="D330" s="67"/>
      <c r="E330" s="68"/>
      <c r="F330" s="69"/>
      <c r="G330" s="66"/>
      <c r="H330" s="70"/>
      <c r="I330" s="71"/>
      <c r="J330" s="71"/>
      <c r="K330" s="34" t="s">
        <v>65</v>
      </c>
      <c r="L330" s="78">
        <v>330</v>
      </c>
      <c r="M330" s="78"/>
      <c r="N330" s="73"/>
      <c r="O330" s="80" t="s">
        <v>874</v>
      </c>
      <c r="P330" s="82">
        <v>43656.22525462963</v>
      </c>
      <c r="Q330" s="80" t="s">
        <v>877</v>
      </c>
      <c r="R330" s="80"/>
      <c r="S330" s="80"/>
      <c r="T330" s="80"/>
      <c r="U330" s="80"/>
      <c r="V330" s="83" t="s">
        <v>1519</v>
      </c>
      <c r="W330" s="82">
        <v>43656.22525462963</v>
      </c>
      <c r="X330" s="86">
        <v>43656</v>
      </c>
      <c r="Y330" s="88" t="s">
        <v>1881</v>
      </c>
      <c r="Z330" s="83" t="s">
        <v>2439</v>
      </c>
      <c r="AA330" s="80"/>
      <c r="AB330" s="80"/>
      <c r="AC330" s="88" t="s">
        <v>3002</v>
      </c>
      <c r="AD330" s="80"/>
      <c r="AE330" s="80" t="b">
        <v>0</v>
      </c>
      <c r="AF330" s="80">
        <v>0</v>
      </c>
      <c r="AG330" s="88" t="s">
        <v>3679</v>
      </c>
      <c r="AH330" s="80" t="b">
        <v>0</v>
      </c>
      <c r="AI330" s="80" t="s">
        <v>3815</v>
      </c>
      <c r="AJ330" s="80"/>
      <c r="AK330" s="88" t="s">
        <v>3679</v>
      </c>
      <c r="AL330" s="80" t="b">
        <v>0</v>
      </c>
      <c r="AM330" s="80">
        <v>94</v>
      </c>
      <c r="AN330" s="88" t="s">
        <v>3203</v>
      </c>
      <c r="AO330" s="80" t="s">
        <v>3851</v>
      </c>
      <c r="AP330" s="80" t="b">
        <v>0</v>
      </c>
      <c r="AQ330" s="88" t="s">
        <v>3203</v>
      </c>
      <c r="AR330" s="80" t="s">
        <v>178</v>
      </c>
      <c r="AS330" s="80">
        <v>0</v>
      </c>
      <c r="AT330" s="80">
        <v>0</v>
      </c>
      <c r="AU330" s="80"/>
      <c r="AV330" s="80"/>
      <c r="AW330" s="80"/>
      <c r="AX330" s="80"/>
      <c r="AY330" s="80"/>
      <c r="AZ330" s="80"/>
      <c r="BA330" s="80"/>
      <c r="BB330" s="80"/>
      <c r="BC330" s="79" t="str">
        <f>REPLACE(INDEX(GroupVertices[Group],MATCH(Edges[[#This Row],[Vertex 1]],GroupVertices[Vertex],0)),1,1,"")</f>
        <v>1</v>
      </c>
      <c r="BD330" s="79" t="str">
        <f>REPLACE(INDEX(GroupVertices[Group],MATCH(Edges[[#This Row],[Vertex 2]],GroupVertices[Vertex],0)),1,1,"")</f>
        <v>1</v>
      </c>
    </row>
    <row r="331" spans="1:56" ht="15">
      <c r="A331" s="65" t="s">
        <v>385</v>
      </c>
      <c r="B331" s="65" t="s">
        <v>749</v>
      </c>
      <c r="C331" s="66"/>
      <c r="D331" s="67"/>
      <c r="E331" s="68"/>
      <c r="F331" s="69"/>
      <c r="G331" s="66"/>
      <c r="H331" s="70"/>
      <c r="I331" s="71"/>
      <c r="J331" s="71"/>
      <c r="K331" s="34" t="s">
        <v>65</v>
      </c>
      <c r="L331" s="78">
        <v>331</v>
      </c>
      <c r="M331" s="78"/>
      <c r="N331" s="73"/>
      <c r="O331" s="80" t="s">
        <v>875</v>
      </c>
      <c r="P331" s="82">
        <v>43656.82400462963</v>
      </c>
      <c r="Q331" s="80" t="s">
        <v>979</v>
      </c>
      <c r="R331" s="80"/>
      <c r="S331" s="80"/>
      <c r="T331" s="80"/>
      <c r="U331" s="80"/>
      <c r="V331" s="83" t="s">
        <v>1655</v>
      </c>
      <c r="W331" s="82">
        <v>43656.82400462963</v>
      </c>
      <c r="X331" s="86">
        <v>43656</v>
      </c>
      <c r="Y331" s="88" t="s">
        <v>2036</v>
      </c>
      <c r="Z331" s="83" t="s">
        <v>2596</v>
      </c>
      <c r="AA331" s="80"/>
      <c r="AB331" s="80"/>
      <c r="AC331" s="88" t="s">
        <v>3159</v>
      </c>
      <c r="AD331" s="88" t="s">
        <v>3589</v>
      </c>
      <c r="AE331" s="80" t="b">
        <v>0</v>
      </c>
      <c r="AF331" s="80">
        <v>1</v>
      </c>
      <c r="AG331" s="88" t="s">
        <v>3720</v>
      </c>
      <c r="AH331" s="80" t="b">
        <v>0</v>
      </c>
      <c r="AI331" s="80" t="s">
        <v>3815</v>
      </c>
      <c r="AJ331" s="80"/>
      <c r="AK331" s="88" t="s">
        <v>3679</v>
      </c>
      <c r="AL331" s="80" t="b">
        <v>0</v>
      </c>
      <c r="AM331" s="80">
        <v>0</v>
      </c>
      <c r="AN331" s="88" t="s">
        <v>3679</v>
      </c>
      <c r="AO331" s="80" t="s">
        <v>3849</v>
      </c>
      <c r="AP331" s="80" t="b">
        <v>0</v>
      </c>
      <c r="AQ331" s="88" t="s">
        <v>3589</v>
      </c>
      <c r="AR331" s="80" t="s">
        <v>178</v>
      </c>
      <c r="AS331" s="80">
        <v>0</v>
      </c>
      <c r="AT331" s="80">
        <v>0</v>
      </c>
      <c r="AU331" s="80"/>
      <c r="AV331" s="80"/>
      <c r="AW331" s="80"/>
      <c r="AX331" s="80"/>
      <c r="AY331" s="80"/>
      <c r="AZ331" s="80"/>
      <c r="BA331" s="80"/>
      <c r="BB331" s="80"/>
      <c r="BC331" s="79" t="str">
        <f>REPLACE(INDEX(GroupVertices[Group],MATCH(Edges[[#This Row],[Vertex 1]],GroupVertices[Vertex],0)),1,1,"")</f>
        <v>89</v>
      </c>
      <c r="BD331" s="79" t="str">
        <f>REPLACE(INDEX(GroupVertices[Group],MATCH(Edges[[#This Row],[Vertex 2]],GroupVertices[Vertex],0)),1,1,"")</f>
        <v>89</v>
      </c>
    </row>
    <row r="332" spans="1:56" ht="15">
      <c r="A332" s="65" t="s">
        <v>626</v>
      </c>
      <c r="B332" s="65" t="s">
        <v>626</v>
      </c>
      <c r="C332" s="66"/>
      <c r="D332" s="67"/>
      <c r="E332" s="68"/>
      <c r="F332" s="69"/>
      <c r="G332" s="66"/>
      <c r="H332" s="70"/>
      <c r="I332" s="71"/>
      <c r="J332" s="71"/>
      <c r="K332" s="34" t="s">
        <v>65</v>
      </c>
      <c r="L332" s="78">
        <v>332</v>
      </c>
      <c r="M332" s="78"/>
      <c r="N332" s="73"/>
      <c r="O332" s="80" t="s">
        <v>178</v>
      </c>
      <c r="P332" s="82">
        <v>43657.60009259259</v>
      </c>
      <c r="Q332" s="80" t="s">
        <v>1195</v>
      </c>
      <c r="R332" s="83" t="s">
        <v>1303</v>
      </c>
      <c r="S332" s="80" t="s">
        <v>1314</v>
      </c>
      <c r="T332" s="80"/>
      <c r="U332" s="80"/>
      <c r="V332" s="83" t="s">
        <v>1818</v>
      </c>
      <c r="W332" s="82">
        <v>43657.60009259259</v>
      </c>
      <c r="X332" s="86">
        <v>43657</v>
      </c>
      <c r="Y332" s="88" t="s">
        <v>2346</v>
      </c>
      <c r="Z332" s="83" t="s">
        <v>2909</v>
      </c>
      <c r="AA332" s="80"/>
      <c r="AB332" s="80"/>
      <c r="AC332" s="88" t="s">
        <v>3472</v>
      </c>
      <c r="AD332" s="80"/>
      <c r="AE332" s="80" t="b">
        <v>0</v>
      </c>
      <c r="AF332" s="80">
        <v>0</v>
      </c>
      <c r="AG332" s="88" t="s">
        <v>3679</v>
      </c>
      <c r="AH332" s="80" t="b">
        <v>1</v>
      </c>
      <c r="AI332" s="80" t="s">
        <v>3818</v>
      </c>
      <c r="AJ332" s="80"/>
      <c r="AK332" s="88" t="s">
        <v>3846</v>
      </c>
      <c r="AL332" s="80" t="b">
        <v>0</v>
      </c>
      <c r="AM332" s="80">
        <v>0</v>
      </c>
      <c r="AN332" s="88" t="s">
        <v>3679</v>
      </c>
      <c r="AO332" s="80" t="s">
        <v>3851</v>
      </c>
      <c r="AP332" s="80" t="b">
        <v>0</v>
      </c>
      <c r="AQ332" s="88" t="s">
        <v>3472</v>
      </c>
      <c r="AR332" s="80" t="s">
        <v>178</v>
      </c>
      <c r="AS332" s="80">
        <v>0</v>
      </c>
      <c r="AT332" s="80">
        <v>0</v>
      </c>
      <c r="AU332" s="80"/>
      <c r="AV332" s="80"/>
      <c r="AW332" s="80"/>
      <c r="AX332" s="80"/>
      <c r="AY332" s="80"/>
      <c r="AZ332" s="80"/>
      <c r="BA332" s="80"/>
      <c r="BB332" s="80"/>
      <c r="BC332" s="79" t="str">
        <f>REPLACE(INDEX(GroupVertices[Group],MATCH(Edges[[#This Row],[Vertex 1]],GroupVertices[Vertex],0)),1,1,"")</f>
        <v>198</v>
      </c>
      <c r="BD332" s="79" t="str">
        <f>REPLACE(INDEX(GroupVertices[Group],MATCH(Edges[[#This Row],[Vertex 2]],GroupVertices[Vertex],0)),1,1,"")</f>
        <v>198</v>
      </c>
    </row>
    <row r="333" spans="1:56" ht="15">
      <c r="A333" s="65" t="s">
        <v>264</v>
      </c>
      <c r="B333" s="65" t="s">
        <v>264</v>
      </c>
      <c r="C333" s="66"/>
      <c r="D333" s="67"/>
      <c r="E333" s="68"/>
      <c r="F333" s="69"/>
      <c r="G333" s="66"/>
      <c r="H333" s="70"/>
      <c r="I333" s="71"/>
      <c r="J333" s="71"/>
      <c r="K333" s="34" t="s">
        <v>65</v>
      </c>
      <c r="L333" s="78">
        <v>333</v>
      </c>
      <c r="M333" s="78"/>
      <c r="N333" s="73"/>
      <c r="O333" s="80" t="s">
        <v>178</v>
      </c>
      <c r="P333" s="82">
        <v>43656.27613425926</v>
      </c>
      <c r="Q333" s="80" t="s">
        <v>892</v>
      </c>
      <c r="R333" s="83" t="s">
        <v>1252</v>
      </c>
      <c r="S333" s="80" t="s">
        <v>1316</v>
      </c>
      <c r="T333" s="80"/>
      <c r="U333" s="80"/>
      <c r="V333" s="83" t="s">
        <v>1549</v>
      </c>
      <c r="W333" s="82">
        <v>43656.27613425926</v>
      </c>
      <c r="X333" s="86">
        <v>43656</v>
      </c>
      <c r="Y333" s="88" t="s">
        <v>1913</v>
      </c>
      <c r="Z333" s="83" t="s">
        <v>2472</v>
      </c>
      <c r="AA333" s="80"/>
      <c r="AB333" s="80"/>
      <c r="AC333" s="88" t="s">
        <v>3035</v>
      </c>
      <c r="AD333" s="80"/>
      <c r="AE333" s="80" t="b">
        <v>0</v>
      </c>
      <c r="AF333" s="80">
        <v>0</v>
      </c>
      <c r="AG333" s="88" t="s">
        <v>3679</v>
      </c>
      <c r="AH333" s="80" t="b">
        <v>0</v>
      </c>
      <c r="AI333" s="80" t="s">
        <v>3815</v>
      </c>
      <c r="AJ333" s="80"/>
      <c r="AK333" s="88" t="s">
        <v>3679</v>
      </c>
      <c r="AL333" s="80" t="b">
        <v>0</v>
      </c>
      <c r="AM333" s="80">
        <v>0</v>
      </c>
      <c r="AN333" s="88" t="s">
        <v>3679</v>
      </c>
      <c r="AO333" s="80" t="s">
        <v>3854</v>
      </c>
      <c r="AP333" s="80" t="b">
        <v>0</v>
      </c>
      <c r="AQ333" s="88" t="s">
        <v>3035</v>
      </c>
      <c r="AR333" s="80" t="s">
        <v>178</v>
      </c>
      <c r="AS333" s="80">
        <v>0</v>
      </c>
      <c r="AT333" s="80">
        <v>0</v>
      </c>
      <c r="AU333" s="80"/>
      <c r="AV333" s="80"/>
      <c r="AW333" s="80"/>
      <c r="AX333" s="80"/>
      <c r="AY333" s="80"/>
      <c r="AZ333" s="80"/>
      <c r="BA333" s="80"/>
      <c r="BB333" s="80"/>
      <c r="BC333" s="79" t="str">
        <f>REPLACE(INDEX(GroupVertices[Group],MATCH(Edges[[#This Row],[Vertex 1]],GroupVertices[Vertex],0)),1,1,"")</f>
        <v>197</v>
      </c>
      <c r="BD333" s="79" t="str">
        <f>REPLACE(INDEX(GroupVertices[Group],MATCH(Edges[[#This Row],[Vertex 2]],GroupVertices[Vertex],0)),1,1,"")</f>
        <v>197</v>
      </c>
    </row>
    <row r="334" spans="1:56" ht="15">
      <c r="A334" s="65" t="s">
        <v>405</v>
      </c>
      <c r="B334" s="65" t="s">
        <v>405</v>
      </c>
      <c r="C334" s="66"/>
      <c r="D334" s="67"/>
      <c r="E334" s="68"/>
      <c r="F334" s="69"/>
      <c r="G334" s="66"/>
      <c r="H334" s="70"/>
      <c r="I334" s="71"/>
      <c r="J334" s="71"/>
      <c r="K334" s="34" t="s">
        <v>65</v>
      </c>
      <c r="L334" s="78">
        <v>334</v>
      </c>
      <c r="M334" s="78"/>
      <c r="N334" s="73"/>
      <c r="O334" s="80" t="s">
        <v>178</v>
      </c>
      <c r="P334" s="82">
        <v>43656.10741898148</v>
      </c>
      <c r="Q334" s="80" t="s">
        <v>916</v>
      </c>
      <c r="R334" s="83" t="s">
        <v>1270</v>
      </c>
      <c r="S334" s="80" t="s">
        <v>1314</v>
      </c>
      <c r="T334" s="80"/>
      <c r="U334" s="80"/>
      <c r="V334" s="83" t="s">
        <v>1670</v>
      </c>
      <c r="W334" s="82">
        <v>43656.10741898148</v>
      </c>
      <c r="X334" s="86">
        <v>43656</v>
      </c>
      <c r="Y334" s="88" t="s">
        <v>2056</v>
      </c>
      <c r="Z334" s="83" t="s">
        <v>2616</v>
      </c>
      <c r="AA334" s="80"/>
      <c r="AB334" s="80"/>
      <c r="AC334" s="88" t="s">
        <v>3179</v>
      </c>
      <c r="AD334" s="80"/>
      <c r="AE334" s="80" t="b">
        <v>0</v>
      </c>
      <c r="AF334" s="80">
        <v>150</v>
      </c>
      <c r="AG334" s="88" t="s">
        <v>3679</v>
      </c>
      <c r="AH334" s="80" t="b">
        <v>1</v>
      </c>
      <c r="AI334" s="80" t="s">
        <v>3819</v>
      </c>
      <c r="AJ334" s="80"/>
      <c r="AK334" s="88" t="s">
        <v>3828</v>
      </c>
      <c r="AL334" s="80" t="b">
        <v>0</v>
      </c>
      <c r="AM334" s="80">
        <v>27</v>
      </c>
      <c r="AN334" s="88" t="s">
        <v>3679</v>
      </c>
      <c r="AO334" s="80" t="s">
        <v>3850</v>
      </c>
      <c r="AP334" s="80" t="b">
        <v>0</v>
      </c>
      <c r="AQ334" s="88" t="s">
        <v>3179</v>
      </c>
      <c r="AR334" s="80" t="s">
        <v>874</v>
      </c>
      <c r="AS334" s="80">
        <v>0</v>
      </c>
      <c r="AT334" s="80">
        <v>0</v>
      </c>
      <c r="AU334" s="80"/>
      <c r="AV334" s="80"/>
      <c r="AW334" s="80"/>
      <c r="AX334" s="80"/>
      <c r="AY334" s="80"/>
      <c r="AZ334" s="80"/>
      <c r="BA334" s="80"/>
      <c r="BB334" s="80"/>
      <c r="BC334" s="79" t="str">
        <f>REPLACE(INDEX(GroupVertices[Group],MATCH(Edges[[#This Row],[Vertex 1]],GroupVertices[Vertex],0)),1,1,"")</f>
        <v>23</v>
      </c>
      <c r="BD334" s="79" t="str">
        <f>REPLACE(INDEX(GroupVertices[Group],MATCH(Edges[[#This Row],[Vertex 2]],GroupVertices[Vertex],0)),1,1,"")</f>
        <v>23</v>
      </c>
    </row>
    <row r="335" spans="1:56" ht="15">
      <c r="A335" s="65" t="s">
        <v>226</v>
      </c>
      <c r="B335" s="65" t="s">
        <v>428</v>
      </c>
      <c r="C335" s="66"/>
      <c r="D335" s="67"/>
      <c r="E335" s="68"/>
      <c r="F335" s="69"/>
      <c r="G335" s="66"/>
      <c r="H335" s="70"/>
      <c r="I335" s="71"/>
      <c r="J335" s="71"/>
      <c r="K335" s="34" t="s">
        <v>65</v>
      </c>
      <c r="L335" s="78">
        <v>335</v>
      </c>
      <c r="M335" s="78"/>
      <c r="N335" s="73"/>
      <c r="O335" s="80" t="s">
        <v>874</v>
      </c>
      <c r="P335" s="82">
        <v>43656.22282407407</v>
      </c>
      <c r="Q335" s="80" t="s">
        <v>877</v>
      </c>
      <c r="R335" s="80"/>
      <c r="S335" s="80"/>
      <c r="T335" s="80"/>
      <c r="U335" s="80"/>
      <c r="V335" s="83" t="s">
        <v>1514</v>
      </c>
      <c r="W335" s="82">
        <v>43656.22282407407</v>
      </c>
      <c r="X335" s="86">
        <v>43656</v>
      </c>
      <c r="Y335" s="88" t="s">
        <v>1876</v>
      </c>
      <c r="Z335" s="83" t="s">
        <v>2434</v>
      </c>
      <c r="AA335" s="80"/>
      <c r="AB335" s="80"/>
      <c r="AC335" s="88" t="s">
        <v>2997</v>
      </c>
      <c r="AD335" s="80"/>
      <c r="AE335" s="80" t="b">
        <v>0</v>
      </c>
      <c r="AF335" s="80">
        <v>0</v>
      </c>
      <c r="AG335" s="88" t="s">
        <v>3679</v>
      </c>
      <c r="AH335" s="80" t="b">
        <v>0</v>
      </c>
      <c r="AI335" s="80" t="s">
        <v>3815</v>
      </c>
      <c r="AJ335" s="80"/>
      <c r="AK335" s="88" t="s">
        <v>3679</v>
      </c>
      <c r="AL335" s="80" t="b">
        <v>0</v>
      </c>
      <c r="AM335" s="80">
        <v>94</v>
      </c>
      <c r="AN335" s="88" t="s">
        <v>3203</v>
      </c>
      <c r="AO335" s="80" t="s">
        <v>3849</v>
      </c>
      <c r="AP335" s="80" t="b">
        <v>0</v>
      </c>
      <c r="AQ335" s="88" t="s">
        <v>3203</v>
      </c>
      <c r="AR335" s="80" t="s">
        <v>178</v>
      </c>
      <c r="AS335" s="80">
        <v>0</v>
      </c>
      <c r="AT335" s="80">
        <v>0</v>
      </c>
      <c r="AU335" s="80"/>
      <c r="AV335" s="80"/>
      <c r="AW335" s="80"/>
      <c r="AX335" s="80"/>
      <c r="AY335" s="80"/>
      <c r="AZ335" s="80"/>
      <c r="BA335" s="80"/>
      <c r="BB335" s="80"/>
      <c r="BC335" s="79" t="str">
        <f>REPLACE(INDEX(GroupVertices[Group],MATCH(Edges[[#This Row],[Vertex 1]],GroupVertices[Vertex],0)),1,1,"")</f>
        <v>1</v>
      </c>
      <c r="BD335" s="79" t="str">
        <f>REPLACE(INDEX(GroupVertices[Group],MATCH(Edges[[#This Row],[Vertex 2]],GroupVertices[Vertex],0)),1,1,"")</f>
        <v>1</v>
      </c>
    </row>
    <row r="336" spans="1:56" ht="15">
      <c r="A336" s="65" t="s">
        <v>439</v>
      </c>
      <c r="B336" s="65" t="s">
        <v>439</v>
      </c>
      <c r="C336" s="66"/>
      <c r="D336" s="67"/>
      <c r="E336" s="68"/>
      <c r="F336" s="69"/>
      <c r="G336" s="66"/>
      <c r="H336" s="70"/>
      <c r="I336" s="71"/>
      <c r="J336" s="71"/>
      <c r="K336" s="34" t="s">
        <v>65</v>
      </c>
      <c r="L336" s="78">
        <v>336</v>
      </c>
      <c r="M336" s="78"/>
      <c r="N336" s="73"/>
      <c r="O336" s="80" t="s">
        <v>178</v>
      </c>
      <c r="P336" s="82">
        <v>43656.97591435185</v>
      </c>
      <c r="Q336" s="80" t="s">
        <v>1025</v>
      </c>
      <c r="R336" s="83" t="s">
        <v>1274</v>
      </c>
      <c r="S336" s="80" t="s">
        <v>1321</v>
      </c>
      <c r="T336" s="80" t="s">
        <v>1360</v>
      </c>
      <c r="U336" s="80"/>
      <c r="V336" s="83" t="s">
        <v>1696</v>
      </c>
      <c r="W336" s="82">
        <v>43656.97591435185</v>
      </c>
      <c r="X336" s="86">
        <v>43656</v>
      </c>
      <c r="Y336" s="88" t="s">
        <v>2097</v>
      </c>
      <c r="Z336" s="83" t="s">
        <v>2657</v>
      </c>
      <c r="AA336" s="80"/>
      <c r="AB336" s="80"/>
      <c r="AC336" s="88" t="s">
        <v>3220</v>
      </c>
      <c r="AD336" s="80"/>
      <c r="AE336" s="80" t="b">
        <v>0</v>
      </c>
      <c r="AF336" s="80">
        <v>0</v>
      </c>
      <c r="AG336" s="88" t="s">
        <v>3679</v>
      </c>
      <c r="AH336" s="80" t="b">
        <v>0</v>
      </c>
      <c r="AI336" s="80" t="s">
        <v>3824</v>
      </c>
      <c r="AJ336" s="80"/>
      <c r="AK336" s="88" t="s">
        <v>3679</v>
      </c>
      <c r="AL336" s="80" t="b">
        <v>0</v>
      </c>
      <c r="AM336" s="80">
        <v>0</v>
      </c>
      <c r="AN336" s="88" t="s">
        <v>3679</v>
      </c>
      <c r="AO336" s="80" t="s">
        <v>3864</v>
      </c>
      <c r="AP336" s="80" t="b">
        <v>0</v>
      </c>
      <c r="AQ336" s="88" t="s">
        <v>3220</v>
      </c>
      <c r="AR336" s="80" t="s">
        <v>178</v>
      </c>
      <c r="AS336" s="80">
        <v>0</v>
      </c>
      <c r="AT336" s="80">
        <v>0</v>
      </c>
      <c r="AU336" s="80"/>
      <c r="AV336" s="80"/>
      <c r="AW336" s="80"/>
      <c r="AX336" s="80"/>
      <c r="AY336" s="80"/>
      <c r="AZ336" s="80"/>
      <c r="BA336" s="80"/>
      <c r="BB336" s="80"/>
      <c r="BC336" s="79" t="str">
        <f>REPLACE(INDEX(GroupVertices[Group],MATCH(Edges[[#This Row],[Vertex 1]],GroupVertices[Vertex],0)),1,1,"")</f>
        <v>196</v>
      </c>
      <c r="BD336" s="79" t="str">
        <f>REPLACE(INDEX(GroupVertices[Group],MATCH(Edges[[#This Row],[Vertex 2]],GroupVertices[Vertex],0)),1,1,"")</f>
        <v>196</v>
      </c>
    </row>
    <row r="337" spans="1:56" ht="15">
      <c r="A337" s="65" t="s">
        <v>489</v>
      </c>
      <c r="B337" s="65" t="s">
        <v>488</v>
      </c>
      <c r="C337" s="66"/>
      <c r="D337" s="67"/>
      <c r="E337" s="68"/>
      <c r="F337" s="69"/>
      <c r="G337" s="66"/>
      <c r="H337" s="70"/>
      <c r="I337" s="71"/>
      <c r="J337" s="71"/>
      <c r="K337" s="34" t="s">
        <v>65</v>
      </c>
      <c r="L337" s="78">
        <v>337</v>
      </c>
      <c r="M337" s="78"/>
      <c r="N337" s="73"/>
      <c r="O337" s="80" t="s">
        <v>874</v>
      </c>
      <c r="P337" s="82">
        <v>43657.013344907406</v>
      </c>
      <c r="Q337" s="80" t="s">
        <v>1066</v>
      </c>
      <c r="R337" s="80"/>
      <c r="S337" s="80"/>
      <c r="T337" s="80"/>
      <c r="U337" s="80"/>
      <c r="V337" s="83" t="s">
        <v>1732</v>
      </c>
      <c r="W337" s="82">
        <v>43657.013344907406</v>
      </c>
      <c r="X337" s="86">
        <v>43657</v>
      </c>
      <c r="Y337" s="88" t="s">
        <v>2150</v>
      </c>
      <c r="Z337" s="83" t="s">
        <v>2710</v>
      </c>
      <c r="AA337" s="80"/>
      <c r="AB337" s="80"/>
      <c r="AC337" s="88" t="s">
        <v>3273</v>
      </c>
      <c r="AD337" s="80"/>
      <c r="AE337" s="80" t="b">
        <v>0</v>
      </c>
      <c r="AF337" s="80">
        <v>0</v>
      </c>
      <c r="AG337" s="88" t="s">
        <v>3679</v>
      </c>
      <c r="AH337" s="80" t="b">
        <v>0</v>
      </c>
      <c r="AI337" s="80" t="s">
        <v>3815</v>
      </c>
      <c r="AJ337" s="80"/>
      <c r="AK337" s="88" t="s">
        <v>3679</v>
      </c>
      <c r="AL337" s="80" t="b">
        <v>0</v>
      </c>
      <c r="AM337" s="80">
        <v>5</v>
      </c>
      <c r="AN337" s="88" t="s">
        <v>3272</v>
      </c>
      <c r="AO337" s="80" t="s">
        <v>3852</v>
      </c>
      <c r="AP337" s="80" t="b">
        <v>0</v>
      </c>
      <c r="AQ337" s="88" t="s">
        <v>3272</v>
      </c>
      <c r="AR337" s="80" t="s">
        <v>178</v>
      </c>
      <c r="AS337" s="80">
        <v>0</v>
      </c>
      <c r="AT337" s="80">
        <v>0</v>
      </c>
      <c r="AU337" s="80"/>
      <c r="AV337" s="80"/>
      <c r="AW337" s="80"/>
      <c r="AX337" s="80"/>
      <c r="AY337" s="80"/>
      <c r="AZ337" s="80"/>
      <c r="BA337" s="80"/>
      <c r="BB337" s="80"/>
      <c r="BC337" s="79" t="str">
        <f>REPLACE(INDEX(GroupVertices[Group],MATCH(Edges[[#This Row],[Vertex 1]],GroupVertices[Vertex],0)),1,1,"")</f>
        <v>24</v>
      </c>
      <c r="BD337" s="79" t="str">
        <f>REPLACE(INDEX(GroupVertices[Group],MATCH(Edges[[#This Row],[Vertex 2]],GroupVertices[Vertex],0)),1,1,"")</f>
        <v>24</v>
      </c>
    </row>
    <row r="338" spans="1:56" ht="15">
      <c r="A338" s="65" t="s">
        <v>489</v>
      </c>
      <c r="B338" s="65" t="s">
        <v>806</v>
      </c>
      <c r="C338" s="66"/>
      <c r="D338" s="67"/>
      <c r="E338" s="68"/>
      <c r="F338" s="69"/>
      <c r="G338" s="66"/>
      <c r="H338" s="70"/>
      <c r="I338" s="71"/>
      <c r="J338" s="71"/>
      <c r="K338" s="34" t="s">
        <v>65</v>
      </c>
      <c r="L338" s="78">
        <v>338</v>
      </c>
      <c r="M338" s="78"/>
      <c r="N338" s="73"/>
      <c r="O338" s="80" t="s">
        <v>876</v>
      </c>
      <c r="P338" s="82">
        <v>43657.013344907406</v>
      </c>
      <c r="Q338" s="80" t="s">
        <v>1066</v>
      </c>
      <c r="R338" s="80"/>
      <c r="S338" s="80"/>
      <c r="T338" s="80"/>
      <c r="U338" s="80"/>
      <c r="V338" s="83" t="s">
        <v>1732</v>
      </c>
      <c r="W338" s="82">
        <v>43657.013344907406</v>
      </c>
      <c r="X338" s="86">
        <v>43657</v>
      </c>
      <c r="Y338" s="88" t="s">
        <v>2150</v>
      </c>
      <c r="Z338" s="83" t="s">
        <v>2710</v>
      </c>
      <c r="AA338" s="80"/>
      <c r="AB338" s="80"/>
      <c r="AC338" s="88" t="s">
        <v>3273</v>
      </c>
      <c r="AD338" s="80"/>
      <c r="AE338" s="80" t="b">
        <v>0</v>
      </c>
      <c r="AF338" s="80">
        <v>0</v>
      </c>
      <c r="AG338" s="88" t="s">
        <v>3679</v>
      </c>
      <c r="AH338" s="80" t="b">
        <v>0</v>
      </c>
      <c r="AI338" s="80" t="s">
        <v>3815</v>
      </c>
      <c r="AJ338" s="80"/>
      <c r="AK338" s="88" t="s">
        <v>3679</v>
      </c>
      <c r="AL338" s="80" t="b">
        <v>0</v>
      </c>
      <c r="AM338" s="80">
        <v>5</v>
      </c>
      <c r="AN338" s="88" t="s">
        <v>3272</v>
      </c>
      <c r="AO338" s="80" t="s">
        <v>3852</v>
      </c>
      <c r="AP338" s="80" t="b">
        <v>0</v>
      </c>
      <c r="AQ338" s="88" t="s">
        <v>3272</v>
      </c>
      <c r="AR338" s="80" t="s">
        <v>178</v>
      </c>
      <c r="AS338" s="80">
        <v>0</v>
      </c>
      <c r="AT338" s="80">
        <v>0</v>
      </c>
      <c r="AU338" s="80"/>
      <c r="AV338" s="80"/>
      <c r="AW338" s="80"/>
      <c r="AX338" s="80"/>
      <c r="AY338" s="80"/>
      <c r="AZ338" s="80"/>
      <c r="BA338" s="80"/>
      <c r="BB338" s="80"/>
      <c r="BC338" s="79" t="str">
        <f>REPLACE(INDEX(GroupVertices[Group],MATCH(Edges[[#This Row],[Vertex 1]],GroupVertices[Vertex],0)),1,1,"")</f>
        <v>24</v>
      </c>
      <c r="BD338" s="79" t="str">
        <f>REPLACE(INDEX(GroupVertices[Group],MATCH(Edges[[#This Row],[Vertex 2]],GroupVertices[Vertex],0)),1,1,"")</f>
        <v>24</v>
      </c>
    </row>
    <row r="339" spans="1:56" ht="15">
      <c r="A339" s="65" t="s">
        <v>489</v>
      </c>
      <c r="B339" s="65" t="s">
        <v>807</v>
      </c>
      <c r="C339" s="66"/>
      <c r="D339" s="67"/>
      <c r="E339" s="68"/>
      <c r="F339" s="69"/>
      <c r="G339" s="66"/>
      <c r="H339" s="70"/>
      <c r="I339" s="71"/>
      <c r="J339" s="71"/>
      <c r="K339" s="34" t="s">
        <v>65</v>
      </c>
      <c r="L339" s="78">
        <v>339</v>
      </c>
      <c r="M339" s="78"/>
      <c r="N339" s="73"/>
      <c r="O339" s="80" t="s">
        <v>875</v>
      </c>
      <c r="P339" s="82">
        <v>43657.07879629629</v>
      </c>
      <c r="Q339" s="80" t="s">
        <v>1067</v>
      </c>
      <c r="R339" s="80"/>
      <c r="S339" s="80"/>
      <c r="T339" s="80"/>
      <c r="U339" s="80"/>
      <c r="V339" s="83" t="s">
        <v>1732</v>
      </c>
      <c r="W339" s="82">
        <v>43657.07879629629</v>
      </c>
      <c r="X339" s="86">
        <v>43657</v>
      </c>
      <c r="Y339" s="88" t="s">
        <v>2151</v>
      </c>
      <c r="Z339" s="83" t="s">
        <v>2711</v>
      </c>
      <c r="AA339" s="80"/>
      <c r="AB339" s="80"/>
      <c r="AC339" s="88" t="s">
        <v>3274</v>
      </c>
      <c r="AD339" s="88" t="s">
        <v>3627</v>
      </c>
      <c r="AE339" s="80" t="b">
        <v>0</v>
      </c>
      <c r="AF339" s="80">
        <v>0</v>
      </c>
      <c r="AG339" s="88" t="s">
        <v>3756</v>
      </c>
      <c r="AH339" s="80" t="b">
        <v>0</v>
      </c>
      <c r="AI339" s="80" t="s">
        <v>3815</v>
      </c>
      <c r="AJ339" s="80"/>
      <c r="AK339" s="88" t="s">
        <v>3679</v>
      </c>
      <c r="AL339" s="80" t="b">
        <v>0</v>
      </c>
      <c r="AM339" s="80">
        <v>0</v>
      </c>
      <c r="AN339" s="88" t="s">
        <v>3679</v>
      </c>
      <c r="AO339" s="80" t="s">
        <v>3849</v>
      </c>
      <c r="AP339" s="80" t="b">
        <v>0</v>
      </c>
      <c r="AQ339" s="88" t="s">
        <v>3627</v>
      </c>
      <c r="AR339" s="80" t="s">
        <v>178</v>
      </c>
      <c r="AS339" s="80">
        <v>0</v>
      </c>
      <c r="AT339" s="80">
        <v>0</v>
      </c>
      <c r="AU339" s="80"/>
      <c r="AV339" s="80"/>
      <c r="AW339" s="80"/>
      <c r="AX339" s="80"/>
      <c r="AY339" s="80"/>
      <c r="AZ339" s="80"/>
      <c r="BA339" s="80"/>
      <c r="BB339" s="80"/>
      <c r="BC339" s="79" t="str">
        <f>REPLACE(INDEX(GroupVertices[Group],MATCH(Edges[[#This Row],[Vertex 1]],GroupVertices[Vertex],0)),1,1,"")</f>
        <v>24</v>
      </c>
      <c r="BD339" s="79" t="str">
        <f>REPLACE(INDEX(GroupVertices[Group],MATCH(Edges[[#This Row],[Vertex 2]],GroupVertices[Vertex],0)),1,1,"")</f>
        <v>24</v>
      </c>
    </row>
    <row r="340" spans="1:56" ht="15">
      <c r="A340" s="65" t="s">
        <v>486</v>
      </c>
      <c r="B340" s="65" t="s">
        <v>804</v>
      </c>
      <c r="C340" s="66"/>
      <c r="D340" s="67"/>
      <c r="E340" s="68"/>
      <c r="F340" s="69"/>
      <c r="G340" s="66"/>
      <c r="H340" s="70"/>
      <c r="I340" s="71"/>
      <c r="J340" s="71"/>
      <c r="K340" s="34" t="s">
        <v>65</v>
      </c>
      <c r="L340" s="78">
        <v>340</v>
      </c>
      <c r="M340" s="78"/>
      <c r="N340" s="73"/>
      <c r="O340" s="80" t="s">
        <v>875</v>
      </c>
      <c r="P340" s="82">
        <v>43657.074583333335</v>
      </c>
      <c r="Q340" s="80" t="s">
        <v>1064</v>
      </c>
      <c r="R340" s="80"/>
      <c r="S340" s="80"/>
      <c r="T340" s="80"/>
      <c r="U340" s="80"/>
      <c r="V340" s="83" t="s">
        <v>1729</v>
      </c>
      <c r="W340" s="82">
        <v>43657.074583333335</v>
      </c>
      <c r="X340" s="86">
        <v>43657</v>
      </c>
      <c r="Y340" s="88" t="s">
        <v>2147</v>
      </c>
      <c r="Z340" s="83" t="s">
        <v>2707</v>
      </c>
      <c r="AA340" s="80"/>
      <c r="AB340" s="80"/>
      <c r="AC340" s="88" t="s">
        <v>3270</v>
      </c>
      <c r="AD340" s="88" t="s">
        <v>3626</v>
      </c>
      <c r="AE340" s="80" t="b">
        <v>0</v>
      </c>
      <c r="AF340" s="80">
        <v>0</v>
      </c>
      <c r="AG340" s="88" t="s">
        <v>3754</v>
      </c>
      <c r="AH340" s="80" t="b">
        <v>0</v>
      </c>
      <c r="AI340" s="80" t="s">
        <v>3815</v>
      </c>
      <c r="AJ340" s="80"/>
      <c r="AK340" s="88" t="s">
        <v>3679</v>
      </c>
      <c r="AL340" s="80" t="b">
        <v>0</v>
      </c>
      <c r="AM340" s="80">
        <v>0</v>
      </c>
      <c r="AN340" s="88" t="s">
        <v>3679</v>
      </c>
      <c r="AO340" s="80" t="s">
        <v>3850</v>
      </c>
      <c r="AP340" s="80" t="b">
        <v>0</v>
      </c>
      <c r="AQ340" s="88" t="s">
        <v>3626</v>
      </c>
      <c r="AR340" s="80" t="s">
        <v>178</v>
      </c>
      <c r="AS340" s="80">
        <v>0</v>
      </c>
      <c r="AT340" s="80">
        <v>0</v>
      </c>
      <c r="AU340" s="80"/>
      <c r="AV340" s="80"/>
      <c r="AW340" s="80"/>
      <c r="AX340" s="80"/>
      <c r="AY340" s="80"/>
      <c r="AZ340" s="80"/>
      <c r="BA340" s="80"/>
      <c r="BB340" s="80"/>
      <c r="BC340" s="79" t="str">
        <f>REPLACE(INDEX(GroupVertices[Group],MATCH(Edges[[#This Row],[Vertex 1]],GroupVertices[Vertex],0)),1,1,"")</f>
        <v>88</v>
      </c>
      <c r="BD340" s="79" t="str">
        <f>REPLACE(INDEX(GroupVertices[Group],MATCH(Edges[[#This Row],[Vertex 2]],GroupVertices[Vertex],0)),1,1,"")</f>
        <v>88</v>
      </c>
    </row>
    <row r="341" spans="1:56" ht="15">
      <c r="A341" s="65" t="s">
        <v>640</v>
      </c>
      <c r="B341" s="65" t="s">
        <v>640</v>
      </c>
      <c r="C341" s="66"/>
      <c r="D341" s="67"/>
      <c r="E341" s="68"/>
      <c r="F341" s="69"/>
      <c r="G341" s="66"/>
      <c r="H341" s="70"/>
      <c r="I341" s="71"/>
      <c r="J341" s="71"/>
      <c r="K341" s="34" t="s">
        <v>65</v>
      </c>
      <c r="L341" s="78">
        <v>341</v>
      </c>
      <c r="M341" s="78"/>
      <c r="N341" s="73"/>
      <c r="O341" s="80" t="s">
        <v>178</v>
      </c>
      <c r="P341" s="82">
        <v>43657.63900462963</v>
      </c>
      <c r="Q341" s="80" t="s">
        <v>1207</v>
      </c>
      <c r="R341" s="80"/>
      <c r="S341" s="80"/>
      <c r="T341" s="80"/>
      <c r="U341" s="80"/>
      <c r="V341" s="83" t="s">
        <v>1825</v>
      </c>
      <c r="W341" s="82">
        <v>43657.63900462963</v>
      </c>
      <c r="X341" s="86">
        <v>43657</v>
      </c>
      <c r="Y341" s="88" t="s">
        <v>2360</v>
      </c>
      <c r="Z341" s="83" t="s">
        <v>2923</v>
      </c>
      <c r="AA341" s="80"/>
      <c r="AB341" s="80"/>
      <c r="AC341" s="88" t="s">
        <v>3486</v>
      </c>
      <c r="AD341" s="80"/>
      <c r="AE341" s="80" t="b">
        <v>0</v>
      </c>
      <c r="AF341" s="80">
        <v>2</v>
      </c>
      <c r="AG341" s="88" t="s">
        <v>3679</v>
      </c>
      <c r="AH341" s="80" t="b">
        <v>0</v>
      </c>
      <c r="AI341" s="80" t="s">
        <v>3818</v>
      </c>
      <c r="AJ341" s="80"/>
      <c r="AK341" s="88" t="s">
        <v>3679</v>
      </c>
      <c r="AL341" s="80" t="b">
        <v>0</v>
      </c>
      <c r="AM341" s="80">
        <v>0</v>
      </c>
      <c r="AN341" s="88" t="s">
        <v>3679</v>
      </c>
      <c r="AO341" s="80" t="s">
        <v>3850</v>
      </c>
      <c r="AP341" s="80" t="b">
        <v>0</v>
      </c>
      <c r="AQ341" s="88" t="s">
        <v>3486</v>
      </c>
      <c r="AR341" s="80" t="s">
        <v>178</v>
      </c>
      <c r="AS341" s="80">
        <v>0</v>
      </c>
      <c r="AT341" s="80">
        <v>0</v>
      </c>
      <c r="AU341" s="80"/>
      <c r="AV341" s="80"/>
      <c r="AW341" s="80"/>
      <c r="AX341" s="80"/>
      <c r="AY341" s="80"/>
      <c r="AZ341" s="80"/>
      <c r="BA341" s="80"/>
      <c r="BB341" s="80"/>
      <c r="BC341" s="79" t="str">
        <f>REPLACE(INDEX(GroupVertices[Group],MATCH(Edges[[#This Row],[Vertex 1]],GroupVertices[Vertex],0)),1,1,"")</f>
        <v>195</v>
      </c>
      <c r="BD341" s="79" t="str">
        <f>REPLACE(INDEX(GroupVertices[Group],MATCH(Edges[[#This Row],[Vertex 2]],GroupVertices[Vertex],0)),1,1,"")</f>
        <v>195</v>
      </c>
    </row>
    <row r="342" spans="1:56" ht="15">
      <c r="A342" s="65" t="s">
        <v>483</v>
      </c>
      <c r="B342" s="65" t="s">
        <v>483</v>
      </c>
      <c r="C342" s="66"/>
      <c r="D342" s="67"/>
      <c r="E342" s="68"/>
      <c r="F342" s="69"/>
      <c r="G342" s="66"/>
      <c r="H342" s="70"/>
      <c r="I342" s="71"/>
      <c r="J342" s="71"/>
      <c r="K342" s="34" t="s">
        <v>65</v>
      </c>
      <c r="L342" s="78">
        <v>342</v>
      </c>
      <c r="M342" s="78"/>
      <c r="N342" s="73"/>
      <c r="O342" s="80" t="s">
        <v>178</v>
      </c>
      <c r="P342" s="82">
        <v>43657.07157407407</v>
      </c>
      <c r="Q342" s="80" t="s">
        <v>1061</v>
      </c>
      <c r="R342" s="80"/>
      <c r="S342" s="80"/>
      <c r="T342" s="80"/>
      <c r="U342" s="80"/>
      <c r="V342" s="83" t="s">
        <v>1726</v>
      </c>
      <c r="W342" s="82">
        <v>43657.07157407407</v>
      </c>
      <c r="X342" s="86">
        <v>43657</v>
      </c>
      <c r="Y342" s="88" t="s">
        <v>2144</v>
      </c>
      <c r="Z342" s="83" t="s">
        <v>2704</v>
      </c>
      <c r="AA342" s="80"/>
      <c r="AB342" s="80"/>
      <c r="AC342" s="88" t="s">
        <v>3267</v>
      </c>
      <c r="AD342" s="88" t="s">
        <v>3625</v>
      </c>
      <c r="AE342" s="80" t="b">
        <v>0</v>
      </c>
      <c r="AF342" s="80">
        <v>1</v>
      </c>
      <c r="AG342" s="88" t="s">
        <v>3753</v>
      </c>
      <c r="AH342" s="80" t="b">
        <v>0</v>
      </c>
      <c r="AI342" s="80" t="s">
        <v>3815</v>
      </c>
      <c r="AJ342" s="80"/>
      <c r="AK342" s="88" t="s">
        <v>3679</v>
      </c>
      <c r="AL342" s="80" t="b">
        <v>0</v>
      </c>
      <c r="AM342" s="80">
        <v>0</v>
      </c>
      <c r="AN342" s="88" t="s">
        <v>3679</v>
      </c>
      <c r="AO342" s="80" t="s">
        <v>3849</v>
      </c>
      <c r="AP342" s="80" t="b">
        <v>0</v>
      </c>
      <c r="AQ342" s="88" t="s">
        <v>3625</v>
      </c>
      <c r="AR342" s="80" t="s">
        <v>178</v>
      </c>
      <c r="AS342" s="80">
        <v>0</v>
      </c>
      <c r="AT342" s="80">
        <v>0</v>
      </c>
      <c r="AU342" s="80"/>
      <c r="AV342" s="80"/>
      <c r="AW342" s="80"/>
      <c r="AX342" s="80"/>
      <c r="AY342" s="80"/>
      <c r="AZ342" s="80"/>
      <c r="BA342" s="80"/>
      <c r="BB342" s="80"/>
      <c r="BC342" s="79" t="str">
        <f>REPLACE(INDEX(GroupVertices[Group],MATCH(Edges[[#This Row],[Vertex 1]],GroupVertices[Vertex],0)),1,1,"")</f>
        <v>194</v>
      </c>
      <c r="BD342" s="79" t="str">
        <f>REPLACE(INDEX(GroupVertices[Group],MATCH(Edges[[#This Row],[Vertex 2]],GroupVertices[Vertex],0)),1,1,"")</f>
        <v>194</v>
      </c>
    </row>
    <row r="343" spans="1:56" ht="15">
      <c r="A343" s="65" t="s">
        <v>441</v>
      </c>
      <c r="B343" s="65" t="s">
        <v>441</v>
      </c>
      <c r="C343" s="66"/>
      <c r="D343" s="67"/>
      <c r="E343" s="68"/>
      <c r="F343" s="69"/>
      <c r="G343" s="66"/>
      <c r="H343" s="70"/>
      <c r="I343" s="71"/>
      <c r="J343" s="71"/>
      <c r="K343" s="34" t="s">
        <v>65</v>
      </c>
      <c r="L343" s="78">
        <v>343</v>
      </c>
      <c r="M343" s="78"/>
      <c r="N343" s="73"/>
      <c r="O343" s="80" t="s">
        <v>178</v>
      </c>
      <c r="P343" s="82">
        <v>43656.97988425926</v>
      </c>
      <c r="Q343" s="80" t="s">
        <v>1027</v>
      </c>
      <c r="R343" s="80"/>
      <c r="S343" s="80"/>
      <c r="T343" s="80"/>
      <c r="U343" s="80"/>
      <c r="V343" s="83" t="s">
        <v>1698</v>
      </c>
      <c r="W343" s="82">
        <v>43656.97988425926</v>
      </c>
      <c r="X343" s="86">
        <v>43656</v>
      </c>
      <c r="Y343" s="88" t="s">
        <v>2099</v>
      </c>
      <c r="Z343" s="83" t="s">
        <v>2659</v>
      </c>
      <c r="AA343" s="80"/>
      <c r="AB343" s="80"/>
      <c r="AC343" s="88" t="s">
        <v>3222</v>
      </c>
      <c r="AD343" s="80"/>
      <c r="AE343" s="80" t="b">
        <v>0</v>
      </c>
      <c r="AF343" s="80">
        <v>0</v>
      </c>
      <c r="AG343" s="88" t="s">
        <v>3679</v>
      </c>
      <c r="AH343" s="80" t="b">
        <v>0</v>
      </c>
      <c r="AI343" s="80" t="s">
        <v>3815</v>
      </c>
      <c r="AJ343" s="80"/>
      <c r="AK343" s="88" t="s">
        <v>3679</v>
      </c>
      <c r="AL343" s="80" t="b">
        <v>0</v>
      </c>
      <c r="AM343" s="80">
        <v>0</v>
      </c>
      <c r="AN343" s="88" t="s">
        <v>3679</v>
      </c>
      <c r="AO343" s="80" t="s">
        <v>3849</v>
      </c>
      <c r="AP343" s="80" t="b">
        <v>0</v>
      </c>
      <c r="AQ343" s="88" t="s">
        <v>3222</v>
      </c>
      <c r="AR343" s="80" t="s">
        <v>178</v>
      </c>
      <c r="AS343" s="80">
        <v>0</v>
      </c>
      <c r="AT343" s="80">
        <v>0</v>
      </c>
      <c r="AU343" s="80"/>
      <c r="AV343" s="80"/>
      <c r="AW343" s="80"/>
      <c r="AX343" s="80"/>
      <c r="AY343" s="80"/>
      <c r="AZ343" s="80"/>
      <c r="BA343" s="80"/>
      <c r="BB343" s="80"/>
      <c r="BC343" s="79" t="str">
        <f>REPLACE(INDEX(GroupVertices[Group],MATCH(Edges[[#This Row],[Vertex 1]],GroupVertices[Vertex],0)),1,1,"")</f>
        <v>193</v>
      </c>
      <c r="BD343" s="79" t="str">
        <f>REPLACE(INDEX(GroupVertices[Group],MATCH(Edges[[#This Row],[Vertex 2]],GroupVertices[Vertex],0)),1,1,"")</f>
        <v>193</v>
      </c>
    </row>
    <row r="344" spans="1:56" ht="15">
      <c r="A344" s="65" t="s">
        <v>484</v>
      </c>
      <c r="B344" s="65" t="s">
        <v>484</v>
      </c>
      <c r="C344" s="66"/>
      <c r="D344" s="67"/>
      <c r="E344" s="68"/>
      <c r="F344" s="69"/>
      <c r="G344" s="66"/>
      <c r="H344" s="70"/>
      <c r="I344" s="71"/>
      <c r="J344" s="71"/>
      <c r="K344" s="34" t="s">
        <v>65</v>
      </c>
      <c r="L344" s="78">
        <v>344</v>
      </c>
      <c r="M344" s="78"/>
      <c r="N344" s="73"/>
      <c r="O344" s="80" t="s">
        <v>178</v>
      </c>
      <c r="P344" s="82">
        <v>43657.072060185186</v>
      </c>
      <c r="Q344" s="80" t="s">
        <v>1062</v>
      </c>
      <c r="R344" s="80"/>
      <c r="S344" s="80"/>
      <c r="T344" s="80"/>
      <c r="U344" s="80"/>
      <c r="V344" s="83" t="s">
        <v>1727</v>
      </c>
      <c r="W344" s="82">
        <v>43657.072060185186</v>
      </c>
      <c r="X344" s="86">
        <v>43657</v>
      </c>
      <c r="Y344" s="88" t="s">
        <v>2145</v>
      </c>
      <c r="Z344" s="83" t="s">
        <v>2705</v>
      </c>
      <c r="AA344" s="80"/>
      <c r="AB344" s="80"/>
      <c r="AC344" s="88" t="s">
        <v>3268</v>
      </c>
      <c r="AD344" s="80"/>
      <c r="AE344" s="80" t="b">
        <v>0</v>
      </c>
      <c r="AF344" s="80">
        <v>3</v>
      </c>
      <c r="AG344" s="88" t="s">
        <v>3679</v>
      </c>
      <c r="AH344" s="80" t="b">
        <v>0</v>
      </c>
      <c r="AI344" s="80" t="s">
        <v>3815</v>
      </c>
      <c r="AJ344" s="80"/>
      <c r="AK344" s="88" t="s">
        <v>3679</v>
      </c>
      <c r="AL344" s="80" t="b">
        <v>0</v>
      </c>
      <c r="AM344" s="80">
        <v>0</v>
      </c>
      <c r="AN344" s="88" t="s">
        <v>3679</v>
      </c>
      <c r="AO344" s="80" t="s">
        <v>3849</v>
      </c>
      <c r="AP344" s="80" t="b">
        <v>0</v>
      </c>
      <c r="AQ344" s="88" t="s">
        <v>3268</v>
      </c>
      <c r="AR344" s="80" t="s">
        <v>178</v>
      </c>
      <c r="AS344" s="80">
        <v>0</v>
      </c>
      <c r="AT344" s="80">
        <v>0</v>
      </c>
      <c r="AU344" s="80"/>
      <c r="AV344" s="80"/>
      <c r="AW344" s="80"/>
      <c r="AX344" s="80"/>
      <c r="AY344" s="80"/>
      <c r="AZ344" s="80"/>
      <c r="BA344" s="80"/>
      <c r="BB344" s="80"/>
      <c r="BC344" s="79" t="str">
        <f>REPLACE(INDEX(GroupVertices[Group],MATCH(Edges[[#This Row],[Vertex 1]],GroupVertices[Vertex],0)),1,1,"")</f>
        <v>192</v>
      </c>
      <c r="BD344" s="79" t="str">
        <f>REPLACE(INDEX(GroupVertices[Group],MATCH(Edges[[#This Row],[Vertex 2]],GroupVertices[Vertex],0)),1,1,"")</f>
        <v>192</v>
      </c>
    </row>
    <row r="345" spans="1:56" ht="15">
      <c r="A345" s="65" t="s">
        <v>406</v>
      </c>
      <c r="B345" s="65" t="s">
        <v>405</v>
      </c>
      <c r="C345" s="66"/>
      <c r="D345" s="67"/>
      <c r="E345" s="68"/>
      <c r="F345" s="69"/>
      <c r="G345" s="66"/>
      <c r="H345" s="70"/>
      <c r="I345" s="71"/>
      <c r="J345" s="71"/>
      <c r="K345" s="34" t="s">
        <v>65</v>
      </c>
      <c r="L345" s="78">
        <v>345</v>
      </c>
      <c r="M345" s="78"/>
      <c r="N345" s="73"/>
      <c r="O345" s="80" t="s">
        <v>874</v>
      </c>
      <c r="P345" s="82">
        <v>43656.8746875</v>
      </c>
      <c r="Q345" s="80" t="s">
        <v>916</v>
      </c>
      <c r="R345" s="80"/>
      <c r="S345" s="80"/>
      <c r="T345" s="80"/>
      <c r="U345" s="80"/>
      <c r="V345" s="83" t="s">
        <v>1671</v>
      </c>
      <c r="W345" s="82">
        <v>43656.8746875</v>
      </c>
      <c r="X345" s="86">
        <v>43656</v>
      </c>
      <c r="Y345" s="88" t="s">
        <v>2057</v>
      </c>
      <c r="Z345" s="83" t="s">
        <v>2617</v>
      </c>
      <c r="AA345" s="80"/>
      <c r="AB345" s="80"/>
      <c r="AC345" s="88" t="s">
        <v>3180</v>
      </c>
      <c r="AD345" s="80"/>
      <c r="AE345" s="80" t="b">
        <v>0</v>
      </c>
      <c r="AF345" s="80">
        <v>0</v>
      </c>
      <c r="AG345" s="88" t="s">
        <v>3679</v>
      </c>
      <c r="AH345" s="80" t="b">
        <v>1</v>
      </c>
      <c r="AI345" s="80" t="s">
        <v>3819</v>
      </c>
      <c r="AJ345" s="80"/>
      <c r="AK345" s="88" t="s">
        <v>3828</v>
      </c>
      <c r="AL345" s="80" t="b">
        <v>0</v>
      </c>
      <c r="AM345" s="80">
        <v>27</v>
      </c>
      <c r="AN345" s="88" t="s">
        <v>3179</v>
      </c>
      <c r="AO345" s="80" t="s">
        <v>3849</v>
      </c>
      <c r="AP345" s="80" t="b">
        <v>0</v>
      </c>
      <c r="AQ345" s="88" t="s">
        <v>3179</v>
      </c>
      <c r="AR345" s="80" t="s">
        <v>178</v>
      </c>
      <c r="AS345" s="80">
        <v>0</v>
      </c>
      <c r="AT345" s="80">
        <v>0</v>
      </c>
      <c r="AU345" s="80"/>
      <c r="AV345" s="80"/>
      <c r="AW345" s="80"/>
      <c r="AX345" s="80"/>
      <c r="AY345" s="80"/>
      <c r="AZ345" s="80"/>
      <c r="BA345" s="80"/>
      <c r="BB345" s="80"/>
      <c r="BC345" s="79" t="str">
        <f>REPLACE(INDEX(GroupVertices[Group],MATCH(Edges[[#This Row],[Vertex 1]],GroupVertices[Vertex],0)),1,1,"")</f>
        <v>23</v>
      </c>
      <c r="BD345" s="79" t="str">
        <f>REPLACE(INDEX(GroupVertices[Group],MATCH(Edges[[#This Row],[Vertex 2]],GroupVertices[Vertex],0)),1,1,"")</f>
        <v>23</v>
      </c>
    </row>
    <row r="346" spans="1:56" ht="15">
      <c r="A346" s="65" t="s">
        <v>256</v>
      </c>
      <c r="B346" s="65" t="s">
        <v>428</v>
      </c>
      <c r="C346" s="66"/>
      <c r="D346" s="67"/>
      <c r="E346" s="68"/>
      <c r="F346" s="69"/>
      <c r="G346" s="66"/>
      <c r="H346" s="70"/>
      <c r="I346" s="71"/>
      <c r="J346" s="71"/>
      <c r="K346" s="34" t="s">
        <v>65</v>
      </c>
      <c r="L346" s="78">
        <v>346</v>
      </c>
      <c r="M346" s="78"/>
      <c r="N346" s="73"/>
      <c r="O346" s="80" t="s">
        <v>874</v>
      </c>
      <c r="P346" s="82">
        <v>43656.251875</v>
      </c>
      <c r="Q346" s="80" t="s">
        <v>877</v>
      </c>
      <c r="R346" s="80"/>
      <c r="S346" s="80"/>
      <c r="T346" s="80"/>
      <c r="U346" s="80"/>
      <c r="V346" s="83" t="s">
        <v>1542</v>
      </c>
      <c r="W346" s="82">
        <v>43656.251875</v>
      </c>
      <c r="X346" s="86">
        <v>43656</v>
      </c>
      <c r="Y346" s="88" t="s">
        <v>1906</v>
      </c>
      <c r="Z346" s="83" t="s">
        <v>2464</v>
      </c>
      <c r="AA346" s="80"/>
      <c r="AB346" s="80"/>
      <c r="AC346" s="88" t="s">
        <v>3027</v>
      </c>
      <c r="AD346" s="80"/>
      <c r="AE346" s="80" t="b">
        <v>0</v>
      </c>
      <c r="AF346" s="80">
        <v>0</v>
      </c>
      <c r="AG346" s="88" t="s">
        <v>3679</v>
      </c>
      <c r="AH346" s="80" t="b">
        <v>0</v>
      </c>
      <c r="AI346" s="80" t="s">
        <v>3815</v>
      </c>
      <c r="AJ346" s="80"/>
      <c r="AK346" s="88" t="s">
        <v>3679</v>
      </c>
      <c r="AL346" s="80" t="b">
        <v>0</v>
      </c>
      <c r="AM346" s="80">
        <v>94</v>
      </c>
      <c r="AN346" s="88" t="s">
        <v>3203</v>
      </c>
      <c r="AO346" s="80" t="s">
        <v>3850</v>
      </c>
      <c r="AP346" s="80" t="b">
        <v>0</v>
      </c>
      <c r="AQ346" s="88" t="s">
        <v>3203</v>
      </c>
      <c r="AR346" s="80" t="s">
        <v>178</v>
      </c>
      <c r="AS346" s="80">
        <v>0</v>
      </c>
      <c r="AT346" s="80">
        <v>0</v>
      </c>
      <c r="AU346" s="80"/>
      <c r="AV346" s="80"/>
      <c r="AW346" s="80"/>
      <c r="AX346" s="80"/>
      <c r="AY346" s="80"/>
      <c r="AZ346" s="80"/>
      <c r="BA346" s="80"/>
      <c r="BB346" s="80"/>
      <c r="BC346" s="79" t="str">
        <f>REPLACE(INDEX(GroupVertices[Group],MATCH(Edges[[#This Row],[Vertex 1]],GroupVertices[Vertex],0)),1,1,"")</f>
        <v>1</v>
      </c>
      <c r="BD346" s="79" t="str">
        <f>REPLACE(INDEX(GroupVertices[Group],MATCH(Edges[[#This Row],[Vertex 2]],GroupVertices[Vertex],0)),1,1,"")</f>
        <v>1</v>
      </c>
    </row>
    <row r="347" spans="1:56" ht="15">
      <c r="A347" s="65" t="s">
        <v>659</v>
      </c>
      <c r="B347" s="65" t="s">
        <v>659</v>
      </c>
      <c r="C347" s="66"/>
      <c r="D347" s="67"/>
      <c r="E347" s="68"/>
      <c r="F347" s="69"/>
      <c r="G347" s="66"/>
      <c r="H347" s="70"/>
      <c r="I347" s="71"/>
      <c r="J347" s="71"/>
      <c r="K347" s="34" t="s">
        <v>65</v>
      </c>
      <c r="L347" s="78">
        <v>347</v>
      </c>
      <c r="M347" s="78"/>
      <c r="N347" s="73"/>
      <c r="O347" s="80" t="s">
        <v>178</v>
      </c>
      <c r="P347" s="82">
        <v>43657.04934027778</v>
      </c>
      <c r="Q347" s="80" t="s">
        <v>1054</v>
      </c>
      <c r="R347" s="83" t="s">
        <v>1281</v>
      </c>
      <c r="S347" s="80" t="s">
        <v>1314</v>
      </c>
      <c r="T347" s="80"/>
      <c r="U347" s="80"/>
      <c r="V347" s="83" t="s">
        <v>1840</v>
      </c>
      <c r="W347" s="82">
        <v>43657.04934027778</v>
      </c>
      <c r="X347" s="86">
        <v>43657</v>
      </c>
      <c r="Y347" s="88" t="s">
        <v>2392</v>
      </c>
      <c r="Z347" s="83" t="s">
        <v>2955</v>
      </c>
      <c r="AA347" s="80"/>
      <c r="AB347" s="80"/>
      <c r="AC347" s="88" t="s">
        <v>3518</v>
      </c>
      <c r="AD347" s="80"/>
      <c r="AE347" s="80" t="b">
        <v>0</v>
      </c>
      <c r="AF347" s="80">
        <v>6</v>
      </c>
      <c r="AG347" s="88" t="s">
        <v>3679</v>
      </c>
      <c r="AH347" s="80" t="b">
        <v>1</v>
      </c>
      <c r="AI347" s="80" t="s">
        <v>3823</v>
      </c>
      <c r="AJ347" s="80"/>
      <c r="AK347" s="88" t="s">
        <v>3836</v>
      </c>
      <c r="AL347" s="80" t="b">
        <v>0</v>
      </c>
      <c r="AM347" s="80">
        <v>2</v>
      </c>
      <c r="AN347" s="88" t="s">
        <v>3679</v>
      </c>
      <c r="AO347" s="80" t="s">
        <v>3850</v>
      </c>
      <c r="AP347" s="80" t="b">
        <v>0</v>
      </c>
      <c r="AQ347" s="88" t="s">
        <v>3518</v>
      </c>
      <c r="AR347" s="80" t="s">
        <v>178</v>
      </c>
      <c r="AS347" s="80">
        <v>0</v>
      </c>
      <c r="AT347" s="80">
        <v>0</v>
      </c>
      <c r="AU347" s="80"/>
      <c r="AV347" s="80"/>
      <c r="AW347" s="80"/>
      <c r="AX347" s="80"/>
      <c r="AY347" s="80"/>
      <c r="AZ347" s="80"/>
      <c r="BA347" s="80"/>
      <c r="BB347" s="80"/>
      <c r="BC347" s="79" t="str">
        <f>REPLACE(INDEX(GroupVertices[Group],MATCH(Edges[[#This Row],[Vertex 1]],GroupVertices[Vertex],0)),1,1,"")</f>
        <v>30</v>
      </c>
      <c r="BD347" s="79" t="str">
        <f>REPLACE(INDEX(GroupVertices[Group],MATCH(Edges[[#This Row],[Vertex 2]],GroupVertices[Vertex],0)),1,1,"")</f>
        <v>30</v>
      </c>
    </row>
    <row r="348" spans="1:56" ht="15">
      <c r="A348" s="65" t="s">
        <v>677</v>
      </c>
      <c r="B348" s="65" t="s">
        <v>677</v>
      </c>
      <c r="C348" s="66"/>
      <c r="D348" s="67"/>
      <c r="E348" s="68"/>
      <c r="F348" s="69"/>
      <c r="G348" s="66"/>
      <c r="H348" s="70"/>
      <c r="I348" s="71"/>
      <c r="J348" s="71"/>
      <c r="K348" s="34" t="s">
        <v>65</v>
      </c>
      <c r="L348" s="78">
        <v>348</v>
      </c>
      <c r="M348" s="78"/>
      <c r="N348" s="73"/>
      <c r="O348" s="80" t="s">
        <v>178</v>
      </c>
      <c r="P348" s="82">
        <v>43657.685520833336</v>
      </c>
      <c r="Q348" s="80" t="s">
        <v>1239</v>
      </c>
      <c r="R348" s="80"/>
      <c r="S348" s="80"/>
      <c r="T348" s="80"/>
      <c r="U348" s="80"/>
      <c r="V348" s="83" t="s">
        <v>1854</v>
      </c>
      <c r="W348" s="82">
        <v>43657.685520833336</v>
      </c>
      <c r="X348" s="86">
        <v>43657</v>
      </c>
      <c r="Y348" s="88" t="s">
        <v>2412</v>
      </c>
      <c r="Z348" s="83" t="s">
        <v>2975</v>
      </c>
      <c r="AA348" s="80"/>
      <c r="AB348" s="80"/>
      <c r="AC348" s="88" t="s">
        <v>3538</v>
      </c>
      <c r="AD348" s="80"/>
      <c r="AE348" s="80" t="b">
        <v>0</v>
      </c>
      <c r="AF348" s="80">
        <v>3</v>
      </c>
      <c r="AG348" s="88" t="s">
        <v>3679</v>
      </c>
      <c r="AH348" s="80" t="b">
        <v>0</v>
      </c>
      <c r="AI348" s="80" t="s">
        <v>3815</v>
      </c>
      <c r="AJ348" s="80"/>
      <c r="AK348" s="88" t="s">
        <v>3679</v>
      </c>
      <c r="AL348" s="80" t="b">
        <v>0</v>
      </c>
      <c r="AM348" s="80">
        <v>0</v>
      </c>
      <c r="AN348" s="88" t="s">
        <v>3679</v>
      </c>
      <c r="AO348" s="80" t="s">
        <v>3849</v>
      </c>
      <c r="AP348" s="80" t="b">
        <v>0</v>
      </c>
      <c r="AQ348" s="88" t="s">
        <v>3538</v>
      </c>
      <c r="AR348" s="80" t="s">
        <v>178</v>
      </c>
      <c r="AS348" s="80">
        <v>0</v>
      </c>
      <c r="AT348" s="80">
        <v>0</v>
      </c>
      <c r="AU348" s="80"/>
      <c r="AV348" s="80"/>
      <c r="AW348" s="80"/>
      <c r="AX348" s="80"/>
      <c r="AY348" s="80"/>
      <c r="AZ348" s="80"/>
      <c r="BA348" s="80"/>
      <c r="BB348" s="80"/>
      <c r="BC348" s="79" t="str">
        <f>REPLACE(INDEX(GroupVertices[Group],MATCH(Edges[[#This Row],[Vertex 1]],GroupVertices[Vertex],0)),1,1,"")</f>
        <v>191</v>
      </c>
      <c r="BD348" s="79" t="str">
        <f>REPLACE(INDEX(GroupVertices[Group],MATCH(Edges[[#This Row],[Vertex 2]],GroupVertices[Vertex],0)),1,1,"")</f>
        <v>191</v>
      </c>
    </row>
    <row r="349" spans="1:56" ht="15">
      <c r="A349" s="65" t="s">
        <v>274</v>
      </c>
      <c r="B349" s="65" t="s">
        <v>274</v>
      </c>
      <c r="C349" s="66"/>
      <c r="D349" s="67"/>
      <c r="E349" s="68"/>
      <c r="F349" s="69"/>
      <c r="G349" s="66"/>
      <c r="H349" s="70"/>
      <c r="I349" s="71"/>
      <c r="J349" s="71"/>
      <c r="K349" s="34" t="s">
        <v>65</v>
      </c>
      <c r="L349" s="78">
        <v>349</v>
      </c>
      <c r="M349" s="78"/>
      <c r="N349" s="73"/>
      <c r="O349" s="80" t="s">
        <v>178</v>
      </c>
      <c r="P349" s="82">
        <v>43656.31475694444</v>
      </c>
      <c r="Q349" s="80" t="s">
        <v>897</v>
      </c>
      <c r="R349" s="80"/>
      <c r="S349" s="80"/>
      <c r="T349" s="80"/>
      <c r="U349" s="83" t="s">
        <v>1394</v>
      </c>
      <c r="V349" s="83" t="s">
        <v>1394</v>
      </c>
      <c r="W349" s="82">
        <v>43656.31475694444</v>
      </c>
      <c r="X349" s="86">
        <v>43656</v>
      </c>
      <c r="Y349" s="88" t="s">
        <v>1923</v>
      </c>
      <c r="Z349" s="83" t="s">
        <v>2482</v>
      </c>
      <c r="AA349" s="80"/>
      <c r="AB349" s="80"/>
      <c r="AC349" s="88" t="s">
        <v>3045</v>
      </c>
      <c r="AD349" s="80"/>
      <c r="AE349" s="80" t="b">
        <v>0</v>
      </c>
      <c r="AF349" s="80">
        <v>0</v>
      </c>
      <c r="AG349" s="88" t="s">
        <v>3679</v>
      </c>
      <c r="AH349" s="80" t="b">
        <v>0</v>
      </c>
      <c r="AI349" s="80" t="s">
        <v>3815</v>
      </c>
      <c r="AJ349" s="80"/>
      <c r="AK349" s="88" t="s">
        <v>3679</v>
      </c>
      <c r="AL349" s="80" t="b">
        <v>0</v>
      </c>
      <c r="AM349" s="80">
        <v>0</v>
      </c>
      <c r="AN349" s="88" t="s">
        <v>3679</v>
      </c>
      <c r="AO349" s="80" t="s">
        <v>3849</v>
      </c>
      <c r="AP349" s="80" t="b">
        <v>0</v>
      </c>
      <c r="AQ349" s="88" t="s">
        <v>3045</v>
      </c>
      <c r="AR349" s="80" t="s">
        <v>178</v>
      </c>
      <c r="AS349" s="80">
        <v>0</v>
      </c>
      <c r="AT349" s="80">
        <v>0</v>
      </c>
      <c r="AU349" s="80"/>
      <c r="AV349" s="80"/>
      <c r="AW349" s="80"/>
      <c r="AX349" s="80"/>
      <c r="AY349" s="80"/>
      <c r="AZ349" s="80"/>
      <c r="BA349" s="80"/>
      <c r="BB349" s="80"/>
      <c r="BC349" s="79" t="str">
        <f>REPLACE(INDEX(GroupVertices[Group],MATCH(Edges[[#This Row],[Vertex 1]],GroupVertices[Vertex],0)),1,1,"")</f>
        <v>190</v>
      </c>
      <c r="BD349" s="79" t="str">
        <f>REPLACE(INDEX(GroupVertices[Group],MATCH(Edges[[#This Row],[Vertex 2]],GroupVertices[Vertex],0)),1,1,"")</f>
        <v>190</v>
      </c>
    </row>
    <row r="350" spans="1:56" ht="15">
      <c r="A350" s="65" t="s">
        <v>492</v>
      </c>
      <c r="B350" s="65" t="s">
        <v>495</v>
      </c>
      <c r="C350" s="66"/>
      <c r="D350" s="67"/>
      <c r="E350" s="68"/>
      <c r="F350" s="69"/>
      <c r="G350" s="66"/>
      <c r="H350" s="70"/>
      <c r="I350" s="71"/>
      <c r="J350" s="71"/>
      <c r="K350" s="34" t="s">
        <v>65</v>
      </c>
      <c r="L350" s="78">
        <v>350</v>
      </c>
      <c r="M350" s="78"/>
      <c r="N350" s="73"/>
      <c r="O350" s="80" t="s">
        <v>874</v>
      </c>
      <c r="P350" s="82">
        <v>43657.08387731481</v>
      </c>
      <c r="Q350" s="80" t="s">
        <v>1069</v>
      </c>
      <c r="R350" s="80"/>
      <c r="S350" s="80"/>
      <c r="T350" s="80"/>
      <c r="U350" s="80"/>
      <c r="V350" s="83" t="s">
        <v>1735</v>
      </c>
      <c r="W350" s="82">
        <v>43657.08387731481</v>
      </c>
      <c r="X350" s="86">
        <v>43657</v>
      </c>
      <c r="Y350" s="88" t="s">
        <v>2154</v>
      </c>
      <c r="Z350" s="83" t="s">
        <v>2714</v>
      </c>
      <c r="AA350" s="80"/>
      <c r="AB350" s="80"/>
      <c r="AC350" s="88" t="s">
        <v>3277</v>
      </c>
      <c r="AD350" s="80"/>
      <c r="AE350" s="80" t="b">
        <v>0</v>
      </c>
      <c r="AF350" s="80">
        <v>0</v>
      </c>
      <c r="AG350" s="88" t="s">
        <v>3679</v>
      </c>
      <c r="AH350" s="80" t="b">
        <v>0</v>
      </c>
      <c r="AI350" s="80" t="s">
        <v>3815</v>
      </c>
      <c r="AJ350" s="80"/>
      <c r="AK350" s="88" t="s">
        <v>3679</v>
      </c>
      <c r="AL350" s="80" t="b">
        <v>0</v>
      </c>
      <c r="AM350" s="80">
        <v>4</v>
      </c>
      <c r="AN350" s="88" t="s">
        <v>3280</v>
      </c>
      <c r="AO350" s="80" t="s">
        <v>3851</v>
      </c>
      <c r="AP350" s="80" t="b">
        <v>0</v>
      </c>
      <c r="AQ350" s="88" t="s">
        <v>3280</v>
      </c>
      <c r="AR350" s="80" t="s">
        <v>178</v>
      </c>
      <c r="AS350" s="80">
        <v>0</v>
      </c>
      <c r="AT350" s="80">
        <v>0</v>
      </c>
      <c r="AU350" s="80"/>
      <c r="AV350" s="80"/>
      <c r="AW350" s="80"/>
      <c r="AX350" s="80"/>
      <c r="AY350" s="80"/>
      <c r="AZ350" s="80"/>
      <c r="BA350" s="80"/>
      <c r="BB350" s="80"/>
      <c r="BC350" s="79" t="str">
        <f>REPLACE(INDEX(GroupVertices[Group],MATCH(Edges[[#This Row],[Vertex 1]],GroupVertices[Vertex],0)),1,1,"")</f>
        <v>16</v>
      </c>
      <c r="BD350" s="79" t="str">
        <f>REPLACE(INDEX(GroupVertices[Group],MATCH(Edges[[#This Row],[Vertex 2]],GroupVertices[Vertex],0)),1,1,"")</f>
        <v>16</v>
      </c>
    </row>
    <row r="351" spans="1:56" ht="15">
      <c r="A351" s="65" t="s">
        <v>242</v>
      </c>
      <c r="B351" s="65" t="s">
        <v>428</v>
      </c>
      <c r="C351" s="66"/>
      <c r="D351" s="67"/>
      <c r="E351" s="68"/>
      <c r="F351" s="69"/>
      <c r="G351" s="66"/>
      <c r="H351" s="70"/>
      <c r="I351" s="71"/>
      <c r="J351" s="71"/>
      <c r="K351" s="34" t="s">
        <v>65</v>
      </c>
      <c r="L351" s="78">
        <v>351</v>
      </c>
      <c r="M351" s="78"/>
      <c r="N351" s="73"/>
      <c r="O351" s="80" t="s">
        <v>874</v>
      </c>
      <c r="P351" s="82">
        <v>43656.23125</v>
      </c>
      <c r="Q351" s="80" t="s">
        <v>877</v>
      </c>
      <c r="R351" s="80"/>
      <c r="S351" s="80"/>
      <c r="T351" s="80"/>
      <c r="U351" s="80"/>
      <c r="V351" s="83" t="s">
        <v>1530</v>
      </c>
      <c r="W351" s="82">
        <v>43656.23125</v>
      </c>
      <c r="X351" s="86">
        <v>43656</v>
      </c>
      <c r="Y351" s="88" t="s">
        <v>1892</v>
      </c>
      <c r="Z351" s="83" t="s">
        <v>2450</v>
      </c>
      <c r="AA351" s="80"/>
      <c r="AB351" s="80"/>
      <c r="AC351" s="88" t="s">
        <v>3013</v>
      </c>
      <c r="AD351" s="80"/>
      <c r="AE351" s="80" t="b">
        <v>0</v>
      </c>
      <c r="AF351" s="80">
        <v>0</v>
      </c>
      <c r="AG351" s="88" t="s">
        <v>3679</v>
      </c>
      <c r="AH351" s="80" t="b">
        <v>0</v>
      </c>
      <c r="AI351" s="80" t="s">
        <v>3815</v>
      </c>
      <c r="AJ351" s="80"/>
      <c r="AK351" s="88" t="s">
        <v>3679</v>
      </c>
      <c r="AL351" s="80" t="b">
        <v>0</v>
      </c>
      <c r="AM351" s="80">
        <v>94</v>
      </c>
      <c r="AN351" s="88" t="s">
        <v>3203</v>
      </c>
      <c r="AO351" s="80" t="s">
        <v>3849</v>
      </c>
      <c r="AP351" s="80" t="b">
        <v>0</v>
      </c>
      <c r="AQ351" s="88" t="s">
        <v>3203</v>
      </c>
      <c r="AR351" s="80" t="s">
        <v>178</v>
      </c>
      <c r="AS351" s="80">
        <v>0</v>
      </c>
      <c r="AT351" s="80">
        <v>0</v>
      </c>
      <c r="AU351" s="80"/>
      <c r="AV351" s="80"/>
      <c r="AW351" s="80"/>
      <c r="AX351" s="80"/>
      <c r="AY351" s="80"/>
      <c r="AZ351" s="80"/>
      <c r="BA351" s="80"/>
      <c r="BB351" s="80"/>
      <c r="BC351" s="79" t="str">
        <f>REPLACE(INDEX(GroupVertices[Group],MATCH(Edges[[#This Row],[Vertex 1]],GroupVertices[Vertex],0)),1,1,"")</f>
        <v>1</v>
      </c>
      <c r="BD351" s="79" t="str">
        <f>REPLACE(INDEX(GroupVertices[Group],MATCH(Edges[[#This Row],[Vertex 2]],GroupVertices[Vertex],0)),1,1,"")</f>
        <v>1</v>
      </c>
    </row>
    <row r="352" spans="1:56" ht="15">
      <c r="A352" s="65" t="s">
        <v>671</v>
      </c>
      <c r="B352" s="65" t="s">
        <v>671</v>
      </c>
      <c r="C352" s="66"/>
      <c r="D352" s="67"/>
      <c r="E352" s="68"/>
      <c r="F352" s="69"/>
      <c r="G352" s="66"/>
      <c r="H352" s="70"/>
      <c r="I352" s="71"/>
      <c r="J352" s="71"/>
      <c r="K352" s="34" t="s">
        <v>65</v>
      </c>
      <c r="L352" s="78">
        <v>352</v>
      </c>
      <c r="M352" s="78"/>
      <c r="N352" s="73"/>
      <c r="O352" s="80" t="s">
        <v>178</v>
      </c>
      <c r="P352" s="82">
        <v>43656.06329861111</v>
      </c>
      <c r="Q352" s="80" t="s">
        <v>880</v>
      </c>
      <c r="R352" s="83" t="s">
        <v>1249</v>
      </c>
      <c r="S352" s="80" t="s">
        <v>1313</v>
      </c>
      <c r="T352" s="80"/>
      <c r="U352" s="83" t="s">
        <v>1503</v>
      </c>
      <c r="V352" s="83" t="s">
        <v>1503</v>
      </c>
      <c r="W352" s="82">
        <v>43656.06329861111</v>
      </c>
      <c r="X352" s="86">
        <v>43656</v>
      </c>
      <c r="Y352" s="88" t="s">
        <v>2406</v>
      </c>
      <c r="Z352" s="83" t="s">
        <v>2969</v>
      </c>
      <c r="AA352" s="80"/>
      <c r="AB352" s="80"/>
      <c r="AC352" s="88" t="s">
        <v>3532</v>
      </c>
      <c r="AD352" s="80"/>
      <c r="AE352" s="80" t="b">
        <v>0</v>
      </c>
      <c r="AF352" s="80">
        <v>506</v>
      </c>
      <c r="AG352" s="88" t="s">
        <v>3679</v>
      </c>
      <c r="AH352" s="80" t="b">
        <v>0</v>
      </c>
      <c r="AI352" s="80" t="s">
        <v>3816</v>
      </c>
      <c r="AJ352" s="80"/>
      <c r="AK352" s="88" t="s">
        <v>3679</v>
      </c>
      <c r="AL352" s="80" t="b">
        <v>0</v>
      </c>
      <c r="AM352" s="80">
        <v>55</v>
      </c>
      <c r="AN352" s="88" t="s">
        <v>3679</v>
      </c>
      <c r="AO352" s="80" t="s">
        <v>3886</v>
      </c>
      <c r="AP352" s="80" t="b">
        <v>0</v>
      </c>
      <c r="AQ352" s="88" t="s">
        <v>3532</v>
      </c>
      <c r="AR352" s="80" t="s">
        <v>874</v>
      </c>
      <c r="AS352" s="80">
        <v>0</v>
      </c>
      <c r="AT352" s="80">
        <v>0</v>
      </c>
      <c r="AU352" s="80"/>
      <c r="AV352" s="80"/>
      <c r="AW352" s="80"/>
      <c r="AX352" s="80"/>
      <c r="AY352" s="80"/>
      <c r="AZ352" s="80"/>
      <c r="BA352" s="80"/>
      <c r="BB352" s="80"/>
      <c r="BC352" s="79" t="str">
        <f>REPLACE(INDEX(GroupVertices[Group],MATCH(Edges[[#This Row],[Vertex 1]],GroupVertices[Vertex],0)),1,1,"")</f>
        <v>7</v>
      </c>
      <c r="BD352" s="79" t="str">
        <f>REPLACE(INDEX(GroupVertices[Group],MATCH(Edges[[#This Row],[Vertex 2]],GroupVertices[Vertex],0)),1,1,"")</f>
        <v>7</v>
      </c>
    </row>
    <row r="353" spans="1:56" ht="15">
      <c r="A353" s="65" t="s">
        <v>544</v>
      </c>
      <c r="B353" s="65" t="s">
        <v>579</v>
      </c>
      <c r="C353" s="66"/>
      <c r="D353" s="67"/>
      <c r="E353" s="68"/>
      <c r="F353" s="69"/>
      <c r="G353" s="66"/>
      <c r="H353" s="70"/>
      <c r="I353" s="71"/>
      <c r="J353" s="71"/>
      <c r="K353" s="34" t="s">
        <v>65</v>
      </c>
      <c r="L353" s="78">
        <v>353</v>
      </c>
      <c r="M353" s="78"/>
      <c r="N353" s="73"/>
      <c r="O353" s="80" t="s">
        <v>874</v>
      </c>
      <c r="P353" s="82">
        <v>43657.39837962963</v>
      </c>
      <c r="Q353" s="80" t="s">
        <v>1109</v>
      </c>
      <c r="R353" s="80"/>
      <c r="S353" s="80"/>
      <c r="T353" s="80"/>
      <c r="U353" s="80"/>
      <c r="V353" s="83" t="s">
        <v>1779</v>
      </c>
      <c r="W353" s="82">
        <v>43657.39837962963</v>
      </c>
      <c r="X353" s="86">
        <v>43657</v>
      </c>
      <c r="Y353" s="88" t="s">
        <v>2207</v>
      </c>
      <c r="Z353" s="83" t="s">
        <v>2767</v>
      </c>
      <c r="AA353" s="80"/>
      <c r="AB353" s="80"/>
      <c r="AC353" s="88" t="s">
        <v>3330</v>
      </c>
      <c r="AD353" s="80"/>
      <c r="AE353" s="80" t="b">
        <v>0</v>
      </c>
      <c r="AF353" s="80">
        <v>0</v>
      </c>
      <c r="AG353" s="88" t="s">
        <v>3679</v>
      </c>
      <c r="AH353" s="80" t="b">
        <v>0</v>
      </c>
      <c r="AI353" s="80" t="s">
        <v>3815</v>
      </c>
      <c r="AJ353" s="80"/>
      <c r="AK353" s="88" t="s">
        <v>3679</v>
      </c>
      <c r="AL353" s="80" t="b">
        <v>0</v>
      </c>
      <c r="AM353" s="80">
        <v>3</v>
      </c>
      <c r="AN353" s="88" t="s">
        <v>3384</v>
      </c>
      <c r="AO353" s="80" t="s">
        <v>3870</v>
      </c>
      <c r="AP353" s="80" t="b">
        <v>0</v>
      </c>
      <c r="AQ353" s="88" t="s">
        <v>3384</v>
      </c>
      <c r="AR353" s="80" t="s">
        <v>178</v>
      </c>
      <c r="AS353" s="80">
        <v>0</v>
      </c>
      <c r="AT353" s="80">
        <v>0</v>
      </c>
      <c r="AU353" s="80"/>
      <c r="AV353" s="80"/>
      <c r="AW353" s="80"/>
      <c r="AX353" s="80"/>
      <c r="AY353" s="80"/>
      <c r="AZ353" s="80"/>
      <c r="BA353" s="80"/>
      <c r="BB353" s="80"/>
      <c r="BC353" s="79" t="str">
        <f>REPLACE(INDEX(GroupVertices[Group],MATCH(Edges[[#This Row],[Vertex 1]],GroupVertices[Vertex],0)),1,1,"")</f>
        <v>39</v>
      </c>
      <c r="BD353" s="79" t="str">
        <f>REPLACE(INDEX(GroupVertices[Group],MATCH(Edges[[#This Row],[Vertex 2]],GroupVertices[Vertex],0)),1,1,"")</f>
        <v>39</v>
      </c>
    </row>
    <row r="354" spans="1:56" ht="15">
      <c r="A354" s="65" t="s">
        <v>221</v>
      </c>
      <c r="B354" s="65" t="s">
        <v>428</v>
      </c>
      <c r="C354" s="66"/>
      <c r="D354" s="67"/>
      <c r="E354" s="68"/>
      <c r="F354" s="69"/>
      <c r="G354" s="66"/>
      <c r="H354" s="70"/>
      <c r="I354" s="71"/>
      <c r="J354" s="71"/>
      <c r="K354" s="34" t="s">
        <v>65</v>
      </c>
      <c r="L354" s="78">
        <v>354</v>
      </c>
      <c r="M354" s="78"/>
      <c r="N354" s="73"/>
      <c r="O354" s="80" t="s">
        <v>874</v>
      </c>
      <c r="P354" s="82">
        <v>43656.22131944444</v>
      </c>
      <c r="Q354" s="80" t="s">
        <v>877</v>
      </c>
      <c r="R354" s="80"/>
      <c r="S354" s="80"/>
      <c r="T354" s="80"/>
      <c r="U354" s="80"/>
      <c r="V354" s="83" t="s">
        <v>1509</v>
      </c>
      <c r="W354" s="82">
        <v>43656.22131944444</v>
      </c>
      <c r="X354" s="86">
        <v>43656</v>
      </c>
      <c r="Y354" s="88" t="s">
        <v>1871</v>
      </c>
      <c r="Z354" s="83" t="s">
        <v>2429</v>
      </c>
      <c r="AA354" s="80"/>
      <c r="AB354" s="80"/>
      <c r="AC354" s="88" t="s">
        <v>2992</v>
      </c>
      <c r="AD354" s="80"/>
      <c r="AE354" s="80" t="b">
        <v>0</v>
      </c>
      <c r="AF354" s="80">
        <v>0</v>
      </c>
      <c r="AG354" s="88" t="s">
        <v>3679</v>
      </c>
      <c r="AH354" s="80" t="b">
        <v>0</v>
      </c>
      <c r="AI354" s="80" t="s">
        <v>3815</v>
      </c>
      <c r="AJ354" s="80"/>
      <c r="AK354" s="88" t="s">
        <v>3679</v>
      </c>
      <c r="AL354" s="80" t="b">
        <v>0</v>
      </c>
      <c r="AM354" s="80">
        <v>94</v>
      </c>
      <c r="AN354" s="88" t="s">
        <v>3203</v>
      </c>
      <c r="AO354" s="80" t="s">
        <v>3849</v>
      </c>
      <c r="AP354" s="80" t="b">
        <v>0</v>
      </c>
      <c r="AQ354" s="88" t="s">
        <v>3203</v>
      </c>
      <c r="AR354" s="80" t="s">
        <v>178</v>
      </c>
      <c r="AS354" s="80">
        <v>0</v>
      </c>
      <c r="AT354" s="80">
        <v>0</v>
      </c>
      <c r="AU354" s="80"/>
      <c r="AV354" s="80"/>
      <c r="AW354" s="80"/>
      <c r="AX354" s="80"/>
      <c r="AY354" s="80"/>
      <c r="AZ354" s="80"/>
      <c r="BA354" s="80"/>
      <c r="BB354" s="80"/>
      <c r="BC354" s="79" t="str">
        <f>REPLACE(INDEX(GroupVertices[Group],MATCH(Edges[[#This Row],[Vertex 1]],GroupVertices[Vertex],0)),1,1,"")</f>
        <v>1</v>
      </c>
      <c r="BD354" s="79" t="str">
        <f>REPLACE(INDEX(GroupVertices[Group],MATCH(Edges[[#This Row],[Vertex 2]],GroupVertices[Vertex],0)),1,1,"")</f>
        <v>1</v>
      </c>
    </row>
    <row r="355" spans="1:56" ht="15">
      <c r="A355" s="65" t="s">
        <v>564</v>
      </c>
      <c r="B355" s="65" t="s">
        <v>829</v>
      </c>
      <c r="C355" s="66"/>
      <c r="D355" s="67"/>
      <c r="E355" s="68"/>
      <c r="F355" s="69"/>
      <c r="G355" s="66"/>
      <c r="H355" s="70"/>
      <c r="I355" s="71"/>
      <c r="J355" s="71"/>
      <c r="K355" s="34" t="s">
        <v>65</v>
      </c>
      <c r="L355" s="78">
        <v>355</v>
      </c>
      <c r="M355" s="78"/>
      <c r="N355" s="73"/>
      <c r="O355" s="80" t="s">
        <v>875</v>
      </c>
      <c r="P355" s="82">
        <v>43657.52846064815</v>
      </c>
      <c r="Q355" s="80" t="s">
        <v>1129</v>
      </c>
      <c r="R355" s="80"/>
      <c r="S355" s="80"/>
      <c r="T355" s="80"/>
      <c r="U355" s="80"/>
      <c r="V355" s="83" t="s">
        <v>1795</v>
      </c>
      <c r="W355" s="82">
        <v>43657.52846064815</v>
      </c>
      <c r="X355" s="86">
        <v>43657</v>
      </c>
      <c r="Y355" s="88" t="s">
        <v>2235</v>
      </c>
      <c r="Z355" s="83" t="s">
        <v>2796</v>
      </c>
      <c r="AA355" s="80"/>
      <c r="AB355" s="80"/>
      <c r="AC355" s="88" t="s">
        <v>3359</v>
      </c>
      <c r="AD355" s="88" t="s">
        <v>3649</v>
      </c>
      <c r="AE355" s="80" t="b">
        <v>0</v>
      </c>
      <c r="AF355" s="80">
        <v>0</v>
      </c>
      <c r="AG355" s="88" t="s">
        <v>3780</v>
      </c>
      <c r="AH355" s="80" t="b">
        <v>0</v>
      </c>
      <c r="AI355" s="80" t="s">
        <v>3815</v>
      </c>
      <c r="AJ355" s="80"/>
      <c r="AK355" s="88" t="s">
        <v>3679</v>
      </c>
      <c r="AL355" s="80" t="b">
        <v>0</v>
      </c>
      <c r="AM355" s="80">
        <v>0</v>
      </c>
      <c r="AN355" s="88" t="s">
        <v>3679</v>
      </c>
      <c r="AO355" s="80" t="s">
        <v>3849</v>
      </c>
      <c r="AP355" s="80" t="b">
        <v>0</v>
      </c>
      <c r="AQ355" s="88" t="s">
        <v>3649</v>
      </c>
      <c r="AR355" s="80" t="s">
        <v>178</v>
      </c>
      <c r="AS355" s="80">
        <v>0</v>
      </c>
      <c r="AT355" s="80">
        <v>0</v>
      </c>
      <c r="AU355" s="80"/>
      <c r="AV355" s="80"/>
      <c r="AW355" s="80"/>
      <c r="AX355" s="80"/>
      <c r="AY355" s="80"/>
      <c r="AZ355" s="80"/>
      <c r="BA355" s="80"/>
      <c r="BB355" s="80"/>
      <c r="BC355" s="79" t="str">
        <f>REPLACE(INDEX(GroupVertices[Group],MATCH(Edges[[#This Row],[Vertex 1]],GroupVertices[Vertex],0)),1,1,"")</f>
        <v>87</v>
      </c>
      <c r="BD355" s="79" t="str">
        <f>REPLACE(INDEX(GroupVertices[Group],MATCH(Edges[[#This Row],[Vertex 2]],GroupVertices[Vertex],0)),1,1,"")</f>
        <v>87</v>
      </c>
    </row>
    <row r="356" spans="1:56" ht="15">
      <c r="A356" s="65" t="s">
        <v>479</v>
      </c>
      <c r="B356" s="65" t="s">
        <v>479</v>
      </c>
      <c r="C356" s="66"/>
      <c r="D356" s="67"/>
      <c r="E356" s="68"/>
      <c r="F356" s="69"/>
      <c r="G356" s="66"/>
      <c r="H356" s="70"/>
      <c r="I356" s="71"/>
      <c r="J356" s="71"/>
      <c r="K356" s="34" t="s">
        <v>65</v>
      </c>
      <c r="L356" s="78">
        <v>356</v>
      </c>
      <c r="M356" s="78"/>
      <c r="N356" s="73"/>
      <c r="O356" s="80" t="s">
        <v>178</v>
      </c>
      <c r="P356" s="82">
        <v>43640.66106481481</v>
      </c>
      <c r="Q356" s="80" t="s">
        <v>958</v>
      </c>
      <c r="R356" s="80"/>
      <c r="S356" s="80"/>
      <c r="T356" s="80"/>
      <c r="U356" s="80"/>
      <c r="V356" s="83" t="s">
        <v>1723</v>
      </c>
      <c r="W356" s="82">
        <v>43640.66106481481</v>
      </c>
      <c r="X356" s="86">
        <v>43640</v>
      </c>
      <c r="Y356" s="88" t="s">
        <v>2140</v>
      </c>
      <c r="Z356" s="83" t="s">
        <v>2700</v>
      </c>
      <c r="AA356" s="80"/>
      <c r="AB356" s="80"/>
      <c r="AC356" s="88" t="s">
        <v>3263</v>
      </c>
      <c r="AD356" s="80"/>
      <c r="AE356" s="80" t="b">
        <v>0</v>
      </c>
      <c r="AF356" s="80">
        <v>39</v>
      </c>
      <c r="AG356" s="88" t="s">
        <v>3679</v>
      </c>
      <c r="AH356" s="80" t="b">
        <v>0</v>
      </c>
      <c r="AI356" s="80" t="s">
        <v>3815</v>
      </c>
      <c r="AJ356" s="80"/>
      <c r="AK356" s="88" t="s">
        <v>3679</v>
      </c>
      <c r="AL356" s="80" t="b">
        <v>0</v>
      </c>
      <c r="AM356" s="80">
        <v>15</v>
      </c>
      <c r="AN356" s="88" t="s">
        <v>3679</v>
      </c>
      <c r="AO356" s="80" t="s">
        <v>3851</v>
      </c>
      <c r="AP356" s="80" t="b">
        <v>0</v>
      </c>
      <c r="AQ356" s="88" t="s">
        <v>3263</v>
      </c>
      <c r="AR356" s="80" t="s">
        <v>874</v>
      </c>
      <c r="AS356" s="80">
        <v>0</v>
      </c>
      <c r="AT356" s="80">
        <v>0</v>
      </c>
      <c r="AU356" s="80"/>
      <c r="AV356" s="80"/>
      <c r="AW356" s="80"/>
      <c r="AX356" s="80"/>
      <c r="AY356" s="80"/>
      <c r="AZ356" s="80"/>
      <c r="BA356" s="80"/>
      <c r="BB356" s="80"/>
      <c r="BC356" s="79" t="str">
        <f>REPLACE(INDEX(GroupVertices[Group],MATCH(Edges[[#This Row],[Vertex 1]],GroupVertices[Vertex],0)),1,1,"")</f>
        <v>21</v>
      </c>
      <c r="BD356" s="79" t="str">
        <f>REPLACE(INDEX(GroupVertices[Group],MATCH(Edges[[#This Row],[Vertex 2]],GroupVertices[Vertex],0)),1,1,"")</f>
        <v>21</v>
      </c>
    </row>
    <row r="357" spans="1:56" ht="15">
      <c r="A357" s="65" t="s">
        <v>431</v>
      </c>
      <c r="B357" s="65" t="s">
        <v>790</v>
      </c>
      <c r="C357" s="66"/>
      <c r="D357" s="67"/>
      <c r="E357" s="68"/>
      <c r="F357" s="69"/>
      <c r="G357" s="66"/>
      <c r="H357" s="70"/>
      <c r="I357" s="71"/>
      <c r="J357" s="71"/>
      <c r="K357" s="34" t="s">
        <v>65</v>
      </c>
      <c r="L357" s="78">
        <v>357</v>
      </c>
      <c r="M357" s="78"/>
      <c r="N357" s="73"/>
      <c r="O357" s="80" t="s">
        <v>875</v>
      </c>
      <c r="P357" s="82">
        <v>43656.493055555555</v>
      </c>
      <c r="Q357" s="80" t="s">
        <v>1016</v>
      </c>
      <c r="R357" s="80"/>
      <c r="S357" s="80"/>
      <c r="T357" s="80"/>
      <c r="U357" s="80"/>
      <c r="V357" s="83" t="s">
        <v>1689</v>
      </c>
      <c r="W357" s="82">
        <v>43656.493055555555</v>
      </c>
      <c r="X357" s="86">
        <v>43656</v>
      </c>
      <c r="Y357" s="88" t="s">
        <v>2087</v>
      </c>
      <c r="Z357" s="83" t="s">
        <v>2647</v>
      </c>
      <c r="AA357" s="80"/>
      <c r="AB357" s="80"/>
      <c r="AC357" s="88" t="s">
        <v>3210</v>
      </c>
      <c r="AD357" s="88" t="s">
        <v>3610</v>
      </c>
      <c r="AE357" s="80" t="b">
        <v>0</v>
      </c>
      <c r="AF357" s="80">
        <v>1</v>
      </c>
      <c r="AG357" s="88" t="s">
        <v>3740</v>
      </c>
      <c r="AH357" s="80" t="b">
        <v>0</v>
      </c>
      <c r="AI357" s="80" t="s">
        <v>3823</v>
      </c>
      <c r="AJ357" s="80"/>
      <c r="AK357" s="88" t="s">
        <v>3679</v>
      </c>
      <c r="AL357" s="80" t="b">
        <v>0</v>
      </c>
      <c r="AM357" s="80">
        <v>0</v>
      </c>
      <c r="AN357" s="88" t="s">
        <v>3679</v>
      </c>
      <c r="AO357" s="80" t="s">
        <v>3851</v>
      </c>
      <c r="AP357" s="80" t="b">
        <v>0</v>
      </c>
      <c r="AQ357" s="88" t="s">
        <v>3610</v>
      </c>
      <c r="AR357" s="80" t="s">
        <v>178</v>
      </c>
      <c r="AS357" s="80">
        <v>0</v>
      </c>
      <c r="AT357" s="80">
        <v>0</v>
      </c>
      <c r="AU357" s="80"/>
      <c r="AV357" s="80"/>
      <c r="AW357" s="80"/>
      <c r="AX357" s="80"/>
      <c r="AY357" s="80"/>
      <c r="AZ357" s="80"/>
      <c r="BA357" s="80"/>
      <c r="BB357" s="80"/>
      <c r="BC357" s="79" t="str">
        <f>REPLACE(INDEX(GroupVertices[Group],MATCH(Edges[[#This Row],[Vertex 1]],GroupVertices[Vertex],0)),1,1,"")</f>
        <v>6</v>
      </c>
      <c r="BD357" s="79" t="str">
        <f>REPLACE(INDEX(GroupVertices[Group],MATCH(Edges[[#This Row],[Vertex 2]],GroupVertices[Vertex],0)),1,1,"")</f>
        <v>6</v>
      </c>
    </row>
    <row r="358" spans="1:56" ht="15">
      <c r="A358" s="65" t="s">
        <v>431</v>
      </c>
      <c r="B358" s="65" t="s">
        <v>790</v>
      </c>
      <c r="C358" s="66"/>
      <c r="D358" s="67"/>
      <c r="E358" s="68"/>
      <c r="F358" s="69"/>
      <c r="G358" s="66"/>
      <c r="H358" s="70"/>
      <c r="I358" s="71"/>
      <c r="J358" s="71"/>
      <c r="K358" s="34" t="s">
        <v>65</v>
      </c>
      <c r="L358" s="78">
        <v>358</v>
      </c>
      <c r="M358" s="78"/>
      <c r="N358" s="73"/>
      <c r="O358" s="80" t="s">
        <v>875</v>
      </c>
      <c r="P358" s="82">
        <v>43656.920324074075</v>
      </c>
      <c r="Q358" s="80" t="s">
        <v>1017</v>
      </c>
      <c r="R358" s="80"/>
      <c r="S358" s="80"/>
      <c r="T358" s="80"/>
      <c r="U358" s="80"/>
      <c r="V358" s="83" t="s">
        <v>1689</v>
      </c>
      <c r="W358" s="82">
        <v>43656.920324074075</v>
      </c>
      <c r="X358" s="86">
        <v>43656</v>
      </c>
      <c r="Y358" s="88" t="s">
        <v>2088</v>
      </c>
      <c r="Z358" s="83" t="s">
        <v>2648</v>
      </c>
      <c r="AA358" s="80"/>
      <c r="AB358" s="80"/>
      <c r="AC358" s="88" t="s">
        <v>3211</v>
      </c>
      <c r="AD358" s="88" t="s">
        <v>3611</v>
      </c>
      <c r="AE358" s="80" t="b">
        <v>0</v>
      </c>
      <c r="AF358" s="80">
        <v>1</v>
      </c>
      <c r="AG358" s="88" t="s">
        <v>3740</v>
      </c>
      <c r="AH358" s="80" t="b">
        <v>0</v>
      </c>
      <c r="AI358" s="80" t="s">
        <v>3815</v>
      </c>
      <c r="AJ358" s="80"/>
      <c r="AK358" s="88" t="s">
        <v>3679</v>
      </c>
      <c r="AL358" s="80" t="b">
        <v>0</v>
      </c>
      <c r="AM358" s="80">
        <v>0</v>
      </c>
      <c r="AN358" s="88" t="s">
        <v>3679</v>
      </c>
      <c r="AO358" s="80" t="s">
        <v>3851</v>
      </c>
      <c r="AP358" s="80" t="b">
        <v>0</v>
      </c>
      <c r="AQ358" s="88" t="s">
        <v>3611</v>
      </c>
      <c r="AR358" s="80" t="s">
        <v>178</v>
      </c>
      <c r="AS358" s="80">
        <v>0</v>
      </c>
      <c r="AT358" s="80">
        <v>0</v>
      </c>
      <c r="AU358" s="80"/>
      <c r="AV358" s="80"/>
      <c r="AW358" s="80"/>
      <c r="AX358" s="80"/>
      <c r="AY358" s="80"/>
      <c r="AZ358" s="80"/>
      <c r="BA358" s="80"/>
      <c r="BB358" s="80"/>
      <c r="BC358" s="79" t="str">
        <f>REPLACE(INDEX(GroupVertices[Group],MATCH(Edges[[#This Row],[Vertex 1]],GroupVertices[Vertex],0)),1,1,"")</f>
        <v>6</v>
      </c>
      <c r="BD358" s="79" t="str">
        <f>REPLACE(INDEX(GroupVertices[Group],MATCH(Edges[[#This Row],[Vertex 2]],GroupVertices[Vertex],0)),1,1,"")</f>
        <v>6</v>
      </c>
    </row>
    <row r="359" spans="1:56" ht="15">
      <c r="A359" s="65" t="s">
        <v>431</v>
      </c>
      <c r="B359" s="65" t="s">
        <v>790</v>
      </c>
      <c r="C359" s="66"/>
      <c r="D359" s="67"/>
      <c r="E359" s="68"/>
      <c r="F359" s="69"/>
      <c r="G359" s="66"/>
      <c r="H359" s="70"/>
      <c r="I359" s="71"/>
      <c r="J359" s="71"/>
      <c r="K359" s="34" t="s">
        <v>65</v>
      </c>
      <c r="L359" s="78">
        <v>359</v>
      </c>
      <c r="M359" s="78"/>
      <c r="N359" s="73"/>
      <c r="O359" s="80" t="s">
        <v>875</v>
      </c>
      <c r="P359" s="82">
        <v>43656.94866898148</v>
      </c>
      <c r="Q359" s="80" t="s">
        <v>1018</v>
      </c>
      <c r="R359" s="80"/>
      <c r="S359" s="80"/>
      <c r="T359" s="80"/>
      <c r="U359" s="80"/>
      <c r="V359" s="83" t="s">
        <v>1689</v>
      </c>
      <c r="W359" s="82">
        <v>43656.94866898148</v>
      </c>
      <c r="X359" s="86">
        <v>43656</v>
      </c>
      <c r="Y359" s="88" t="s">
        <v>2089</v>
      </c>
      <c r="Z359" s="83" t="s">
        <v>2649</v>
      </c>
      <c r="AA359" s="80"/>
      <c r="AB359" s="80"/>
      <c r="AC359" s="88" t="s">
        <v>3212</v>
      </c>
      <c r="AD359" s="88" t="s">
        <v>3612</v>
      </c>
      <c r="AE359" s="80" t="b">
        <v>0</v>
      </c>
      <c r="AF359" s="80">
        <v>0</v>
      </c>
      <c r="AG359" s="88" t="s">
        <v>3740</v>
      </c>
      <c r="AH359" s="80" t="b">
        <v>0</v>
      </c>
      <c r="AI359" s="80" t="s">
        <v>3815</v>
      </c>
      <c r="AJ359" s="80"/>
      <c r="AK359" s="88" t="s">
        <v>3679</v>
      </c>
      <c r="AL359" s="80" t="b">
        <v>0</v>
      </c>
      <c r="AM359" s="80">
        <v>0</v>
      </c>
      <c r="AN359" s="88" t="s">
        <v>3679</v>
      </c>
      <c r="AO359" s="80" t="s">
        <v>3851</v>
      </c>
      <c r="AP359" s="80" t="b">
        <v>0</v>
      </c>
      <c r="AQ359" s="88" t="s">
        <v>3612</v>
      </c>
      <c r="AR359" s="80" t="s">
        <v>178</v>
      </c>
      <c r="AS359" s="80">
        <v>0</v>
      </c>
      <c r="AT359" s="80">
        <v>0</v>
      </c>
      <c r="AU359" s="80"/>
      <c r="AV359" s="80"/>
      <c r="AW359" s="80"/>
      <c r="AX359" s="80"/>
      <c r="AY359" s="80"/>
      <c r="AZ359" s="80"/>
      <c r="BA359" s="80"/>
      <c r="BB359" s="80"/>
      <c r="BC359" s="79" t="str">
        <f>REPLACE(INDEX(GroupVertices[Group],MATCH(Edges[[#This Row],[Vertex 1]],GroupVertices[Vertex],0)),1,1,"")</f>
        <v>6</v>
      </c>
      <c r="BD359" s="79" t="str">
        <f>REPLACE(INDEX(GroupVertices[Group],MATCH(Edges[[#This Row],[Vertex 2]],GroupVertices[Vertex],0)),1,1,"")</f>
        <v>6</v>
      </c>
    </row>
    <row r="360" spans="1:56" ht="15">
      <c r="A360" s="65" t="s">
        <v>431</v>
      </c>
      <c r="B360" s="65" t="s">
        <v>791</v>
      </c>
      <c r="C360" s="66"/>
      <c r="D360" s="67"/>
      <c r="E360" s="68"/>
      <c r="F360" s="69"/>
      <c r="G360" s="66"/>
      <c r="H360" s="70"/>
      <c r="I360" s="71"/>
      <c r="J360" s="71"/>
      <c r="K360" s="34" t="s">
        <v>65</v>
      </c>
      <c r="L360" s="78">
        <v>360</v>
      </c>
      <c r="M360" s="78"/>
      <c r="N360" s="73"/>
      <c r="O360" s="80" t="s">
        <v>876</v>
      </c>
      <c r="P360" s="82">
        <v>43656.493055555555</v>
      </c>
      <c r="Q360" s="80" t="s">
        <v>1016</v>
      </c>
      <c r="R360" s="80"/>
      <c r="S360" s="80"/>
      <c r="T360" s="80"/>
      <c r="U360" s="80"/>
      <c r="V360" s="83" t="s">
        <v>1689</v>
      </c>
      <c r="W360" s="82">
        <v>43656.493055555555</v>
      </c>
      <c r="X360" s="86">
        <v>43656</v>
      </c>
      <c r="Y360" s="88" t="s">
        <v>2087</v>
      </c>
      <c r="Z360" s="83" t="s">
        <v>2647</v>
      </c>
      <c r="AA360" s="80"/>
      <c r="AB360" s="80"/>
      <c r="AC360" s="88" t="s">
        <v>3210</v>
      </c>
      <c r="AD360" s="88" t="s">
        <v>3610</v>
      </c>
      <c r="AE360" s="80" t="b">
        <v>0</v>
      </c>
      <c r="AF360" s="80">
        <v>1</v>
      </c>
      <c r="AG360" s="88" t="s">
        <v>3740</v>
      </c>
      <c r="AH360" s="80" t="b">
        <v>0</v>
      </c>
      <c r="AI360" s="80" t="s">
        <v>3823</v>
      </c>
      <c r="AJ360" s="80"/>
      <c r="AK360" s="88" t="s">
        <v>3679</v>
      </c>
      <c r="AL360" s="80" t="b">
        <v>0</v>
      </c>
      <c r="AM360" s="80">
        <v>0</v>
      </c>
      <c r="AN360" s="88" t="s">
        <v>3679</v>
      </c>
      <c r="AO360" s="80" t="s">
        <v>3851</v>
      </c>
      <c r="AP360" s="80" t="b">
        <v>0</v>
      </c>
      <c r="AQ360" s="88" t="s">
        <v>3610</v>
      </c>
      <c r="AR360" s="80" t="s">
        <v>178</v>
      </c>
      <c r="AS360" s="80">
        <v>0</v>
      </c>
      <c r="AT360" s="80">
        <v>0</v>
      </c>
      <c r="AU360" s="80"/>
      <c r="AV360" s="80"/>
      <c r="AW360" s="80"/>
      <c r="AX360" s="80"/>
      <c r="AY360" s="80"/>
      <c r="AZ360" s="80"/>
      <c r="BA360" s="80"/>
      <c r="BB360" s="80"/>
      <c r="BC360" s="79" t="str">
        <f>REPLACE(INDEX(GroupVertices[Group],MATCH(Edges[[#This Row],[Vertex 1]],GroupVertices[Vertex],0)),1,1,"")</f>
        <v>6</v>
      </c>
      <c r="BD360" s="79" t="str">
        <f>REPLACE(INDEX(GroupVertices[Group],MATCH(Edges[[#This Row],[Vertex 2]],GroupVertices[Vertex],0)),1,1,"")</f>
        <v>6</v>
      </c>
    </row>
    <row r="361" spans="1:56" ht="15">
      <c r="A361" s="65" t="s">
        <v>423</v>
      </c>
      <c r="B361" s="65" t="s">
        <v>548</v>
      </c>
      <c r="C361" s="66"/>
      <c r="D361" s="67"/>
      <c r="E361" s="68"/>
      <c r="F361" s="69"/>
      <c r="G361" s="66"/>
      <c r="H361" s="70"/>
      <c r="I361" s="71"/>
      <c r="J361" s="71"/>
      <c r="K361" s="34" t="s">
        <v>65</v>
      </c>
      <c r="L361" s="78">
        <v>361</v>
      </c>
      <c r="M361" s="78"/>
      <c r="N361" s="73"/>
      <c r="O361" s="80" t="s">
        <v>874</v>
      </c>
      <c r="P361" s="82">
        <v>43656.91935185185</v>
      </c>
      <c r="Q361" s="80" t="s">
        <v>918</v>
      </c>
      <c r="R361" s="80"/>
      <c r="S361" s="80"/>
      <c r="T361" s="80" t="s">
        <v>1344</v>
      </c>
      <c r="U361" s="83" t="s">
        <v>1398</v>
      </c>
      <c r="V361" s="83" t="s">
        <v>1398</v>
      </c>
      <c r="W361" s="82">
        <v>43656.91935185185</v>
      </c>
      <c r="X361" s="86">
        <v>43656</v>
      </c>
      <c r="Y361" s="88" t="s">
        <v>2074</v>
      </c>
      <c r="Z361" s="83" t="s">
        <v>2634</v>
      </c>
      <c r="AA361" s="80"/>
      <c r="AB361" s="80"/>
      <c r="AC361" s="88" t="s">
        <v>3197</v>
      </c>
      <c r="AD361" s="80"/>
      <c r="AE361" s="80" t="b">
        <v>0</v>
      </c>
      <c r="AF361" s="80">
        <v>0</v>
      </c>
      <c r="AG361" s="88" t="s">
        <v>3679</v>
      </c>
      <c r="AH361" s="80" t="b">
        <v>0</v>
      </c>
      <c r="AI361" s="80" t="s">
        <v>3821</v>
      </c>
      <c r="AJ361" s="80"/>
      <c r="AK361" s="88" t="s">
        <v>3679</v>
      </c>
      <c r="AL361" s="80" t="b">
        <v>0</v>
      </c>
      <c r="AM361" s="80">
        <v>4</v>
      </c>
      <c r="AN361" s="88" t="s">
        <v>3335</v>
      </c>
      <c r="AO361" s="80" t="s">
        <v>3849</v>
      </c>
      <c r="AP361" s="80" t="b">
        <v>0</v>
      </c>
      <c r="AQ361" s="88" t="s">
        <v>3335</v>
      </c>
      <c r="AR361" s="80" t="s">
        <v>178</v>
      </c>
      <c r="AS361" s="80">
        <v>0</v>
      </c>
      <c r="AT361" s="80">
        <v>0</v>
      </c>
      <c r="AU361" s="80"/>
      <c r="AV361" s="80"/>
      <c r="AW361" s="80"/>
      <c r="AX361" s="80"/>
      <c r="AY361" s="80"/>
      <c r="AZ361" s="80"/>
      <c r="BA361" s="80"/>
      <c r="BB361" s="80"/>
      <c r="BC361" s="79" t="str">
        <f>REPLACE(INDEX(GroupVertices[Group],MATCH(Edges[[#This Row],[Vertex 1]],GroupVertices[Vertex],0)),1,1,"")</f>
        <v>13</v>
      </c>
      <c r="BD361" s="79" t="str">
        <f>REPLACE(INDEX(GroupVertices[Group],MATCH(Edges[[#This Row],[Vertex 2]],GroupVertices[Vertex],0)),1,1,"")</f>
        <v>13</v>
      </c>
    </row>
    <row r="362" spans="1:56" ht="15">
      <c r="A362" s="65" t="s">
        <v>423</v>
      </c>
      <c r="B362" s="65" t="s">
        <v>548</v>
      </c>
      <c r="C362" s="66"/>
      <c r="D362" s="67"/>
      <c r="E362" s="68"/>
      <c r="F362" s="69"/>
      <c r="G362" s="66"/>
      <c r="H362" s="70"/>
      <c r="I362" s="71"/>
      <c r="J362" s="71"/>
      <c r="K362" s="34" t="s">
        <v>65</v>
      </c>
      <c r="L362" s="78">
        <v>362</v>
      </c>
      <c r="M362" s="78"/>
      <c r="N362" s="73"/>
      <c r="O362" s="80" t="s">
        <v>874</v>
      </c>
      <c r="P362" s="82">
        <v>43656.91945601852</v>
      </c>
      <c r="Q362" s="80" t="s">
        <v>917</v>
      </c>
      <c r="R362" s="80"/>
      <c r="S362" s="80"/>
      <c r="T362" s="80" t="s">
        <v>1343</v>
      </c>
      <c r="U362" s="83" t="s">
        <v>1397</v>
      </c>
      <c r="V362" s="83" t="s">
        <v>1397</v>
      </c>
      <c r="W362" s="82">
        <v>43656.91945601852</v>
      </c>
      <c r="X362" s="86">
        <v>43656</v>
      </c>
      <c r="Y362" s="88" t="s">
        <v>2075</v>
      </c>
      <c r="Z362" s="83" t="s">
        <v>2635</v>
      </c>
      <c r="AA362" s="80"/>
      <c r="AB362" s="80"/>
      <c r="AC362" s="88" t="s">
        <v>3198</v>
      </c>
      <c r="AD362" s="80"/>
      <c r="AE362" s="80" t="b">
        <v>0</v>
      </c>
      <c r="AF362" s="80">
        <v>0</v>
      </c>
      <c r="AG362" s="88" t="s">
        <v>3679</v>
      </c>
      <c r="AH362" s="80" t="b">
        <v>0</v>
      </c>
      <c r="AI362" s="80" t="s">
        <v>3821</v>
      </c>
      <c r="AJ362" s="80"/>
      <c r="AK362" s="88" t="s">
        <v>3679</v>
      </c>
      <c r="AL362" s="80" t="b">
        <v>0</v>
      </c>
      <c r="AM362" s="80">
        <v>6</v>
      </c>
      <c r="AN362" s="88" t="s">
        <v>3336</v>
      </c>
      <c r="AO362" s="80" t="s">
        <v>3849</v>
      </c>
      <c r="AP362" s="80" t="b">
        <v>0</v>
      </c>
      <c r="AQ362" s="88" t="s">
        <v>3336</v>
      </c>
      <c r="AR362" s="80" t="s">
        <v>178</v>
      </c>
      <c r="AS362" s="80">
        <v>0</v>
      </c>
      <c r="AT362" s="80">
        <v>0</v>
      </c>
      <c r="AU362" s="80"/>
      <c r="AV362" s="80"/>
      <c r="AW362" s="80"/>
      <c r="AX362" s="80"/>
      <c r="AY362" s="80"/>
      <c r="AZ362" s="80"/>
      <c r="BA362" s="80"/>
      <c r="BB362" s="80"/>
      <c r="BC362" s="79" t="str">
        <f>REPLACE(INDEX(GroupVertices[Group],MATCH(Edges[[#This Row],[Vertex 1]],GroupVertices[Vertex],0)),1,1,"")</f>
        <v>13</v>
      </c>
      <c r="BD362" s="79" t="str">
        <f>REPLACE(INDEX(GroupVertices[Group],MATCH(Edges[[#This Row],[Vertex 2]],GroupVertices[Vertex],0)),1,1,"")</f>
        <v>13</v>
      </c>
    </row>
    <row r="363" spans="1:56" ht="15">
      <c r="A363" s="65" t="s">
        <v>594</v>
      </c>
      <c r="B363" s="65" t="s">
        <v>594</v>
      </c>
      <c r="C363" s="66"/>
      <c r="D363" s="67"/>
      <c r="E363" s="68"/>
      <c r="F363" s="69"/>
      <c r="G363" s="66"/>
      <c r="H363" s="70"/>
      <c r="I363" s="71"/>
      <c r="J363" s="71"/>
      <c r="K363" s="34" t="s">
        <v>65</v>
      </c>
      <c r="L363" s="78">
        <v>363</v>
      </c>
      <c r="M363" s="78"/>
      <c r="N363" s="73"/>
      <c r="O363" s="80" t="s">
        <v>178</v>
      </c>
      <c r="P363" s="82">
        <v>43655.517430555556</v>
      </c>
      <c r="Q363" s="80" t="s">
        <v>1159</v>
      </c>
      <c r="R363" s="80"/>
      <c r="S363" s="80"/>
      <c r="T363" s="80"/>
      <c r="U363" s="83" t="s">
        <v>1459</v>
      </c>
      <c r="V363" s="83" t="s">
        <v>1459</v>
      </c>
      <c r="W363" s="82">
        <v>43655.517430555556</v>
      </c>
      <c r="X363" s="86">
        <v>43655</v>
      </c>
      <c r="Y363" s="88" t="s">
        <v>2279</v>
      </c>
      <c r="Z363" s="83" t="s">
        <v>2841</v>
      </c>
      <c r="AA363" s="80"/>
      <c r="AB363" s="80"/>
      <c r="AC363" s="88" t="s">
        <v>3404</v>
      </c>
      <c r="AD363" s="80"/>
      <c r="AE363" s="80" t="b">
        <v>0</v>
      </c>
      <c r="AF363" s="80">
        <v>56029</v>
      </c>
      <c r="AG363" s="88" t="s">
        <v>3679</v>
      </c>
      <c r="AH363" s="80" t="b">
        <v>0</v>
      </c>
      <c r="AI363" s="80" t="s">
        <v>3815</v>
      </c>
      <c r="AJ363" s="80"/>
      <c r="AK363" s="88" t="s">
        <v>3679</v>
      </c>
      <c r="AL363" s="80" t="b">
        <v>0</v>
      </c>
      <c r="AM363" s="80">
        <v>21163</v>
      </c>
      <c r="AN363" s="88" t="s">
        <v>3679</v>
      </c>
      <c r="AO363" s="80" t="s">
        <v>3849</v>
      </c>
      <c r="AP363" s="80" t="b">
        <v>0</v>
      </c>
      <c r="AQ363" s="88" t="s">
        <v>3404</v>
      </c>
      <c r="AR363" s="80" t="s">
        <v>874</v>
      </c>
      <c r="AS363" s="80">
        <v>0</v>
      </c>
      <c r="AT363" s="80">
        <v>0</v>
      </c>
      <c r="AU363" s="80"/>
      <c r="AV363" s="80"/>
      <c r="AW363" s="80"/>
      <c r="AX363" s="80"/>
      <c r="AY363" s="80"/>
      <c r="AZ363" s="80"/>
      <c r="BA363" s="80"/>
      <c r="BB363" s="80"/>
      <c r="BC363" s="79" t="str">
        <f>REPLACE(INDEX(GroupVertices[Group],MATCH(Edges[[#This Row],[Vertex 1]],GroupVertices[Vertex],0)),1,1,"")</f>
        <v>2</v>
      </c>
      <c r="BD363" s="79" t="str">
        <f>REPLACE(INDEX(GroupVertices[Group],MATCH(Edges[[#This Row],[Vertex 2]],GroupVertices[Vertex],0)),1,1,"")</f>
        <v>2</v>
      </c>
    </row>
    <row r="364" spans="1:56" ht="15">
      <c r="A364" s="65" t="s">
        <v>594</v>
      </c>
      <c r="B364" s="65" t="s">
        <v>594</v>
      </c>
      <c r="C364" s="66"/>
      <c r="D364" s="67"/>
      <c r="E364" s="68"/>
      <c r="F364" s="69"/>
      <c r="G364" s="66"/>
      <c r="H364" s="70"/>
      <c r="I364" s="71"/>
      <c r="J364" s="71"/>
      <c r="K364" s="34" t="s">
        <v>65</v>
      </c>
      <c r="L364" s="78">
        <v>364</v>
      </c>
      <c r="M364" s="78"/>
      <c r="N364" s="73"/>
      <c r="O364" s="80" t="s">
        <v>178</v>
      </c>
      <c r="P364" s="82">
        <v>43656.53600694444</v>
      </c>
      <c r="Q364" s="80" t="s">
        <v>1160</v>
      </c>
      <c r="R364" s="80"/>
      <c r="S364" s="80"/>
      <c r="T364" s="80"/>
      <c r="U364" s="83" t="s">
        <v>1460</v>
      </c>
      <c r="V364" s="83" t="s">
        <v>1460</v>
      </c>
      <c r="W364" s="82">
        <v>43656.53600694444</v>
      </c>
      <c r="X364" s="86">
        <v>43656</v>
      </c>
      <c r="Y364" s="88" t="s">
        <v>2280</v>
      </c>
      <c r="Z364" s="83" t="s">
        <v>2842</v>
      </c>
      <c r="AA364" s="80"/>
      <c r="AB364" s="80"/>
      <c r="AC364" s="88" t="s">
        <v>3405</v>
      </c>
      <c r="AD364" s="80"/>
      <c r="AE364" s="80" t="b">
        <v>0</v>
      </c>
      <c r="AF364" s="80">
        <v>16889</v>
      </c>
      <c r="AG364" s="88" t="s">
        <v>3679</v>
      </c>
      <c r="AH364" s="80" t="b">
        <v>0</v>
      </c>
      <c r="AI364" s="80" t="s">
        <v>3815</v>
      </c>
      <c r="AJ364" s="80"/>
      <c r="AK364" s="88" t="s">
        <v>3679</v>
      </c>
      <c r="AL364" s="80" t="b">
        <v>0</v>
      </c>
      <c r="AM364" s="80">
        <v>6295</v>
      </c>
      <c r="AN364" s="88" t="s">
        <v>3679</v>
      </c>
      <c r="AO364" s="80" t="s">
        <v>3849</v>
      </c>
      <c r="AP364" s="80" t="b">
        <v>0</v>
      </c>
      <c r="AQ364" s="88" t="s">
        <v>3405</v>
      </c>
      <c r="AR364" s="80" t="s">
        <v>874</v>
      </c>
      <c r="AS364" s="80">
        <v>0</v>
      </c>
      <c r="AT364" s="80">
        <v>0</v>
      </c>
      <c r="AU364" s="80"/>
      <c r="AV364" s="80"/>
      <c r="AW364" s="80"/>
      <c r="AX364" s="80"/>
      <c r="AY364" s="80"/>
      <c r="AZ364" s="80"/>
      <c r="BA364" s="80"/>
      <c r="BB364" s="80"/>
      <c r="BC364" s="79" t="str">
        <f>REPLACE(INDEX(GroupVertices[Group],MATCH(Edges[[#This Row],[Vertex 1]],GroupVertices[Vertex],0)),1,1,"")</f>
        <v>2</v>
      </c>
      <c r="BD364" s="79" t="str">
        <f>REPLACE(INDEX(GroupVertices[Group],MATCH(Edges[[#This Row],[Vertex 2]],GroupVertices[Vertex],0)),1,1,"")</f>
        <v>2</v>
      </c>
    </row>
    <row r="365" spans="1:56" ht="15">
      <c r="A365" s="65" t="s">
        <v>449</v>
      </c>
      <c r="B365" s="65" t="s">
        <v>797</v>
      </c>
      <c r="C365" s="66"/>
      <c r="D365" s="67"/>
      <c r="E365" s="68"/>
      <c r="F365" s="69"/>
      <c r="G365" s="66"/>
      <c r="H365" s="70"/>
      <c r="I365" s="71"/>
      <c r="J365" s="71"/>
      <c r="K365" s="34" t="s">
        <v>65</v>
      </c>
      <c r="L365" s="78">
        <v>365</v>
      </c>
      <c r="M365" s="78"/>
      <c r="N365" s="73"/>
      <c r="O365" s="80" t="s">
        <v>876</v>
      </c>
      <c r="P365" s="82">
        <v>43657.00105324074</v>
      </c>
      <c r="Q365" s="80" t="s">
        <v>1032</v>
      </c>
      <c r="R365" s="80"/>
      <c r="S365" s="80"/>
      <c r="T365" s="80"/>
      <c r="U365" s="83" t="s">
        <v>1422</v>
      </c>
      <c r="V365" s="83" t="s">
        <v>1422</v>
      </c>
      <c r="W365" s="82">
        <v>43657.00105324074</v>
      </c>
      <c r="X365" s="86">
        <v>43657</v>
      </c>
      <c r="Y365" s="88" t="s">
        <v>2107</v>
      </c>
      <c r="Z365" s="83" t="s">
        <v>2667</v>
      </c>
      <c r="AA365" s="80"/>
      <c r="AB365" s="80"/>
      <c r="AC365" s="88" t="s">
        <v>3230</v>
      </c>
      <c r="AD365" s="88" t="s">
        <v>3618</v>
      </c>
      <c r="AE365" s="80" t="b">
        <v>0</v>
      </c>
      <c r="AF365" s="80">
        <v>1</v>
      </c>
      <c r="AG365" s="88" t="s">
        <v>3746</v>
      </c>
      <c r="AH365" s="80" t="b">
        <v>0</v>
      </c>
      <c r="AI365" s="80" t="s">
        <v>3815</v>
      </c>
      <c r="AJ365" s="80"/>
      <c r="AK365" s="88" t="s">
        <v>3679</v>
      </c>
      <c r="AL365" s="80" t="b">
        <v>0</v>
      </c>
      <c r="AM365" s="80">
        <v>0</v>
      </c>
      <c r="AN365" s="88" t="s">
        <v>3679</v>
      </c>
      <c r="AO365" s="80" t="s">
        <v>3850</v>
      </c>
      <c r="AP365" s="80" t="b">
        <v>0</v>
      </c>
      <c r="AQ365" s="88" t="s">
        <v>3618</v>
      </c>
      <c r="AR365" s="80" t="s">
        <v>178</v>
      </c>
      <c r="AS365" s="80">
        <v>0</v>
      </c>
      <c r="AT365" s="80">
        <v>0</v>
      </c>
      <c r="AU365" s="80"/>
      <c r="AV365" s="80"/>
      <c r="AW365" s="80"/>
      <c r="AX365" s="80"/>
      <c r="AY365" s="80"/>
      <c r="AZ365" s="80"/>
      <c r="BA365" s="80"/>
      <c r="BB365" s="80"/>
      <c r="BC365" s="79" t="str">
        <f>REPLACE(INDEX(GroupVertices[Group],MATCH(Edges[[#This Row],[Vertex 1]],GroupVertices[Vertex],0)),1,1,"")</f>
        <v>22</v>
      </c>
      <c r="BD365" s="79" t="str">
        <f>REPLACE(INDEX(GroupVertices[Group],MATCH(Edges[[#This Row],[Vertex 2]],GroupVertices[Vertex],0)),1,1,"")</f>
        <v>22</v>
      </c>
    </row>
    <row r="366" spans="1:56" ht="15">
      <c r="A366" s="65" t="s">
        <v>449</v>
      </c>
      <c r="B366" s="65" t="s">
        <v>798</v>
      </c>
      <c r="C366" s="66"/>
      <c r="D366" s="67"/>
      <c r="E366" s="68"/>
      <c r="F366" s="69"/>
      <c r="G366" s="66"/>
      <c r="H366" s="70"/>
      <c r="I366" s="71"/>
      <c r="J366" s="71"/>
      <c r="K366" s="34" t="s">
        <v>65</v>
      </c>
      <c r="L366" s="78">
        <v>366</v>
      </c>
      <c r="M366" s="78"/>
      <c r="N366" s="73"/>
      <c r="O366" s="80" t="s">
        <v>876</v>
      </c>
      <c r="P366" s="82">
        <v>43657.00105324074</v>
      </c>
      <c r="Q366" s="80" t="s">
        <v>1032</v>
      </c>
      <c r="R366" s="80"/>
      <c r="S366" s="80"/>
      <c r="T366" s="80"/>
      <c r="U366" s="83" t="s">
        <v>1422</v>
      </c>
      <c r="V366" s="83" t="s">
        <v>1422</v>
      </c>
      <c r="W366" s="82">
        <v>43657.00105324074</v>
      </c>
      <c r="X366" s="86">
        <v>43657</v>
      </c>
      <c r="Y366" s="88" t="s">
        <v>2107</v>
      </c>
      <c r="Z366" s="83" t="s">
        <v>2667</v>
      </c>
      <c r="AA366" s="80"/>
      <c r="AB366" s="80"/>
      <c r="AC366" s="88" t="s">
        <v>3230</v>
      </c>
      <c r="AD366" s="88" t="s">
        <v>3618</v>
      </c>
      <c r="AE366" s="80" t="b">
        <v>0</v>
      </c>
      <c r="AF366" s="80">
        <v>1</v>
      </c>
      <c r="AG366" s="88" t="s">
        <v>3746</v>
      </c>
      <c r="AH366" s="80" t="b">
        <v>0</v>
      </c>
      <c r="AI366" s="80" t="s">
        <v>3815</v>
      </c>
      <c r="AJ366" s="80"/>
      <c r="AK366" s="88" t="s">
        <v>3679</v>
      </c>
      <c r="AL366" s="80" t="b">
        <v>0</v>
      </c>
      <c r="AM366" s="80">
        <v>0</v>
      </c>
      <c r="AN366" s="88" t="s">
        <v>3679</v>
      </c>
      <c r="AO366" s="80" t="s">
        <v>3850</v>
      </c>
      <c r="AP366" s="80" t="b">
        <v>0</v>
      </c>
      <c r="AQ366" s="88" t="s">
        <v>3618</v>
      </c>
      <c r="AR366" s="80" t="s">
        <v>178</v>
      </c>
      <c r="AS366" s="80">
        <v>0</v>
      </c>
      <c r="AT366" s="80">
        <v>0</v>
      </c>
      <c r="AU366" s="80"/>
      <c r="AV366" s="80"/>
      <c r="AW366" s="80"/>
      <c r="AX366" s="80"/>
      <c r="AY366" s="80"/>
      <c r="AZ366" s="80"/>
      <c r="BA366" s="80"/>
      <c r="BB366" s="80"/>
      <c r="BC366" s="79" t="str">
        <f>REPLACE(INDEX(GroupVertices[Group],MATCH(Edges[[#This Row],[Vertex 1]],GroupVertices[Vertex],0)),1,1,"")</f>
        <v>22</v>
      </c>
      <c r="BD366" s="79" t="str">
        <f>REPLACE(INDEX(GroupVertices[Group],MATCH(Edges[[#This Row],[Vertex 2]],GroupVertices[Vertex],0)),1,1,"")</f>
        <v>22</v>
      </c>
    </row>
    <row r="367" spans="1:56" ht="15">
      <c r="A367" s="65" t="s">
        <v>449</v>
      </c>
      <c r="B367" s="65" t="s">
        <v>799</v>
      </c>
      <c r="C367" s="66"/>
      <c r="D367" s="67"/>
      <c r="E367" s="68"/>
      <c r="F367" s="69"/>
      <c r="G367" s="66"/>
      <c r="H367" s="70"/>
      <c r="I367" s="71"/>
      <c r="J367" s="71"/>
      <c r="K367" s="34" t="s">
        <v>65</v>
      </c>
      <c r="L367" s="78">
        <v>367</v>
      </c>
      <c r="M367" s="78"/>
      <c r="N367" s="73"/>
      <c r="O367" s="80" t="s">
        <v>875</v>
      </c>
      <c r="P367" s="82">
        <v>43657.00105324074</v>
      </c>
      <c r="Q367" s="80" t="s">
        <v>1032</v>
      </c>
      <c r="R367" s="80"/>
      <c r="S367" s="80"/>
      <c r="T367" s="80"/>
      <c r="U367" s="83" t="s">
        <v>1422</v>
      </c>
      <c r="V367" s="83" t="s">
        <v>1422</v>
      </c>
      <c r="W367" s="82">
        <v>43657.00105324074</v>
      </c>
      <c r="X367" s="86">
        <v>43657</v>
      </c>
      <c r="Y367" s="88" t="s">
        <v>2107</v>
      </c>
      <c r="Z367" s="83" t="s">
        <v>2667</v>
      </c>
      <c r="AA367" s="80"/>
      <c r="AB367" s="80"/>
      <c r="AC367" s="88" t="s">
        <v>3230</v>
      </c>
      <c r="AD367" s="88" t="s">
        <v>3618</v>
      </c>
      <c r="AE367" s="80" t="b">
        <v>0</v>
      </c>
      <c r="AF367" s="80">
        <v>1</v>
      </c>
      <c r="AG367" s="88" t="s">
        <v>3746</v>
      </c>
      <c r="AH367" s="80" t="b">
        <v>0</v>
      </c>
      <c r="AI367" s="80" t="s">
        <v>3815</v>
      </c>
      <c r="AJ367" s="80"/>
      <c r="AK367" s="88" t="s">
        <v>3679</v>
      </c>
      <c r="AL367" s="80" t="b">
        <v>0</v>
      </c>
      <c r="AM367" s="80">
        <v>0</v>
      </c>
      <c r="AN367" s="88" t="s">
        <v>3679</v>
      </c>
      <c r="AO367" s="80" t="s">
        <v>3850</v>
      </c>
      <c r="AP367" s="80" t="b">
        <v>0</v>
      </c>
      <c r="AQ367" s="88" t="s">
        <v>3618</v>
      </c>
      <c r="AR367" s="80" t="s">
        <v>178</v>
      </c>
      <c r="AS367" s="80">
        <v>0</v>
      </c>
      <c r="AT367" s="80">
        <v>0</v>
      </c>
      <c r="AU367" s="80"/>
      <c r="AV367" s="80"/>
      <c r="AW367" s="80"/>
      <c r="AX367" s="80"/>
      <c r="AY367" s="80"/>
      <c r="AZ367" s="80"/>
      <c r="BA367" s="80"/>
      <c r="BB367" s="80"/>
      <c r="BC367" s="79" t="str">
        <f>REPLACE(INDEX(GroupVertices[Group],MATCH(Edges[[#This Row],[Vertex 1]],GroupVertices[Vertex],0)),1,1,"")</f>
        <v>22</v>
      </c>
      <c r="BD367" s="79" t="str">
        <f>REPLACE(INDEX(GroupVertices[Group],MATCH(Edges[[#This Row],[Vertex 2]],GroupVertices[Vertex],0)),1,1,"")</f>
        <v>22</v>
      </c>
    </row>
    <row r="368" spans="1:56" ht="15">
      <c r="A368" s="65" t="s">
        <v>415</v>
      </c>
      <c r="B368" s="65" t="s">
        <v>773</v>
      </c>
      <c r="C368" s="66"/>
      <c r="D368" s="67"/>
      <c r="E368" s="68"/>
      <c r="F368" s="69"/>
      <c r="G368" s="66"/>
      <c r="H368" s="70"/>
      <c r="I368" s="71"/>
      <c r="J368" s="71"/>
      <c r="K368" s="34" t="s">
        <v>65</v>
      </c>
      <c r="L368" s="78">
        <v>368</v>
      </c>
      <c r="M368" s="78"/>
      <c r="N368" s="73"/>
      <c r="O368" s="80" t="s">
        <v>876</v>
      </c>
      <c r="P368" s="82">
        <v>43656.8928125</v>
      </c>
      <c r="Q368" s="80" t="s">
        <v>999</v>
      </c>
      <c r="R368" s="83" t="s">
        <v>1272</v>
      </c>
      <c r="S368" s="80" t="s">
        <v>1321</v>
      </c>
      <c r="T368" s="80" t="s">
        <v>1357</v>
      </c>
      <c r="U368" s="80"/>
      <c r="V368" s="83" t="s">
        <v>1678</v>
      </c>
      <c r="W368" s="82">
        <v>43656.8928125</v>
      </c>
      <c r="X368" s="86">
        <v>43656</v>
      </c>
      <c r="Y368" s="88" t="s">
        <v>2066</v>
      </c>
      <c r="Z368" s="83" t="s">
        <v>2626</v>
      </c>
      <c r="AA368" s="80"/>
      <c r="AB368" s="80"/>
      <c r="AC368" s="88" t="s">
        <v>3189</v>
      </c>
      <c r="AD368" s="80"/>
      <c r="AE368" s="80" t="b">
        <v>0</v>
      </c>
      <c r="AF368" s="80">
        <v>0</v>
      </c>
      <c r="AG368" s="88" t="s">
        <v>3679</v>
      </c>
      <c r="AH368" s="80" t="b">
        <v>0</v>
      </c>
      <c r="AI368" s="80" t="s">
        <v>3815</v>
      </c>
      <c r="AJ368" s="80"/>
      <c r="AK368" s="88" t="s">
        <v>3679</v>
      </c>
      <c r="AL368" s="80" t="b">
        <v>0</v>
      </c>
      <c r="AM368" s="80">
        <v>0</v>
      </c>
      <c r="AN368" s="88" t="s">
        <v>3679</v>
      </c>
      <c r="AO368" s="80" t="s">
        <v>3864</v>
      </c>
      <c r="AP368" s="80" t="b">
        <v>0</v>
      </c>
      <c r="AQ368" s="88" t="s">
        <v>3189</v>
      </c>
      <c r="AR368" s="80" t="s">
        <v>178</v>
      </c>
      <c r="AS368" s="80">
        <v>0</v>
      </c>
      <c r="AT368" s="80">
        <v>0</v>
      </c>
      <c r="AU368" s="80"/>
      <c r="AV368" s="80"/>
      <c r="AW368" s="80"/>
      <c r="AX368" s="80"/>
      <c r="AY368" s="80"/>
      <c r="AZ368" s="80"/>
      <c r="BA368" s="80"/>
      <c r="BB368" s="80"/>
      <c r="BC368" s="79" t="str">
        <f>REPLACE(INDEX(GroupVertices[Group],MATCH(Edges[[#This Row],[Vertex 1]],GroupVertices[Vertex],0)),1,1,"")</f>
        <v>86</v>
      </c>
      <c r="BD368" s="79" t="str">
        <f>REPLACE(INDEX(GroupVertices[Group],MATCH(Edges[[#This Row],[Vertex 2]],GroupVertices[Vertex],0)),1,1,"")</f>
        <v>86</v>
      </c>
    </row>
    <row r="369" spans="1:56" ht="15">
      <c r="A369" s="65" t="s">
        <v>679</v>
      </c>
      <c r="B369" s="65" t="s">
        <v>678</v>
      </c>
      <c r="C369" s="66"/>
      <c r="D369" s="67"/>
      <c r="E369" s="68"/>
      <c r="F369" s="69"/>
      <c r="G369" s="66"/>
      <c r="H369" s="70"/>
      <c r="I369" s="71"/>
      <c r="J369" s="71"/>
      <c r="K369" s="34" t="s">
        <v>66</v>
      </c>
      <c r="L369" s="78">
        <v>369</v>
      </c>
      <c r="M369" s="78"/>
      <c r="N369" s="73"/>
      <c r="O369" s="80" t="s">
        <v>876</v>
      </c>
      <c r="P369" s="82">
        <v>43657.689409722225</v>
      </c>
      <c r="Q369" s="80" t="s">
        <v>1241</v>
      </c>
      <c r="R369" s="80"/>
      <c r="S369" s="80"/>
      <c r="T369" s="80"/>
      <c r="U369" s="80"/>
      <c r="V369" s="83" t="s">
        <v>1856</v>
      </c>
      <c r="W369" s="82">
        <v>43657.689409722225</v>
      </c>
      <c r="X369" s="86">
        <v>43657</v>
      </c>
      <c r="Y369" s="88" t="s">
        <v>2414</v>
      </c>
      <c r="Z369" s="83" t="s">
        <v>2977</v>
      </c>
      <c r="AA369" s="80"/>
      <c r="AB369" s="80"/>
      <c r="AC369" s="88" t="s">
        <v>3540</v>
      </c>
      <c r="AD369" s="88" t="s">
        <v>3672</v>
      </c>
      <c r="AE369" s="80" t="b">
        <v>0</v>
      </c>
      <c r="AF369" s="80">
        <v>0</v>
      </c>
      <c r="AG369" s="88" t="s">
        <v>3807</v>
      </c>
      <c r="AH369" s="80" t="b">
        <v>0</v>
      </c>
      <c r="AI369" s="80" t="s">
        <v>3822</v>
      </c>
      <c r="AJ369" s="80"/>
      <c r="AK369" s="88" t="s">
        <v>3679</v>
      </c>
      <c r="AL369" s="80" t="b">
        <v>0</v>
      </c>
      <c r="AM369" s="80">
        <v>0</v>
      </c>
      <c r="AN369" s="88" t="s">
        <v>3679</v>
      </c>
      <c r="AO369" s="80" t="s">
        <v>3850</v>
      </c>
      <c r="AP369" s="80" t="b">
        <v>0</v>
      </c>
      <c r="AQ369" s="88" t="s">
        <v>3672</v>
      </c>
      <c r="AR369" s="80" t="s">
        <v>178</v>
      </c>
      <c r="AS369" s="80">
        <v>0</v>
      </c>
      <c r="AT369" s="80">
        <v>0</v>
      </c>
      <c r="AU369" s="80"/>
      <c r="AV369" s="80"/>
      <c r="AW369" s="80"/>
      <c r="AX369" s="80"/>
      <c r="AY369" s="80"/>
      <c r="AZ369" s="80"/>
      <c r="BA369" s="80"/>
      <c r="BB369" s="80"/>
      <c r="BC369" s="79" t="str">
        <f>REPLACE(INDEX(GroupVertices[Group],MATCH(Edges[[#This Row],[Vertex 1]],GroupVertices[Vertex],0)),1,1,"")</f>
        <v>38</v>
      </c>
      <c r="BD369" s="79" t="str">
        <f>REPLACE(INDEX(GroupVertices[Group],MATCH(Edges[[#This Row],[Vertex 2]],GroupVertices[Vertex],0)),1,1,"")</f>
        <v>38</v>
      </c>
    </row>
    <row r="370" spans="1:56" ht="15">
      <c r="A370" s="65" t="s">
        <v>679</v>
      </c>
      <c r="B370" s="65" t="s">
        <v>869</v>
      </c>
      <c r="C370" s="66"/>
      <c r="D370" s="67"/>
      <c r="E370" s="68"/>
      <c r="F370" s="69"/>
      <c r="G370" s="66"/>
      <c r="H370" s="70"/>
      <c r="I370" s="71"/>
      <c r="J370" s="71"/>
      <c r="K370" s="34" t="s">
        <v>65</v>
      </c>
      <c r="L370" s="78">
        <v>370</v>
      </c>
      <c r="M370" s="78"/>
      <c r="N370" s="73"/>
      <c r="O370" s="80" t="s">
        <v>875</v>
      </c>
      <c r="P370" s="82">
        <v>43657.689409722225</v>
      </c>
      <c r="Q370" s="80" t="s">
        <v>1241</v>
      </c>
      <c r="R370" s="80"/>
      <c r="S370" s="80"/>
      <c r="T370" s="80"/>
      <c r="U370" s="80"/>
      <c r="V370" s="83" t="s">
        <v>1856</v>
      </c>
      <c r="W370" s="82">
        <v>43657.689409722225</v>
      </c>
      <c r="X370" s="86">
        <v>43657</v>
      </c>
      <c r="Y370" s="88" t="s">
        <v>2414</v>
      </c>
      <c r="Z370" s="83" t="s">
        <v>2977</v>
      </c>
      <c r="AA370" s="80"/>
      <c r="AB370" s="80"/>
      <c r="AC370" s="88" t="s">
        <v>3540</v>
      </c>
      <c r="AD370" s="88" t="s">
        <v>3672</v>
      </c>
      <c r="AE370" s="80" t="b">
        <v>0</v>
      </c>
      <c r="AF370" s="80">
        <v>0</v>
      </c>
      <c r="AG370" s="88" t="s">
        <v>3807</v>
      </c>
      <c r="AH370" s="80" t="b">
        <v>0</v>
      </c>
      <c r="AI370" s="80" t="s">
        <v>3822</v>
      </c>
      <c r="AJ370" s="80"/>
      <c r="AK370" s="88" t="s">
        <v>3679</v>
      </c>
      <c r="AL370" s="80" t="b">
        <v>0</v>
      </c>
      <c r="AM370" s="80">
        <v>0</v>
      </c>
      <c r="AN370" s="88" t="s">
        <v>3679</v>
      </c>
      <c r="AO370" s="80" t="s">
        <v>3850</v>
      </c>
      <c r="AP370" s="80" t="b">
        <v>0</v>
      </c>
      <c r="AQ370" s="88" t="s">
        <v>3672</v>
      </c>
      <c r="AR370" s="80" t="s">
        <v>178</v>
      </c>
      <c r="AS370" s="80">
        <v>0</v>
      </c>
      <c r="AT370" s="80">
        <v>0</v>
      </c>
      <c r="AU370" s="80"/>
      <c r="AV370" s="80"/>
      <c r="AW370" s="80"/>
      <c r="AX370" s="80"/>
      <c r="AY370" s="80"/>
      <c r="AZ370" s="80"/>
      <c r="BA370" s="80"/>
      <c r="BB370" s="80"/>
      <c r="BC370" s="79" t="str">
        <f>REPLACE(INDEX(GroupVertices[Group],MATCH(Edges[[#This Row],[Vertex 1]],GroupVertices[Vertex],0)),1,1,"")</f>
        <v>38</v>
      </c>
      <c r="BD370" s="79" t="str">
        <f>REPLACE(INDEX(GroupVertices[Group],MATCH(Edges[[#This Row],[Vertex 2]],GroupVertices[Vertex],0)),1,1,"")</f>
        <v>38</v>
      </c>
    </row>
    <row r="371" spans="1:56" ht="15">
      <c r="A371" s="65" t="s">
        <v>323</v>
      </c>
      <c r="B371" s="65" t="s">
        <v>323</v>
      </c>
      <c r="C371" s="66"/>
      <c r="D371" s="67"/>
      <c r="E371" s="68"/>
      <c r="F371" s="69"/>
      <c r="G371" s="66"/>
      <c r="H371" s="70"/>
      <c r="I371" s="71"/>
      <c r="J371" s="71"/>
      <c r="K371" s="34" t="s">
        <v>65</v>
      </c>
      <c r="L371" s="78">
        <v>371</v>
      </c>
      <c r="M371" s="78"/>
      <c r="N371" s="73"/>
      <c r="O371" s="80" t="s">
        <v>178</v>
      </c>
      <c r="P371" s="82">
        <v>43656.578831018516</v>
      </c>
      <c r="Q371" s="80" t="s">
        <v>934</v>
      </c>
      <c r="R371" s="80"/>
      <c r="S371" s="80"/>
      <c r="T371" s="80"/>
      <c r="U371" s="80"/>
      <c r="V371" s="83" t="s">
        <v>1603</v>
      </c>
      <c r="W371" s="82">
        <v>43656.578831018516</v>
      </c>
      <c r="X371" s="86">
        <v>43656</v>
      </c>
      <c r="Y371" s="88" t="s">
        <v>1973</v>
      </c>
      <c r="Z371" s="83" t="s">
        <v>2532</v>
      </c>
      <c r="AA371" s="80"/>
      <c r="AB371" s="80"/>
      <c r="AC371" s="88" t="s">
        <v>3095</v>
      </c>
      <c r="AD371" s="80"/>
      <c r="AE371" s="80" t="b">
        <v>0</v>
      </c>
      <c r="AF371" s="80">
        <v>0</v>
      </c>
      <c r="AG371" s="88" t="s">
        <v>3679</v>
      </c>
      <c r="AH371" s="80" t="b">
        <v>0</v>
      </c>
      <c r="AI371" s="80" t="s">
        <v>3822</v>
      </c>
      <c r="AJ371" s="80"/>
      <c r="AK371" s="88" t="s">
        <v>3679</v>
      </c>
      <c r="AL371" s="80" t="b">
        <v>0</v>
      </c>
      <c r="AM371" s="80">
        <v>0</v>
      </c>
      <c r="AN371" s="88" t="s">
        <v>3679</v>
      </c>
      <c r="AO371" s="80" t="s">
        <v>3850</v>
      </c>
      <c r="AP371" s="80" t="b">
        <v>0</v>
      </c>
      <c r="AQ371" s="88" t="s">
        <v>3095</v>
      </c>
      <c r="AR371" s="80" t="s">
        <v>178</v>
      </c>
      <c r="AS371" s="80">
        <v>0</v>
      </c>
      <c r="AT371" s="80">
        <v>0</v>
      </c>
      <c r="AU371" s="80"/>
      <c r="AV371" s="80"/>
      <c r="AW371" s="80"/>
      <c r="AX371" s="80"/>
      <c r="AY371" s="80"/>
      <c r="AZ371" s="80"/>
      <c r="BA371" s="80"/>
      <c r="BB371" s="80"/>
      <c r="BC371" s="79" t="str">
        <f>REPLACE(INDEX(GroupVertices[Group],MATCH(Edges[[#This Row],[Vertex 1]],GroupVertices[Vertex],0)),1,1,"")</f>
        <v>189</v>
      </c>
      <c r="BD371" s="79" t="str">
        <f>REPLACE(INDEX(GroupVertices[Group],MATCH(Edges[[#This Row],[Vertex 2]],GroupVertices[Vertex],0)),1,1,"")</f>
        <v>189</v>
      </c>
    </row>
    <row r="372" spans="1:56" ht="15">
      <c r="A372" s="65" t="s">
        <v>361</v>
      </c>
      <c r="B372" s="65" t="s">
        <v>479</v>
      </c>
      <c r="C372" s="66"/>
      <c r="D372" s="67"/>
      <c r="E372" s="68"/>
      <c r="F372" s="69"/>
      <c r="G372" s="66"/>
      <c r="H372" s="70"/>
      <c r="I372" s="71"/>
      <c r="J372" s="71"/>
      <c r="K372" s="34" t="s">
        <v>65</v>
      </c>
      <c r="L372" s="78">
        <v>372</v>
      </c>
      <c r="M372" s="78"/>
      <c r="N372" s="73"/>
      <c r="O372" s="80" t="s">
        <v>874</v>
      </c>
      <c r="P372" s="82">
        <v>43656.76288194444</v>
      </c>
      <c r="Q372" s="80" t="s">
        <v>958</v>
      </c>
      <c r="R372" s="80"/>
      <c r="S372" s="80"/>
      <c r="T372" s="80"/>
      <c r="U372" s="80"/>
      <c r="V372" s="83" t="s">
        <v>1636</v>
      </c>
      <c r="W372" s="82">
        <v>43656.76288194444</v>
      </c>
      <c r="X372" s="86">
        <v>43656</v>
      </c>
      <c r="Y372" s="88" t="s">
        <v>2011</v>
      </c>
      <c r="Z372" s="83" t="s">
        <v>2570</v>
      </c>
      <c r="AA372" s="80"/>
      <c r="AB372" s="80"/>
      <c r="AC372" s="88" t="s">
        <v>3133</v>
      </c>
      <c r="AD372" s="80"/>
      <c r="AE372" s="80" t="b">
        <v>0</v>
      </c>
      <c r="AF372" s="80">
        <v>0</v>
      </c>
      <c r="AG372" s="88" t="s">
        <v>3679</v>
      </c>
      <c r="AH372" s="80" t="b">
        <v>0</v>
      </c>
      <c r="AI372" s="80" t="s">
        <v>3815</v>
      </c>
      <c r="AJ372" s="80"/>
      <c r="AK372" s="88" t="s">
        <v>3679</v>
      </c>
      <c r="AL372" s="80" t="b">
        <v>0</v>
      </c>
      <c r="AM372" s="80">
        <v>15</v>
      </c>
      <c r="AN372" s="88" t="s">
        <v>3263</v>
      </c>
      <c r="AO372" s="80" t="s">
        <v>3850</v>
      </c>
      <c r="AP372" s="80" t="b">
        <v>0</v>
      </c>
      <c r="AQ372" s="88" t="s">
        <v>3263</v>
      </c>
      <c r="AR372" s="80" t="s">
        <v>178</v>
      </c>
      <c r="AS372" s="80">
        <v>0</v>
      </c>
      <c r="AT372" s="80">
        <v>0</v>
      </c>
      <c r="AU372" s="80"/>
      <c r="AV372" s="80"/>
      <c r="AW372" s="80"/>
      <c r="AX372" s="80"/>
      <c r="AY372" s="80"/>
      <c r="AZ372" s="80"/>
      <c r="BA372" s="80"/>
      <c r="BB372" s="80"/>
      <c r="BC372" s="79" t="str">
        <f>REPLACE(INDEX(GroupVertices[Group],MATCH(Edges[[#This Row],[Vertex 1]],GroupVertices[Vertex],0)),1,1,"")</f>
        <v>21</v>
      </c>
      <c r="BD372" s="79" t="str">
        <f>REPLACE(INDEX(GroupVertices[Group],MATCH(Edges[[#This Row],[Vertex 2]],GroupVertices[Vertex],0)),1,1,"")</f>
        <v>21</v>
      </c>
    </row>
    <row r="373" spans="1:56" ht="15">
      <c r="A373" s="65" t="s">
        <v>520</v>
      </c>
      <c r="B373" s="65" t="s">
        <v>520</v>
      </c>
      <c r="C373" s="66"/>
      <c r="D373" s="67"/>
      <c r="E373" s="68"/>
      <c r="F373" s="69"/>
      <c r="G373" s="66"/>
      <c r="H373" s="70"/>
      <c r="I373" s="71"/>
      <c r="J373" s="71"/>
      <c r="K373" s="34" t="s">
        <v>65</v>
      </c>
      <c r="L373" s="78">
        <v>373</v>
      </c>
      <c r="M373" s="78"/>
      <c r="N373" s="73"/>
      <c r="O373" s="80" t="s">
        <v>178</v>
      </c>
      <c r="P373" s="82">
        <v>43657.215787037036</v>
      </c>
      <c r="Q373" s="80" t="s">
        <v>1092</v>
      </c>
      <c r="R373" s="80"/>
      <c r="S373" s="80"/>
      <c r="T373" s="80"/>
      <c r="U373" s="80"/>
      <c r="V373" s="83" t="s">
        <v>1759</v>
      </c>
      <c r="W373" s="82">
        <v>43657.215787037036</v>
      </c>
      <c r="X373" s="86">
        <v>43657</v>
      </c>
      <c r="Y373" s="88" t="s">
        <v>2182</v>
      </c>
      <c r="Z373" s="83" t="s">
        <v>2742</v>
      </c>
      <c r="AA373" s="80"/>
      <c r="AB373" s="80"/>
      <c r="AC373" s="88" t="s">
        <v>3305</v>
      </c>
      <c r="AD373" s="80"/>
      <c r="AE373" s="80" t="b">
        <v>0</v>
      </c>
      <c r="AF373" s="80">
        <v>0</v>
      </c>
      <c r="AG373" s="88" t="s">
        <v>3679</v>
      </c>
      <c r="AH373" s="80" t="b">
        <v>0</v>
      </c>
      <c r="AI373" s="80" t="s">
        <v>3815</v>
      </c>
      <c r="AJ373" s="80"/>
      <c r="AK373" s="88" t="s">
        <v>3679</v>
      </c>
      <c r="AL373" s="80" t="b">
        <v>0</v>
      </c>
      <c r="AM373" s="80">
        <v>1</v>
      </c>
      <c r="AN373" s="88" t="s">
        <v>3679</v>
      </c>
      <c r="AO373" s="80" t="s">
        <v>3850</v>
      </c>
      <c r="AP373" s="80" t="b">
        <v>0</v>
      </c>
      <c r="AQ373" s="88" t="s">
        <v>3305</v>
      </c>
      <c r="AR373" s="80" t="s">
        <v>178</v>
      </c>
      <c r="AS373" s="80">
        <v>0</v>
      </c>
      <c r="AT373" s="80">
        <v>0</v>
      </c>
      <c r="AU373" s="80"/>
      <c r="AV373" s="80"/>
      <c r="AW373" s="80"/>
      <c r="AX373" s="80"/>
      <c r="AY373" s="80"/>
      <c r="AZ373" s="80"/>
      <c r="BA373" s="80"/>
      <c r="BB373" s="80"/>
      <c r="BC373" s="79" t="str">
        <f>REPLACE(INDEX(GroupVertices[Group],MATCH(Edges[[#This Row],[Vertex 1]],GroupVertices[Vertex],0)),1,1,"")</f>
        <v>127</v>
      </c>
      <c r="BD373" s="79" t="str">
        <f>REPLACE(INDEX(GroupVertices[Group],MATCH(Edges[[#This Row],[Vertex 2]],GroupVertices[Vertex],0)),1,1,"")</f>
        <v>127</v>
      </c>
    </row>
    <row r="374" spans="1:56" ht="15">
      <c r="A374" s="65" t="s">
        <v>418</v>
      </c>
      <c r="B374" s="65" t="s">
        <v>775</v>
      </c>
      <c r="C374" s="66"/>
      <c r="D374" s="67"/>
      <c r="E374" s="68"/>
      <c r="F374" s="69"/>
      <c r="G374" s="66"/>
      <c r="H374" s="70"/>
      <c r="I374" s="71"/>
      <c r="J374" s="71"/>
      <c r="K374" s="34" t="s">
        <v>65</v>
      </c>
      <c r="L374" s="78">
        <v>374</v>
      </c>
      <c r="M374" s="78"/>
      <c r="N374" s="73"/>
      <c r="O374" s="80" t="s">
        <v>875</v>
      </c>
      <c r="P374" s="82">
        <v>43656.886782407404</v>
      </c>
      <c r="Q374" s="80" t="s">
        <v>1002</v>
      </c>
      <c r="R374" s="80"/>
      <c r="S374" s="80"/>
      <c r="T374" s="80"/>
      <c r="U374" s="80"/>
      <c r="V374" s="83" t="s">
        <v>1680</v>
      </c>
      <c r="W374" s="82">
        <v>43656.886782407404</v>
      </c>
      <c r="X374" s="86">
        <v>43656</v>
      </c>
      <c r="Y374" s="88" t="s">
        <v>2069</v>
      </c>
      <c r="Z374" s="83" t="s">
        <v>2629</v>
      </c>
      <c r="AA374" s="80"/>
      <c r="AB374" s="80"/>
      <c r="AC374" s="88" t="s">
        <v>3192</v>
      </c>
      <c r="AD374" s="88" t="s">
        <v>3599</v>
      </c>
      <c r="AE374" s="80" t="b">
        <v>0</v>
      </c>
      <c r="AF374" s="80">
        <v>1</v>
      </c>
      <c r="AG374" s="88" t="s">
        <v>3731</v>
      </c>
      <c r="AH374" s="80" t="b">
        <v>0</v>
      </c>
      <c r="AI374" s="80" t="s">
        <v>3823</v>
      </c>
      <c r="AJ374" s="80"/>
      <c r="AK374" s="88" t="s">
        <v>3679</v>
      </c>
      <c r="AL374" s="80" t="b">
        <v>0</v>
      </c>
      <c r="AM374" s="80">
        <v>0</v>
      </c>
      <c r="AN374" s="88" t="s">
        <v>3679</v>
      </c>
      <c r="AO374" s="80" t="s">
        <v>3850</v>
      </c>
      <c r="AP374" s="80" t="b">
        <v>0</v>
      </c>
      <c r="AQ374" s="88" t="s">
        <v>3599</v>
      </c>
      <c r="AR374" s="80" t="s">
        <v>178</v>
      </c>
      <c r="AS374" s="80">
        <v>0</v>
      </c>
      <c r="AT374" s="80">
        <v>0</v>
      </c>
      <c r="AU374" s="80"/>
      <c r="AV374" s="80"/>
      <c r="AW374" s="80"/>
      <c r="AX374" s="80"/>
      <c r="AY374" s="80"/>
      <c r="AZ374" s="80"/>
      <c r="BA374" s="80"/>
      <c r="BB374" s="80"/>
      <c r="BC374" s="79" t="str">
        <f>REPLACE(INDEX(GroupVertices[Group],MATCH(Edges[[#This Row],[Vertex 1]],GroupVertices[Vertex],0)),1,1,"")</f>
        <v>32</v>
      </c>
      <c r="BD374" s="79" t="str">
        <f>REPLACE(INDEX(GroupVertices[Group],MATCH(Edges[[#This Row],[Vertex 2]],GroupVertices[Vertex],0)),1,1,"")</f>
        <v>32</v>
      </c>
    </row>
    <row r="375" spans="1:56" ht="15">
      <c r="A375" s="65" t="s">
        <v>351</v>
      </c>
      <c r="B375" s="65" t="s">
        <v>428</v>
      </c>
      <c r="C375" s="66"/>
      <c r="D375" s="67"/>
      <c r="E375" s="68"/>
      <c r="F375" s="69"/>
      <c r="G375" s="66"/>
      <c r="H375" s="70"/>
      <c r="I375" s="71"/>
      <c r="J375" s="71"/>
      <c r="K375" s="34" t="s">
        <v>65</v>
      </c>
      <c r="L375" s="78">
        <v>375</v>
      </c>
      <c r="M375" s="78"/>
      <c r="N375" s="73"/>
      <c r="O375" s="80" t="s">
        <v>874</v>
      </c>
      <c r="P375" s="82">
        <v>43656.70549768519</v>
      </c>
      <c r="Q375" s="80" t="s">
        <v>877</v>
      </c>
      <c r="R375" s="80"/>
      <c r="S375" s="80"/>
      <c r="T375" s="80"/>
      <c r="U375" s="80"/>
      <c r="V375" s="83" t="s">
        <v>1626</v>
      </c>
      <c r="W375" s="82">
        <v>43656.70549768519</v>
      </c>
      <c r="X375" s="86">
        <v>43656</v>
      </c>
      <c r="Y375" s="88" t="s">
        <v>2001</v>
      </c>
      <c r="Z375" s="83" t="s">
        <v>2560</v>
      </c>
      <c r="AA375" s="80"/>
      <c r="AB375" s="80"/>
      <c r="AC375" s="88" t="s">
        <v>3123</v>
      </c>
      <c r="AD375" s="80"/>
      <c r="AE375" s="80" t="b">
        <v>0</v>
      </c>
      <c r="AF375" s="80">
        <v>0</v>
      </c>
      <c r="AG375" s="88" t="s">
        <v>3679</v>
      </c>
      <c r="AH375" s="80" t="b">
        <v>0</v>
      </c>
      <c r="AI375" s="80" t="s">
        <v>3815</v>
      </c>
      <c r="AJ375" s="80"/>
      <c r="AK375" s="88" t="s">
        <v>3679</v>
      </c>
      <c r="AL375" s="80" t="b">
        <v>0</v>
      </c>
      <c r="AM375" s="80">
        <v>94</v>
      </c>
      <c r="AN375" s="88" t="s">
        <v>3203</v>
      </c>
      <c r="AO375" s="80" t="s">
        <v>3850</v>
      </c>
      <c r="AP375" s="80" t="b">
        <v>0</v>
      </c>
      <c r="AQ375" s="88" t="s">
        <v>3203</v>
      </c>
      <c r="AR375" s="80" t="s">
        <v>178</v>
      </c>
      <c r="AS375" s="80">
        <v>0</v>
      </c>
      <c r="AT375" s="80">
        <v>0</v>
      </c>
      <c r="AU375" s="80"/>
      <c r="AV375" s="80"/>
      <c r="AW375" s="80"/>
      <c r="AX375" s="80"/>
      <c r="AY375" s="80"/>
      <c r="AZ375" s="80"/>
      <c r="BA375" s="80"/>
      <c r="BB375" s="80"/>
      <c r="BC375" s="79" t="str">
        <f>REPLACE(INDEX(GroupVertices[Group],MATCH(Edges[[#This Row],[Vertex 1]],GroupVertices[Vertex],0)),1,1,"")</f>
        <v>1</v>
      </c>
      <c r="BD375" s="79" t="str">
        <f>REPLACE(INDEX(GroupVertices[Group],MATCH(Edges[[#This Row],[Vertex 2]],GroupVertices[Vertex],0)),1,1,"")</f>
        <v>1</v>
      </c>
    </row>
    <row r="376" spans="1:56" ht="15">
      <c r="A376" s="65" t="s">
        <v>402</v>
      </c>
      <c r="B376" s="65" t="s">
        <v>402</v>
      </c>
      <c r="C376" s="66"/>
      <c r="D376" s="67"/>
      <c r="E376" s="68"/>
      <c r="F376" s="69"/>
      <c r="G376" s="66"/>
      <c r="H376" s="70"/>
      <c r="I376" s="71"/>
      <c r="J376" s="71"/>
      <c r="K376" s="34" t="s">
        <v>65</v>
      </c>
      <c r="L376" s="78">
        <v>376</v>
      </c>
      <c r="M376" s="78"/>
      <c r="N376" s="73"/>
      <c r="O376" s="80" t="s">
        <v>178</v>
      </c>
      <c r="P376" s="82">
        <v>43656.865335648145</v>
      </c>
      <c r="Q376" s="80" t="s">
        <v>992</v>
      </c>
      <c r="R376" s="83" t="s">
        <v>1269</v>
      </c>
      <c r="S376" s="80" t="s">
        <v>1314</v>
      </c>
      <c r="T376" s="80"/>
      <c r="U376" s="83" t="s">
        <v>1412</v>
      </c>
      <c r="V376" s="83" t="s">
        <v>1412</v>
      </c>
      <c r="W376" s="82">
        <v>43656.865335648145</v>
      </c>
      <c r="X376" s="86">
        <v>43656</v>
      </c>
      <c r="Y376" s="88" t="s">
        <v>2053</v>
      </c>
      <c r="Z376" s="83" t="s">
        <v>2613</v>
      </c>
      <c r="AA376" s="80"/>
      <c r="AB376" s="80"/>
      <c r="AC376" s="88" t="s">
        <v>3176</v>
      </c>
      <c r="AD376" s="80"/>
      <c r="AE376" s="80" t="b">
        <v>0</v>
      </c>
      <c r="AF376" s="80">
        <v>0</v>
      </c>
      <c r="AG376" s="88" t="s">
        <v>3679</v>
      </c>
      <c r="AH376" s="80" t="b">
        <v>1</v>
      </c>
      <c r="AI376" s="80" t="s">
        <v>3815</v>
      </c>
      <c r="AJ376" s="80"/>
      <c r="AK376" s="88" t="s">
        <v>3834</v>
      </c>
      <c r="AL376" s="80" t="b">
        <v>0</v>
      </c>
      <c r="AM376" s="80">
        <v>0</v>
      </c>
      <c r="AN376" s="88" t="s">
        <v>3679</v>
      </c>
      <c r="AO376" s="80" t="s">
        <v>3850</v>
      </c>
      <c r="AP376" s="80" t="b">
        <v>0</v>
      </c>
      <c r="AQ376" s="88" t="s">
        <v>3176</v>
      </c>
      <c r="AR376" s="80" t="s">
        <v>178</v>
      </c>
      <c r="AS376" s="80">
        <v>0</v>
      </c>
      <c r="AT376" s="80">
        <v>0</v>
      </c>
      <c r="AU376" s="80"/>
      <c r="AV376" s="80"/>
      <c r="AW376" s="80"/>
      <c r="AX376" s="80"/>
      <c r="AY376" s="80"/>
      <c r="AZ376" s="80"/>
      <c r="BA376" s="80"/>
      <c r="BB376" s="80"/>
      <c r="BC376" s="79" t="str">
        <f>REPLACE(INDEX(GroupVertices[Group],MATCH(Edges[[#This Row],[Vertex 1]],GroupVertices[Vertex],0)),1,1,"")</f>
        <v>188</v>
      </c>
      <c r="BD376" s="79" t="str">
        <f>REPLACE(INDEX(GroupVertices[Group],MATCH(Edges[[#This Row],[Vertex 2]],GroupVertices[Vertex],0)),1,1,"")</f>
        <v>188</v>
      </c>
    </row>
    <row r="377" spans="1:56" ht="15">
      <c r="A377" s="65" t="s">
        <v>309</v>
      </c>
      <c r="B377" s="65" t="s">
        <v>713</v>
      </c>
      <c r="C377" s="66"/>
      <c r="D377" s="67"/>
      <c r="E377" s="68"/>
      <c r="F377" s="69"/>
      <c r="G377" s="66"/>
      <c r="H377" s="70"/>
      <c r="I377" s="71"/>
      <c r="J377" s="71"/>
      <c r="K377" s="34" t="s">
        <v>65</v>
      </c>
      <c r="L377" s="78">
        <v>377</v>
      </c>
      <c r="M377" s="78"/>
      <c r="N377" s="73"/>
      <c r="O377" s="80" t="s">
        <v>875</v>
      </c>
      <c r="P377" s="82">
        <v>43656.54541666667</v>
      </c>
      <c r="Q377" s="80" t="s">
        <v>925</v>
      </c>
      <c r="R377" s="80"/>
      <c r="S377" s="80"/>
      <c r="T377" s="80"/>
      <c r="U377" s="80"/>
      <c r="V377" s="83" t="s">
        <v>1589</v>
      </c>
      <c r="W377" s="82">
        <v>43656.54541666667</v>
      </c>
      <c r="X377" s="86">
        <v>43656</v>
      </c>
      <c r="Y377" s="88" t="s">
        <v>1959</v>
      </c>
      <c r="Z377" s="83" t="s">
        <v>2518</v>
      </c>
      <c r="AA377" s="80"/>
      <c r="AB377" s="80"/>
      <c r="AC377" s="88" t="s">
        <v>3081</v>
      </c>
      <c r="AD377" s="88" t="s">
        <v>3569</v>
      </c>
      <c r="AE377" s="80" t="b">
        <v>0</v>
      </c>
      <c r="AF377" s="80">
        <v>1</v>
      </c>
      <c r="AG377" s="88" t="s">
        <v>3699</v>
      </c>
      <c r="AH377" s="80" t="b">
        <v>0</v>
      </c>
      <c r="AI377" s="80" t="s">
        <v>3815</v>
      </c>
      <c r="AJ377" s="80"/>
      <c r="AK377" s="88" t="s">
        <v>3679</v>
      </c>
      <c r="AL377" s="80" t="b">
        <v>0</v>
      </c>
      <c r="AM377" s="80">
        <v>0</v>
      </c>
      <c r="AN377" s="88" t="s">
        <v>3679</v>
      </c>
      <c r="AO377" s="80" t="s">
        <v>3849</v>
      </c>
      <c r="AP377" s="80" t="b">
        <v>0</v>
      </c>
      <c r="AQ377" s="88" t="s">
        <v>3569</v>
      </c>
      <c r="AR377" s="80" t="s">
        <v>178</v>
      </c>
      <c r="AS377" s="80">
        <v>0</v>
      </c>
      <c r="AT377" s="80">
        <v>0</v>
      </c>
      <c r="AU377" s="80"/>
      <c r="AV377" s="80"/>
      <c r="AW377" s="80"/>
      <c r="AX377" s="80"/>
      <c r="AY377" s="80"/>
      <c r="AZ377" s="80"/>
      <c r="BA377" s="80"/>
      <c r="BB377" s="80"/>
      <c r="BC377" s="79" t="str">
        <f>REPLACE(INDEX(GroupVertices[Group],MATCH(Edges[[#This Row],[Vertex 1]],GroupVertices[Vertex],0)),1,1,"")</f>
        <v>85</v>
      </c>
      <c r="BD377" s="79" t="str">
        <f>REPLACE(INDEX(GroupVertices[Group],MATCH(Edges[[#This Row],[Vertex 2]],GroupVertices[Vertex],0)),1,1,"")</f>
        <v>85</v>
      </c>
    </row>
    <row r="378" spans="1:56" ht="15">
      <c r="A378" s="65" t="s">
        <v>462</v>
      </c>
      <c r="B378" s="65" t="s">
        <v>462</v>
      </c>
      <c r="C378" s="66"/>
      <c r="D378" s="67"/>
      <c r="E378" s="68"/>
      <c r="F378" s="69"/>
      <c r="G378" s="66"/>
      <c r="H378" s="70"/>
      <c r="I378" s="71"/>
      <c r="J378" s="71"/>
      <c r="K378" s="34" t="s">
        <v>65</v>
      </c>
      <c r="L378" s="78">
        <v>378</v>
      </c>
      <c r="M378" s="78"/>
      <c r="N378" s="73"/>
      <c r="O378" s="80" t="s">
        <v>178</v>
      </c>
      <c r="P378" s="82">
        <v>43656.79523148148</v>
      </c>
      <c r="Q378" s="80" t="s">
        <v>1042</v>
      </c>
      <c r="R378" s="80"/>
      <c r="S378" s="80"/>
      <c r="T378" s="80" t="s">
        <v>1364</v>
      </c>
      <c r="U378" s="83" t="s">
        <v>1427</v>
      </c>
      <c r="V378" s="83" t="s">
        <v>1427</v>
      </c>
      <c r="W378" s="82">
        <v>43656.79523148148</v>
      </c>
      <c r="X378" s="86">
        <v>43656</v>
      </c>
      <c r="Y378" s="88" t="s">
        <v>2121</v>
      </c>
      <c r="Z378" s="83" t="s">
        <v>2681</v>
      </c>
      <c r="AA378" s="80"/>
      <c r="AB378" s="80"/>
      <c r="AC378" s="88" t="s">
        <v>3244</v>
      </c>
      <c r="AD378" s="80"/>
      <c r="AE378" s="80" t="b">
        <v>0</v>
      </c>
      <c r="AF378" s="80">
        <v>2</v>
      </c>
      <c r="AG378" s="88" t="s">
        <v>3679</v>
      </c>
      <c r="AH378" s="80" t="b">
        <v>0</v>
      </c>
      <c r="AI378" s="80" t="s">
        <v>3815</v>
      </c>
      <c r="AJ378" s="80"/>
      <c r="AK378" s="88" t="s">
        <v>3679</v>
      </c>
      <c r="AL378" s="80" t="b">
        <v>0</v>
      </c>
      <c r="AM378" s="80">
        <v>0</v>
      </c>
      <c r="AN378" s="88" t="s">
        <v>3679</v>
      </c>
      <c r="AO378" s="80" t="s">
        <v>3872</v>
      </c>
      <c r="AP378" s="80" t="b">
        <v>0</v>
      </c>
      <c r="AQ378" s="88" t="s">
        <v>3244</v>
      </c>
      <c r="AR378" s="80" t="s">
        <v>178</v>
      </c>
      <c r="AS378" s="80">
        <v>0</v>
      </c>
      <c r="AT378" s="80">
        <v>0</v>
      </c>
      <c r="AU378" s="80"/>
      <c r="AV378" s="80"/>
      <c r="AW378" s="80"/>
      <c r="AX378" s="80"/>
      <c r="AY378" s="80"/>
      <c r="AZ378" s="80"/>
      <c r="BA378" s="80"/>
      <c r="BB378" s="80"/>
      <c r="BC378" s="79" t="str">
        <f>REPLACE(INDEX(GroupVertices[Group],MATCH(Edges[[#This Row],[Vertex 1]],GroupVertices[Vertex],0)),1,1,"")</f>
        <v>126</v>
      </c>
      <c r="BD378" s="79" t="str">
        <f>REPLACE(INDEX(GroupVertices[Group],MATCH(Edges[[#This Row],[Vertex 2]],GroupVertices[Vertex],0)),1,1,"")</f>
        <v>126</v>
      </c>
    </row>
    <row r="379" spans="1:56" ht="15">
      <c r="A379" s="65" t="s">
        <v>462</v>
      </c>
      <c r="B379" s="65" t="s">
        <v>462</v>
      </c>
      <c r="C379" s="66"/>
      <c r="D379" s="67"/>
      <c r="E379" s="68"/>
      <c r="F379" s="69"/>
      <c r="G379" s="66"/>
      <c r="H379" s="70"/>
      <c r="I379" s="71"/>
      <c r="J379" s="71"/>
      <c r="K379" s="34" t="s">
        <v>65</v>
      </c>
      <c r="L379" s="78">
        <v>379</v>
      </c>
      <c r="M379" s="78"/>
      <c r="N379" s="73"/>
      <c r="O379" s="80" t="s">
        <v>178</v>
      </c>
      <c r="P379" s="82">
        <v>43656.927152777775</v>
      </c>
      <c r="Q379" s="80" t="s">
        <v>1043</v>
      </c>
      <c r="R379" s="80"/>
      <c r="S379" s="80"/>
      <c r="T379" s="80" t="s">
        <v>1364</v>
      </c>
      <c r="U379" s="83" t="s">
        <v>1428</v>
      </c>
      <c r="V379" s="83" t="s">
        <v>1428</v>
      </c>
      <c r="W379" s="82">
        <v>43656.927152777775</v>
      </c>
      <c r="X379" s="86">
        <v>43656</v>
      </c>
      <c r="Y379" s="88" t="s">
        <v>2122</v>
      </c>
      <c r="Z379" s="83" t="s">
        <v>2682</v>
      </c>
      <c r="AA379" s="80"/>
      <c r="AB379" s="80"/>
      <c r="AC379" s="88" t="s">
        <v>3245</v>
      </c>
      <c r="AD379" s="80"/>
      <c r="AE379" s="80" t="b">
        <v>0</v>
      </c>
      <c r="AF379" s="80">
        <v>11</v>
      </c>
      <c r="AG379" s="88" t="s">
        <v>3679</v>
      </c>
      <c r="AH379" s="80" t="b">
        <v>0</v>
      </c>
      <c r="AI379" s="80" t="s">
        <v>3815</v>
      </c>
      <c r="AJ379" s="80"/>
      <c r="AK379" s="88" t="s">
        <v>3679</v>
      </c>
      <c r="AL379" s="80" t="b">
        <v>0</v>
      </c>
      <c r="AM379" s="80">
        <v>2</v>
      </c>
      <c r="AN379" s="88" t="s">
        <v>3679</v>
      </c>
      <c r="AO379" s="80" t="s">
        <v>3872</v>
      </c>
      <c r="AP379" s="80" t="b">
        <v>0</v>
      </c>
      <c r="AQ379" s="88" t="s">
        <v>3245</v>
      </c>
      <c r="AR379" s="80" t="s">
        <v>178</v>
      </c>
      <c r="AS379" s="80">
        <v>0</v>
      </c>
      <c r="AT379" s="80">
        <v>0</v>
      </c>
      <c r="AU379" s="80"/>
      <c r="AV379" s="80"/>
      <c r="AW379" s="80"/>
      <c r="AX379" s="80"/>
      <c r="AY379" s="80"/>
      <c r="AZ379" s="80"/>
      <c r="BA379" s="80"/>
      <c r="BB379" s="80"/>
      <c r="BC379" s="79" t="str">
        <f>REPLACE(INDEX(GroupVertices[Group],MATCH(Edges[[#This Row],[Vertex 1]],GroupVertices[Vertex],0)),1,1,"")</f>
        <v>126</v>
      </c>
      <c r="BD379" s="79" t="str">
        <f>REPLACE(INDEX(GroupVertices[Group],MATCH(Edges[[#This Row],[Vertex 2]],GroupVertices[Vertex],0)),1,1,"")</f>
        <v>126</v>
      </c>
    </row>
    <row r="380" spans="1:56" ht="15">
      <c r="A380" s="65" t="s">
        <v>263</v>
      </c>
      <c r="B380" s="65" t="s">
        <v>699</v>
      </c>
      <c r="C380" s="66"/>
      <c r="D380" s="67"/>
      <c r="E380" s="68"/>
      <c r="F380" s="69"/>
      <c r="G380" s="66"/>
      <c r="H380" s="70"/>
      <c r="I380" s="71"/>
      <c r="J380" s="71"/>
      <c r="K380" s="34" t="s">
        <v>65</v>
      </c>
      <c r="L380" s="78">
        <v>380</v>
      </c>
      <c r="M380" s="78"/>
      <c r="N380" s="73"/>
      <c r="O380" s="80" t="s">
        <v>876</v>
      </c>
      <c r="P380" s="82">
        <v>43656.27462962963</v>
      </c>
      <c r="Q380" s="80" t="s">
        <v>891</v>
      </c>
      <c r="R380" s="80"/>
      <c r="S380" s="80"/>
      <c r="T380" s="80"/>
      <c r="U380" s="80"/>
      <c r="V380" s="83" t="s">
        <v>1548</v>
      </c>
      <c r="W380" s="82">
        <v>43656.27462962963</v>
      </c>
      <c r="X380" s="86">
        <v>43656</v>
      </c>
      <c r="Y380" s="88" t="s">
        <v>1912</v>
      </c>
      <c r="Z380" s="83" t="s">
        <v>2471</v>
      </c>
      <c r="AA380" s="80"/>
      <c r="AB380" s="80"/>
      <c r="AC380" s="88" t="s">
        <v>3034</v>
      </c>
      <c r="AD380" s="80"/>
      <c r="AE380" s="80" t="b">
        <v>0</v>
      </c>
      <c r="AF380" s="80">
        <v>1</v>
      </c>
      <c r="AG380" s="88" t="s">
        <v>3679</v>
      </c>
      <c r="AH380" s="80" t="b">
        <v>0</v>
      </c>
      <c r="AI380" s="80" t="s">
        <v>3815</v>
      </c>
      <c r="AJ380" s="80"/>
      <c r="AK380" s="88" t="s">
        <v>3679</v>
      </c>
      <c r="AL380" s="80" t="b">
        <v>0</v>
      </c>
      <c r="AM380" s="80">
        <v>0</v>
      </c>
      <c r="AN380" s="88" t="s">
        <v>3679</v>
      </c>
      <c r="AO380" s="80" t="s">
        <v>3849</v>
      </c>
      <c r="AP380" s="80" t="b">
        <v>0</v>
      </c>
      <c r="AQ380" s="88" t="s">
        <v>3034</v>
      </c>
      <c r="AR380" s="80" t="s">
        <v>178</v>
      </c>
      <c r="AS380" s="80">
        <v>0</v>
      </c>
      <c r="AT380" s="80">
        <v>0</v>
      </c>
      <c r="AU380" s="80"/>
      <c r="AV380" s="80"/>
      <c r="AW380" s="80"/>
      <c r="AX380" s="80"/>
      <c r="AY380" s="80"/>
      <c r="AZ380" s="80"/>
      <c r="BA380" s="80"/>
      <c r="BB380" s="80"/>
      <c r="BC380" s="79" t="str">
        <f>REPLACE(INDEX(GroupVertices[Group],MATCH(Edges[[#This Row],[Vertex 1]],GroupVertices[Vertex],0)),1,1,"")</f>
        <v>84</v>
      </c>
      <c r="BD380" s="79" t="str">
        <f>REPLACE(INDEX(GroupVertices[Group],MATCH(Edges[[#This Row],[Vertex 2]],GroupVertices[Vertex],0)),1,1,"")</f>
        <v>84</v>
      </c>
    </row>
    <row r="381" spans="1:56" ht="15">
      <c r="A381" s="65" t="s">
        <v>269</v>
      </c>
      <c r="B381" s="65" t="s">
        <v>269</v>
      </c>
      <c r="C381" s="66"/>
      <c r="D381" s="67"/>
      <c r="E381" s="68"/>
      <c r="F381" s="69"/>
      <c r="G381" s="66"/>
      <c r="H381" s="70"/>
      <c r="I381" s="71"/>
      <c r="J381" s="71"/>
      <c r="K381" s="34" t="s">
        <v>65</v>
      </c>
      <c r="L381" s="78">
        <v>381</v>
      </c>
      <c r="M381" s="78"/>
      <c r="N381" s="73"/>
      <c r="O381" s="80" t="s">
        <v>178</v>
      </c>
      <c r="P381" s="82">
        <v>43656.28690972222</v>
      </c>
      <c r="Q381" s="80" t="s">
        <v>895</v>
      </c>
      <c r="R381" s="83" t="s">
        <v>1253</v>
      </c>
      <c r="S381" s="80" t="s">
        <v>1314</v>
      </c>
      <c r="T381" s="80"/>
      <c r="U381" s="80"/>
      <c r="V381" s="83" t="s">
        <v>1554</v>
      </c>
      <c r="W381" s="82">
        <v>43656.28690972222</v>
      </c>
      <c r="X381" s="86">
        <v>43656</v>
      </c>
      <c r="Y381" s="88" t="s">
        <v>1918</v>
      </c>
      <c r="Z381" s="83" t="s">
        <v>2477</v>
      </c>
      <c r="AA381" s="80"/>
      <c r="AB381" s="80"/>
      <c r="AC381" s="88" t="s">
        <v>3040</v>
      </c>
      <c r="AD381" s="80"/>
      <c r="AE381" s="80" t="b">
        <v>0</v>
      </c>
      <c r="AF381" s="80">
        <v>3</v>
      </c>
      <c r="AG381" s="88" t="s">
        <v>3679</v>
      </c>
      <c r="AH381" s="80" t="b">
        <v>1</v>
      </c>
      <c r="AI381" s="80" t="s">
        <v>3815</v>
      </c>
      <c r="AJ381" s="80"/>
      <c r="AK381" s="88" t="s">
        <v>3826</v>
      </c>
      <c r="AL381" s="80" t="b">
        <v>0</v>
      </c>
      <c r="AM381" s="80">
        <v>0</v>
      </c>
      <c r="AN381" s="88" t="s">
        <v>3679</v>
      </c>
      <c r="AO381" s="80" t="s">
        <v>3850</v>
      </c>
      <c r="AP381" s="80" t="b">
        <v>0</v>
      </c>
      <c r="AQ381" s="88" t="s">
        <v>3040</v>
      </c>
      <c r="AR381" s="80" t="s">
        <v>178</v>
      </c>
      <c r="AS381" s="80">
        <v>0</v>
      </c>
      <c r="AT381" s="80">
        <v>0</v>
      </c>
      <c r="AU381" s="80"/>
      <c r="AV381" s="80"/>
      <c r="AW381" s="80"/>
      <c r="AX381" s="80"/>
      <c r="AY381" s="80"/>
      <c r="AZ381" s="80"/>
      <c r="BA381" s="80"/>
      <c r="BB381" s="80"/>
      <c r="BC381" s="79" t="str">
        <f>REPLACE(INDEX(GroupVertices[Group],MATCH(Edges[[#This Row],[Vertex 1]],GroupVertices[Vertex],0)),1,1,"")</f>
        <v>187</v>
      </c>
      <c r="BD381" s="79" t="str">
        <f>REPLACE(INDEX(GroupVertices[Group],MATCH(Edges[[#This Row],[Vertex 2]],GroupVertices[Vertex],0)),1,1,"")</f>
        <v>187</v>
      </c>
    </row>
    <row r="382" spans="1:56" ht="15">
      <c r="A382" s="65" t="s">
        <v>476</v>
      </c>
      <c r="B382" s="65" t="s">
        <v>476</v>
      </c>
      <c r="C382" s="66"/>
      <c r="D382" s="67"/>
      <c r="E382" s="68"/>
      <c r="F382" s="69"/>
      <c r="G382" s="66"/>
      <c r="H382" s="70"/>
      <c r="I382" s="71"/>
      <c r="J382" s="71"/>
      <c r="K382" s="34" t="s">
        <v>65</v>
      </c>
      <c r="L382" s="78">
        <v>382</v>
      </c>
      <c r="M382" s="78"/>
      <c r="N382" s="73"/>
      <c r="O382" s="80" t="s">
        <v>178</v>
      </c>
      <c r="P382" s="82">
        <v>43657.06013888889</v>
      </c>
      <c r="Q382" s="80" t="s">
        <v>1056</v>
      </c>
      <c r="R382" s="80"/>
      <c r="S382" s="80"/>
      <c r="T382" s="80" t="s">
        <v>1368</v>
      </c>
      <c r="U382" s="83" t="s">
        <v>1430</v>
      </c>
      <c r="V382" s="83" t="s">
        <v>1430</v>
      </c>
      <c r="W382" s="82">
        <v>43657.06013888889</v>
      </c>
      <c r="X382" s="86">
        <v>43657</v>
      </c>
      <c r="Y382" s="88" t="s">
        <v>2137</v>
      </c>
      <c r="Z382" s="83" t="s">
        <v>2697</v>
      </c>
      <c r="AA382" s="80"/>
      <c r="AB382" s="80"/>
      <c r="AC382" s="88" t="s">
        <v>3260</v>
      </c>
      <c r="AD382" s="80"/>
      <c r="AE382" s="80" t="b">
        <v>0</v>
      </c>
      <c r="AF382" s="80">
        <v>6</v>
      </c>
      <c r="AG382" s="88" t="s">
        <v>3679</v>
      </c>
      <c r="AH382" s="80" t="b">
        <v>0</v>
      </c>
      <c r="AI382" s="80" t="s">
        <v>3823</v>
      </c>
      <c r="AJ382" s="80"/>
      <c r="AK382" s="88" t="s">
        <v>3679</v>
      </c>
      <c r="AL382" s="80" t="b">
        <v>0</v>
      </c>
      <c r="AM382" s="80">
        <v>0</v>
      </c>
      <c r="AN382" s="88" t="s">
        <v>3679</v>
      </c>
      <c r="AO382" s="80" t="s">
        <v>3855</v>
      </c>
      <c r="AP382" s="80" t="b">
        <v>0</v>
      </c>
      <c r="AQ382" s="88" t="s">
        <v>3260</v>
      </c>
      <c r="AR382" s="80" t="s">
        <v>178</v>
      </c>
      <c r="AS382" s="80">
        <v>0</v>
      </c>
      <c r="AT382" s="80">
        <v>0</v>
      </c>
      <c r="AU382" s="80"/>
      <c r="AV382" s="80"/>
      <c r="AW382" s="80"/>
      <c r="AX382" s="80"/>
      <c r="AY382" s="80"/>
      <c r="AZ382" s="80"/>
      <c r="BA382" s="80"/>
      <c r="BB382" s="80"/>
      <c r="BC382" s="79" t="str">
        <f>REPLACE(INDEX(GroupVertices[Group],MATCH(Edges[[#This Row],[Vertex 1]],GroupVertices[Vertex],0)),1,1,"")</f>
        <v>186</v>
      </c>
      <c r="BD382" s="79" t="str">
        <f>REPLACE(INDEX(GroupVertices[Group],MATCH(Edges[[#This Row],[Vertex 2]],GroupVertices[Vertex],0)),1,1,"")</f>
        <v>186</v>
      </c>
    </row>
    <row r="383" spans="1:56" ht="15">
      <c r="A383" s="65" t="s">
        <v>553</v>
      </c>
      <c r="B383" s="65" t="s">
        <v>553</v>
      </c>
      <c r="C383" s="66"/>
      <c r="D383" s="67"/>
      <c r="E383" s="68"/>
      <c r="F383" s="69"/>
      <c r="G383" s="66"/>
      <c r="H383" s="70"/>
      <c r="I383" s="71"/>
      <c r="J383" s="71"/>
      <c r="K383" s="34" t="s">
        <v>65</v>
      </c>
      <c r="L383" s="78">
        <v>383</v>
      </c>
      <c r="M383" s="78"/>
      <c r="N383" s="73"/>
      <c r="O383" s="80" t="s">
        <v>178</v>
      </c>
      <c r="P383" s="82">
        <v>43657.43641203704</v>
      </c>
      <c r="Q383" s="80" t="s">
        <v>1118</v>
      </c>
      <c r="R383" s="80"/>
      <c r="S383" s="80"/>
      <c r="T383" s="80"/>
      <c r="U383" s="80"/>
      <c r="V383" s="83" t="s">
        <v>1786</v>
      </c>
      <c r="W383" s="82">
        <v>43657.43641203704</v>
      </c>
      <c r="X383" s="86">
        <v>43657</v>
      </c>
      <c r="Y383" s="88" t="s">
        <v>2223</v>
      </c>
      <c r="Z383" s="83" t="s">
        <v>2784</v>
      </c>
      <c r="AA383" s="80"/>
      <c r="AB383" s="80"/>
      <c r="AC383" s="88" t="s">
        <v>3347</v>
      </c>
      <c r="AD383" s="80"/>
      <c r="AE383" s="80" t="b">
        <v>0</v>
      </c>
      <c r="AF383" s="80">
        <v>2</v>
      </c>
      <c r="AG383" s="88" t="s">
        <v>3679</v>
      </c>
      <c r="AH383" s="80" t="b">
        <v>0</v>
      </c>
      <c r="AI383" s="80" t="s">
        <v>3815</v>
      </c>
      <c r="AJ383" s="80"/>
      <c r="AK383" s="88" t="s">
        <v>3679</v>
      </c>
      <c r="AL383" s="80" t="b">
        <v>0</v>
      </c>
      <c r="AM383" s="80">
        <v>0</v>
      </c>
      <c r="AN383" s="88" t="s">
        <v>3679</v>
      </c>
      <c r="AO383" s="80" t="s">
        <v>3849</v>
      </c>
      <c r="AP383" s="80" t="b">
        <v>0</v>
      </c>
      <c r="AQ383" s="88" t="s">
        <v>3347</v>
      </c>
      <c r="AR383" s="80" t="s">
        <v>178</v>
      </c>
      <c r="AS383" s="80">
        <v>0</v>
      </c>
      <c r="AT383" s="80">
        <v>0</v>
      </c>
      <c r="AU383" s="80"/>
      <c r="AV383" s="80"/>
      <c r="AW383" s="80"/>
      <c r="AX383" s="80"/>
      <c r="AY383" s="80"/>
      <c r="AZ383" s="80"/>
      <c r="BA383" s="80"/>
      <c r="BB383" s="80"/>
      <c r="BC383" s="79" t="str">
        <f>REPLACE(INDEX(GroupVertices[Group],MATCH(Edges[[#This Row],[Vertex 1]],GroupVertices[Vertex],0)),1,1,"")</f>
        <v>185</v>
      </c>
      <c r="BD383" s="79" t="str">
        <f>REPLACE(INDEX(GroupVertices[Group],MATCH(Edges[[#This Row],[Vertex 2]],GroupVertices[Vertex],0)),1,1,"")</f>
        <v>185</v>
      </c>
    </row>
    <row r="384" spans="1:56" ht="15">
      <c r="A384" s="65" t="s">
        <v>293</v>
      </c>
      <c r="B384" s="65" t="s">
        <v>293</v>
      </c>
      <c r="C384" s="66"/>
      <c r="D384" s="67"/>
      <c r="E384" s="68"/>
      <c r="F384" s="69"/>
      <c r="G384" s="66"/>
      <c r="H384" s="70"/>
      <c r="I384" s="71"/>
      <c r="J384" s="71"/>
      <c r="K384" s="34" t="s">
        <v>65</v>
      </c>
      <c r="L384" s="78">
        <v>384</v>
      </c>
      <c r="M384" s="78"/>
      <c r="N384" s="73"/>
      <c r="O384" s="80" t="s">
        <v>178</v>
      </c>
      <c r="P384" s="82">
        <v>43656.44741898148</v>
      </c>
      <c r="Q384" s="80" t="s">
        <v>910</v>
      </c>
      <c r="R384" s="83" t="s">
        <v>1257</v>
      </c>
      <c r="S384" s="80" t="s">
        <v>1318</v>
      </c>
      <c r="T384" s="80"/>
      <c r="U384" s="80"/>
      <c r="V384" s="83" t="s">
        <v>1577</v>
      </c>
      <c r="W384" s="82">
        <v>43656.44741898148</v>
      </c>
      <c r="X384" s="86">
        <v>43656</v>
      </c>
      <c r="Y384" s="88" t="s">
        <v>1942</v>
      </c>
      <c r="Z384" s="83" t="s">
        <v>2501</v>
      </c>
      <c r="AA384" s="80"/>
      <c r="AB384" s="80"/>
      <c r="AC384" s="88" t="s">
        <v>3064</v>
      </c>
      <c r="AD384" s="80"/>
      <c r="AE384" s="80" t="b">
        <v>0</v>
      </c>
      <c r="AF384" s="80">
        <v>0</v>
      </c>
      <c r="AG384" s="88" t="s">
        <v>3679</v>
      </c>
      <c r="AH384" s="80" t="b">
        <v>0</v>
      </c>
      <c r="AI384" s="80" t="s">
        <v>3815</v>
      </c>
      <c r="AJ384" s="80"/>
      <c r="AK384" s="88" t="s">
        <v>3679</v>
      </c>
      <c r="AL384" s="80" t="b">
        <v>0</v>
      </c>
      <c r="AM384" s="80">
        <v>0</v>
      </c>
      <c r="AN384" s="88" t="s">
        <v>3679</v>
      </c>
      <c r="AO384" s="80" t="s">
        <v>3860</v>
      </c>
      <c r="AP384" s="80" t="b">
        <v>0</v>
      </c>
      <c r="AQ384" s="88" t="s">
        <v>3064</v>
      </c>
      <c r="AR384" s="80" t="s">
        <v>178</v>
      </c>
      <c r="AS384" s="80">
        <v>0</v>
      </c>
      <c r="AT384" s="80">
        <v>0</v>
      </c>
      <c r="AU384" s="80"/>
      <c r="AV384" s="80"/>
      <c r="AW384" s="80"/>
      <c r="AX384" s="80"/>
      <c r="AY384" s="80"/>
      <c r="AZ384" s="80"/>
      <c r="BA384" s="80"/>
      <c r="BB384" s="80"/>
      <c r="BC384" s="79" t="str">
        <f>REPLACE(INDEX(GroupVertices[Group],MATCH(Edges[[#This Row],[Vertex 1]],GroupVertices[Vertex],0)),1,1,"")</f>
        <v>184</v>
      </c>
      <c r="BD384" s="79" t="str">
        <f>REPLACE(INDEX(GroupVertices[Group],MATCH(Edges[[#This Row],[Vertex 2]],GroupVertices[Vertex],0)),1,1,"")</f>
        <v>184</v>
      </c>
    </row>
    <row r="385" spans="1:56" ht="15">
      <c r="A385" s="65" t="s">
        <v>509</v>
      </c>
      <c r="B385" s="65" t="s">
        <v>812</v>
      </c>
      <c r="C385" s="66"/>
      <c r="D385" s="67"/>
      <c r="E385" s="68"/>
      <c r="F385" s="69"/>
      <c r="G385" s="66"/>
      <c r="H385" s="70"/>
      <c r="I385" s="71"/>
      <c r="J385" s="71"/>
      <c r="K385" s="34" t="s">
        <v>65</v>
      </c>
      <c r="L385" s="78">
        <v>385</v>
      </c>
      <c r="M385" s="78"/>
      <c r="N385" s="73"/>
      <c r="O385" s="80" t="s">
        <v>875</v>
      </c>
      <c r="P385" s="82">
        <v>43657.15703703704</v>
      </c>
      <c r="Q385" s="80" t="s">
        <v>1083</v>
      </c>
      <c r="R385" s="80"/>
      <c r="S385" s="80"/>
      <c r="T385" s="80"/>
      <c r="U385" s="80"/>
      <c r="V385" s="83" t="s">
        <v>1526</v>
      </c>
      <c r="W385" s="82">
        <v>43657.15703703704</v>
      </c>
      <c r="X385" s="86">
        <v>43657</v>
      </c>
      <c r="Y385" s="88" t="s">
        <v>2171</v>
      </c>
      <c r="Z385" s="83" t="s">
        <v>2731</v>
      </c>
      <c r="AA385" s="80"/>
      <c r="AB385" s="80"/>
      <c r="AC385" s="88" t="s">
        <v>3294</v>
      </c>
      <c r="AD385" s="88" t="s">
        <v>3636</v>
      </c>
      <c r="AE385" s="80" t="b">
        <v>0</v>
      </c>
      <c r="AF385" s="80">
        <v>0</v>
      </c>
      <c r="AG385" s="88" t="s">
        <v>3765</v>
      </c>
      <c r="AH385" s="80" t="b">
        <v>0</v>
      </c>
      <c r="AI385" s="80" t="s">
        <v>3815</v>
      </c>
      <c r="AJ385" s="80"/>
      <c r="AK385" s="88" t="s">
        <v>3679</v>
      </c>
      <c r="AL385" s="80" t="b">
        <v>0</v>
      </c>
      <c r="AM385" s="80">
        <v>0</v>
      </c>
      <c r="AN385" s="88" t="s">
        <v>3679</v>
      </c>
      <c r="AO385" s="80" t="s">
        <v>3852</v>
      </c>
      <c r="AP385" s="80" t="b">
        <v>0</v>
      </c>
      <c r="AQ385" s="88" t="s">
        <v>3636</v>
      </c>
      <c r="AR385" s="80" t="s">
        <v>178</v>
      </c>
      <c r="AS385" s="80">
        <v>0</v>
      </c>
      <c r="AT385" s="80">
        <v>0</v>
      </c>
      <c r="AU385" s="80"/>
      <c r="AV385" s="80"/>
      <c r="AW385" s="80"/>
      <c r="AX385" s="80"/>
      <c r="AY385" s="80"/>
      <c r="AZ385" s="80"/>
      <c r="BA385" s="80"/>
      <c r="BB385" s="80"/>
      <c r="BC385" s="79" t="str">
        <f>REPLACE(INDEX(GroupVertices[Group],MATCH(Edges[[#This Row],[Vertex 1]],GroupVertices[Vertex],0)),1,1,"")</f>
        <v>6</v>
      </c>
      <c r="BD385" s="79" t="str">
        <f>REPLACE(INDEX(GroupVertices[Group],MATCH(Edges[[#This Row],[Vertex 2]],GroupVertices[Vertex],0)),1,1,"")</f>
        <v>6</v>
      </c>
    </row>
    <row r="386" spans="1:56" ht="15">
      <c r="A386" s="65" t="s">
        <v>374</v>
      </c>
      <c r="B386" s="65" t="s">
        <v>373</v>
      </c>
      <c r="C386" s="66"/>
      <c r="D386" s="67"/>
      <c r="E386" s="68"/>
      <c r="F386" s="69"/>
      <c r="G386" s="66"/>
      <c r="H386" s="70"/>
      <c r="I386" s="71"/>
      <c r="J386" s="71"/>
      <c r="K386" s="34" t="s">
        <v>65</v>
      </c>
      <c r="L386" s="78">
        <v>386</v>
      </c>
      <c r="M386" s="78"/>
      <c r="N386" s="73"/>
      <c r="O386" s="80" t="s">
        <v>874</v>
      </c>
      <c r="P386" s="82">
        <v>43656.79644675926</v>
      </c>
      <c r="Q386" s="80" t="s">
        <v>927</v>
      </c>
      <c r="R386" s="80"/>
      <c r="S386" s="80"/>
      <c r="T386" s="80"/>
      <c r="U386" s="80"/>
      <c r="V386" s="83" t="s">
        <v>1526</v>
      </c>
      <c r="W386" s="82">
        <v>43656.79644675926</v>
      </c>
      <c r="X386" s="86">
        <v>43656</v>
      </c>
      <c r="Y386" s="88" t="s">
        <v>2025</v>
      </c>
      <c r="Z386" s="83" t="s">
        <v>2585</v>
      </c>
      <c r="AA386" s="80"/>
      <c r="AB386" s="80"/>
      <c r="AC386" s="88" t="s">
        <v>3148</v>
      </c>
      <c r="AD386" s="80"/>
      <c r="AE386" s="80" t="b">
        <v>0</v>
      </c>
      <c r="AF386" s="80">
        <v>0</v>
      </c>
      <c r="AG386" s="88" t="s">
        <v>3679</v>
      </c>
      <c r="AH386" s="80" t="b">
        <v>0</v>
      </c>
      <c r="AI386" s="80" t="s">
        <v>3815</v>
      </c>
      <c r="AJ386" s="80"/>
      <c r="AK386" s="88" t="s">
        <v>3679</v>
      </c>
      <c r="AL386" s="80" t="b">
        <v>0</v>
      </c>
      <c r="AM386" s="80">
        <v>2</v>
      </c>
      <c r="AN386" s="88" t="s">
        <v>3147</v>
      </c>
      <c r="AO386" s="80" t="s">
        <v>3850</v>
      </c>
      <c r="AP386" s="80" t="b">
        <v>0</v>
      </c>
      <c r="AQ386" s="88" t="s">
        <v>3147</v>
      </c>
      <c r="AR386" s="80" t="s">
        <v>178</v>
      </c>
      <c r="AS386" s="80">
        <v>0</v>
      </c>
      <c r="AT386" s="80">
        <v>0</v>
      </c>
      <c r="AU386" s="80"/>
      <c r="AV386" s="80"/>
      <c r="AW386" s="80"/>
      <c r="AX386" s="80"/>
      <c r="AY386" s="80"/>
      <c r="AZ386" s="80"/>
      <c r="BA386" s="80"/>
      <c r="BB386" s="80"/>
      <c r="BC386" s="79" t="str">
        <f>REPLACE(INDEX(GroupVertices[Group],MATCH(Edges[[#This Row],[Vertex 1]],GroupVertices[Vertex],0)),1,1,"")</f>
        <v>37</v>
      </c>
      <c r="BD386" s="79" t="str">
        <f>REPLACE(INDEX(GroupVertices[Group],MATCH(Edges[[#This Row],[Vertex 2]],GroupVertices[Vertex],0)),1,1,"")</f>
        <v>37</v>
      </c>
    </row>
    <row r="387" spans="1:56" ht="15">
      <c r="A387" s="65" t="s">
        <v>600</v>
      </c>
      <c r="B387" s="65" t="s">
        <v>600</v>
      </c>
      <c r="C387" s="66"/>
      <c r="D387" s="67"/>
      <c r="E387" s="68"/>
      <c r="F387" s="69"/>
      <c r="G387" s="66"/>
      <c r="H387" s="70"/>
      <c r="I387" s="71"/>
      <c r="J387" s="71"/>
      <c r="K387" s="34" t="s">
        <v>65</v>
      </c>
      <c r="L387" s="78">
        <v>387</v>
      </c>
      <c r="M387" s="78"/>
      <c r="N387" s="73"/>
      <c r="O387" s="80" t="s">
        <v>178</v>
      </c>
      <c r="P387" s="82">
        <v>43655.6128125</v>
      </c>
      <c r="Q387" s="80" t="s">
        <v>1166</v>
      </c>
      <c r="R387" s="80"/>
      <c r="S387" s="80"/>
      <c r="T387" s="80"/>
      <c r="U387" s="83" t="s">
        <v>1466</v>
      </c>
      <c r="V387" s="83" t="s">
        <v>1466</v>
      </c>
      <c r="W387" s="82">
        <v>43655.6128125</v>
      </c>
      <c r="X387" s="86">
        <v>43655</v>
      </c>
      <c r="Y387" s="88" t="s">
        <v>2292</v>
      </c>
      <c r="Z387" s="83" t="s">
        <v>2855</v>
      </c>
      <c r="AA387" s="80"/>
      <c r="AB387" s="80"/>
      <c r="AC387" s="88" t="s">
        <v>3418</v>
      </c>
      <c r="AD387" s="80"/>
      <c r="AE387" s="80" t="b">
        <v>0</v>
      </c>
      <c r="AF387" s="80">
        <v>22203</v>
      </c>
      <c r="AG387" s="88" t="s">
        <v>3679</v>
      </c>
      <c r="AH387" s="80" t="b">
        <v>0</v>
      </c>
      <c r="AI387" s="80" t="s">
        <v>3815</v>
      </c>
      <c r="AJ387" s="80"/>
      <c r="AK387" s="88" t="s">
        <v>3679</v>
      </c>
      <c r="AL387" s="80" t="b">
        <v>0</v>
      </c>
      <c r="AM387" s="80">
        <v>8098</v>
      </c>
      <c r="AN387" s="88" t="s">
        <v>3679</v>
      </c>
      <c r="AO387" s="80" t="s">
        <v>3849</v>
      </c>
      <c r="AP387" s="80" t="b">
        <v>0</v>
      </c>
      <c r="AQ387" s="88" t="s">
        <v>3418</v>
      </c>
      <c r="AR387" s="80" t="s">
        <v>874</v>
      </c>
      <c r="AS387" s="80">
        <v>0</v>
      </c>
      <c r="AT387" s="80">
        <v>0</v>
      </c>
      <c r="AU387" s="80"/>
      <c r="AV387" s="80"/>
      <c r="AW387" s="80"/>
      <c r="AX387" s="80"/>
      <c r="AY387" s="80"/>
      <c r="AZ387" s="80"/>
      <c r="BA387" s="80"/>
      <c r="BB387" s="80"/>
      <c r="BC387" s="79" t="str">
        <f>REPLACE(INDEX(GroupVertices[Group],MATCH(Edges[[#This Row],[Vertex 1]],GroupVertices[Vertex],0)),1,1,"")</f>
        <v>2</v>
      </c>
      <c r="BD387" s="79" t="str">
        <f>REPLACE(INDEX(GroupVertices[Group],MATCH(Edges[[#This Row],[Vertex 2]],GroupVertices[Vertex],0)),1,1,"")</f>
        <v>2</v>
      </c>
    </row>
    <row r="388" spans="1:56" ht="15">
      <c r="A388" s="65" t="s">
        <v>464</v>
      </c>
      <c r="B388" s="65" t="s">
        <v>464</v>
      </c>
      <c r="C388" s="66"/>
      <c r="D388" s="67"/>
      <c r="E388" s="68"/>
      <c r="F388" s="69"/>
      <c r="G388" s="66"/>
      <c r="H388" s="70"/>
      <c r="I388" s="71"/>
      <c r="J388" s="71"/>
      <c r="K388" s="34" t="s">
        <v>65</v>
      </c>
      <c r="L388" s="78">
        <v>388</v>
      </c>
      <c r="M388" s="78"/>
      <c r="N388" s="73"/>
      <c r="O388" s="80" t="s">
        <v>178</v>
      </c>
      <c r="P388" s="82">
        <v>43657.03648148148</v>
      </c>
      <c r="Q388" s="80" t="s">
        <v>1044</v>
      </c>
      <c r="R388" s="80"/>
      <c r="S388" s="80"/>
      <c r="T388" s="80"/>
      <c r="U388" s="80"/>
      <c r="V388" s="83" t="s">
        <v>1711</v>
      </c>
      <c r="W388" s="82">
        <v>43657.03648148148</v>
      </c>
      <c r="X388" s="86">
        <v>43657</v>
      </c>
      <c r="Y388" s="88" t="s">
        <v>2124</v>
      </c>
      <c r="Z388" s="83" t="s">
        <v>2684</v>
      </c>
      <c r="AA388" s="80"/>
      <c r="AB388" s="80"/>
      <c r="AC388" s="88" t="s">
        <v>3247</v>
      </c>
      <c r="AD388" s="80"/>
      <c r="AE388" s="80" t="b">
        <v>0</v>
      </c>
      <c r="AF388" s="80">
        <v>0</v>
      </c>
      <c r="AG388" s="88" t="s">
        <v>3679</v>
      </c>
      <c r="AH388" s="80" t="b">
        <v>0</v>
      </c>
      <c r="AI388" s="80" t="s">
        <v>3815</v>
      </c>
      <c r="AJ388" s="80"/>
      <c r="AK388" s="88" t="s">
        <v>3679</v>
      </c>
      <c r="AL388" s="80" t="b">
        <v>0</v>
      </c>
      <c r="AM388" s="80">
        <v>0</v>
      </c>
      <c r="AN388" s="88" t="s">
        <v>3679</v>
      </c>
      <c r="AO388" s="80" t="s">
        <v>3854</v>
      </c>
      <c r="AP388" s="80" t="b">
        <v>0</v>
      </c>
      <c r="AQ388" s="88" t="s">
        <v>3247</v>
      </c>
      <c r="AR388" s="80" t="s">
        <v>178</v>
      </c>
      <c r="AS388" s="80">
        <v>0</v>
      </c>
      <c r="AT388" s="80">
        <v>0</v>
      </c>
      <c r="AU388" s="80"/>
      <c r="AV388" s="80"/>
      <c r="AW388" s="80"/>
      <c r="AX388" s="80"/>
      <c r="AY388" s="80"/>
      <c r="AZ388" s="80"/>
      <c r="BA388" s="80"/>
      <c r="BB388" s="80"/>
      <c r="BC388" s="79" t="str">
        <f>REPLACE(INDEX(GroupVertices[Group],MATCH(Edges[[#This Row],[Vertex 1]],GroupVertices[Vertex],0)),1,1,"")</f>
        <v>183</v>
      </c>
      <c r="BD388" s="79" t="str">
        <f>REPLACE(INDEX(GroupVertices[Group],MATCH(Edges[[#This Row],[Vertex 2]],GroupVertices[Vertex],0)),1,1,"")</f>
        <v>183</v>
      </c>
    </row>
    <row r="389" spans="1:56" ht="15">
      <c r="A389" s="65" t="s">
        <v>318</v>
      </c>
      <c r="B389" s="65" t="s">
        <v>428</v>
      </c>
      <c r="C389" s="66"/>
      <c r="D389" s="67"/>
      <c r="E389" s="68"/>
      <c r="F389" s="69"/>
      <c r="G389" s="66"/>
      <c r="H389" s="70"/>
      <c r="I389" s="71"/>
      <c r="J389" s="71"/>
      <c r="K389" s="34" t="s">
        <v>65</v>
      </c>
      <c r="L389" s="78">
        <v>389</v>
      </c>
      <c r="M389" s="78"/>
      <c r="N389" s="73"/>
      <c r="O389" s="80" t="s">
        <v>874</v>
      </c>
      <c r="P389" s="82">
        <v>43656.563888888886</v>
      </c>
      <c r="Q389" s="80" t="s">
        <v>877</v>
      </c>
      <c r="R389" s="80"/>
      <c r="S389" s="80"/>
      <c r="T389" s="80"/>
      <c r="U389" s="80"/>
      <c r="V389" s="83" t="s">
        <v>1598</v>
      </c>
      <c r="W389" s="82">
        <v>43656.563888888886</v>
      </c>
      <c r="X389" s="86">
        <v>43656</v>
      </c>
      <c r="Y389" s="88" t="s">
        <v>1968</v>
      </c>
      <c r="Z389" s="83" t="s">
        <v>2527</v>
      </c>
      <c r="AA389" s="80"/>
      <c r="AB389" s="80"/>
      <c r="AC389" s="88" t="s">
        <v>3090</v>
      </c>
      <c r="AD389" s="80"/>
      <c r="AE389" s="80" t="b">
        <v>0</v>
      </c>
      <c r="AF389" s="80">
        <v>0</v>
      </c>
      <c r="AG389" s="88" t="s">
        <v>3679</v>
      </c>
      <c r="AH389" s="80" t="b">
        <v>0</v>
      </c>
      <c r="AI389" s="80" t="s">
        <v>3815</v>
      </c>
      <c r="AJ389" s="80"/>
      <c r="AK389" s="88" t="s">
        <v>3679</v>
      </c>
      <c r="AL389" s="80" t="b">
        <v>0</v>
      </c>
      <c r="AM389" s="80">
        <v>94</v>
      </c>
      <c r="AN389" s="88" t="s">
        <v>3203</v>
      </c>
      <c r="AO389" s="80" t="s">
        <v>3850</v>
      </c>
      <c r="AP389" s="80" t="b">
        <v>0</v>
      </c>
      <c r="AQ389" s="88" t="s">
        <v>3203</v>
      </c>
      <c r="AR389" s="80" t="s">
        <v>178</v>
      </c>
      <c r="AS389" s="80">
        <v>0</v>
      </c>
      <c r="AT389" s="80">
        <v>0</v>
      </c>
      <c r="AU389" s="80"/>
      <c r="AV389" s="80"/>
      <c r="AW389" s="80"/>
      <c r="AX389" s="80"/>
      <c r="AY389" s="80"/>
      <c r="AZ389" s="80"/>
      <c r="BA389" s="80"/>
      <c r="BB389" s="80"/>
      <c r="BC389" s="79" t="str">
        <f>REPLACE(INDEX(GroupVertices[Group],MATCH(Edges[[#This Row],[Vertex 1]],GroupVertices[Vertex],0)),1,1,"")</f>
        <v>1</v>
      </c>
      <c r="BD389" s="79" t="str">
        <f>REPLACE(INDEX(GroupVertices[Group],MATCH(Edges[[#This Row],[Vertex 2]],GroupVertices[Vertex],0)),1,1,"")</f>
        <v>1</v>
      </c>
    </row>
    <row r="390" spans="1:56" ht="15">
      <c r="A390" s="65" t="s">
        <v>653</v>
      </c>
      <c r="B390" s="65" t="s">
        <v>653</v>
      </c>
      <c r="C390" s="66"/>
      <c r="D390" s="67"/>
      <c r="E390" s="68"/>
      <c r="F390" s="69"/>
      <c r="G390" s="66"/>
      <c r="H390" s="70"/>
      <c r="I390" s="71"/>
      <c r="J390" s="71"/>
      <c r="K390" s="34" t="s">
        <v>65</v>
      </c>
      <c r="L390" s="78">
        <v>390</v>
      </c>
      <c r="M390" s="78"/>
      <c r="N390" s="73"/>
      <c r="O390" s="80" t="s">
        <v>178</v>
      </c>
      <c r="P390" s="82">
        <v>43656.56710648148</v>
      </c>
      <c r="Q390" s="80" t="s">
        <v>1220</v>
      </c>
      <c r="R390" s="80"/>
      <c r="S390" s="80"/>
      <c r="T390" s="80"/>
      <c r="U390" s="80"/>
      <c r="V390" s="83" t="s">
        <v>1836</v>
      </c>
      <c r="W390" s="82">
        <v>43656.56710648148</v>
      </c>
      <c r="X390" s="86">
        <v>43656</v>
      </c>
      <c r="Y390" s="88" t="s">
        <v>2378</v>
      </c>
      <c r="Z390" s="83" t="s">
        <v>2941</v>
      </c>
      <c r="AA390" s="80"/>
      <c r="AB390" s="80"/>
      <c r="AC390" s="88" t="s">
        <v>3504</v>
      </c>
      <c r="AD390" s="80"/>
      <c r="AE390" s="80" t="b">
        <v>0</v>
      </c>
      <c r="AF390" s="80">
        <v>0</v>
      </c>
      <c r="AG390" s="88" t="s">
        <v>3679</v>
      </c>
      <c r="AH390" s="80" t="b">
        <v>0</v>
      </c>
      <c r="AI390" s="80" t="s">
        <v>3815</v>
      </c>
      <c r="AJ390" s="80"/>
      <c r="AK390" s="88" t="s">
        <v>3679</v>
      </c>
      <c r="AL390" s="80" t="b">
        <v>0</v>
      </c>
      <c r="AM390" s="80">
        <v>1</v>
      </c>
      <c r="AN390" s="88" t="s">
        <v>3679</v>
      </c>
      <c r="AO390" s="80" t="s">
        <v>3857</v>
      </c>
      <c r="AP390" s="80" t="b">
        <v>0</v>
      </c>
      <c r="AQ390" s="88" t="s">
        <v>3504</v>
      </c>
      <c r="AR390" s="80" t="s">
        <v>178</v>
      </c>
      <c r="AS390" s="80">
        <v>0</v>
      </c>
      <c r="AT390" s="80">
        <v>0</v>
      </c>
      <c r="AU390" s="80"/>
      <c r="AV390" s="80"/>
      <c r="AW390" s="80"/>
      <c r="AX390" s="80"/>
      <c r="AY390" s="80"/>
      <c r="AZ390" s="80"/>
      <c r="BA390" s="80"/>
      <c r="BB390" s="80"/>
      <c r="BC390" s="79" t="str">
        <f>REPLACE(INDEX(GroupVertices[Group],MATCH(Edges[[#This Row],[Vertex 1]],GroupVertices[Vertex],0)),1,1,"")</f>
        <v>3</v>
      </c>
      <c r="BD390" s="79" t="str">
        <f>REPLACE(INDEX(GroupVertices[Group],MATCH(Edges[[#This Row],[Vertex 2]],GroupVertices[Vertex],0)),1,1,"")</f>
        <v>3</v>
      </c>
    </row>
    <row r="391" spans="1:56" ht="15">
      <c r="A391" s="65" t="s">
        <v>653</v>
      </c>
      <c r="B391" s="65" t="s">
        <v>653</v>
      </c>
      <c r="C391" s="66"/>
      <c r="D391" s="67"/>
      <c r="E391" s="68"/>
      <c r="F391" s="69"/>
      <c r="G391" s="66"/>
      <c r="H391" s="70"/>
      <c r="I391" s="71"/>
      <c r="J391" s="71"/>
      <c r="K391" s="34" t="s">
        <v>65</v>
      </c>
      <c r="L391" s="78">
        <v>391</v>
      </c>
      <c r="M391" s="78"/>
      <c r="N391" s="73"/>
      <c r="O391" s="80" t="s">
        <v>178</v>
      </c>
      <c r="P391" s="82">
        <v>43657.108761574076</v>
      </c>
      <c r="Q391" s="80" t="s">
        <v>1220</v>
      </c>
      <c r="R391" s="80"/>
      <c r="S391" s="80"/>
      <c r="T391" s="80"/>
      <c r="U391" s="80"/>
      <c r="V391" s="83" t="s">
        <v>1836</v>
      </c>
      <c r="W391" s="82">
        <v>43657.108761574076</v>
      </c>
      <c r="X391" s="86">
        <v>43657</v>
      </c>
      <c r="Y391" s="88" t="s">
        <v>2379</v>
      </c>
      <c r="Z391" s="83" t="s">
        <v>2942</v>
      </c>
      <c r="AA391" s="80"/>
      <c r="AB391" s="80"/>
      <c r="AC391" s="88" t="s">
        <v>3505</v>
      </c>
      <c r="AD391" s="80"/>
      <c r="AE391" s="80" t="b">
        <v>0</v>
      </c>
      <c r="AF391" s="80">
        <v>0</v>
      </c>
      <c r="AG391" s="88" t="s">
        <v>3679</v>
      </c>
      <c r="AH391" s="80" t="b">
        <v>0</v>
      </c>
      <c r="AI391" s="80" t="s">
        <v>3815</v>
      </c>
      <c r="AJ391" s="80"/>
      <c r="AK391" s="88" t="s">
        <v>3679</v>
      </c>
      <c r="AL391" s="80" t="b">
        <v>0</v>
      </c>
      <c r="AM391" s="80">
        <v>0</v>
      </c>
      <c r="AN391" s="88" t="s">
        <v>3679</v>
      </c>
      <c r="AO391" s="80" t="s">
        <v>3857</v>
      </c>
      <c r="AP391" s="80" t="b">
        <v>0</v>
      </c>
      <c r="AQ391" s="88" t="s">
        <v>3505</v>
      </c>
      <c r="AR391" s="80" t="s">
        <v>178</v>
      </c>
      <c r="AS391" s="80">
        <v>0</v>
      </c>
      <c r="AT391" s="80">
        <v>0</v>
      </c>
      <c r="AU391" s="80"/>
      <c r="AV391" s="80"/>
      <c r="AW391" s="80"/>
      <c r="AX391" s="80"/>
      <c r="AY391" s="80"/>
      <c r="AZ391" s="80"/>
      <c r="BA391" s="80"/>
      <c r="BB391" s="80"/>
      <c r="BC391" s="79" t="str">
        <f>REPLACE(INDEX(GroupVertices[Group],MATCH(Edges[[#This Row],[Vertex 1]],GroupVertices[Vertex],0)),1,1,"")</f>
        <v>3</v>
      </c>
      <c r="BD391" s="79" t="str">
        <f>REPLACE(INDEX(GroupVertices[Group],MATCH(Edges[[#This Row],[Vertex 2]],GroupVertices[Vertex],0)),1,1,"")</f>
        <v>3</v>
      </c>
    </row>
    <row r="392" spans="1:56" ht="15">
      <c r="A392" s="65" t="s">
        <v>653</v>
      </c>
      <c r="B392" s="65" t="s">
        <v>653</v>
      </c>
      <c r="C392" s="66"/>
      <c r="D392" s="67"/>
      <c r="E392" s="68"/>
      <c r="F392" s="69"/>
      <c r="G392" s="66"/>
      <c r="H392" s="70"/>
      <c r="I392" s="71"/>
      <c r="J392" s="71"/>
      <c r="K392" s="34" t="s">
        <v>65</v>
      </c>
      <c r="L392" s="78">
        <v>392</v>
      </c>
      <c r="M392" s="78"/>
      <c r="N392" s="73"/>
      <c r="O392" s="80" t="s">
        <v>178</v>
      </c>
      <c r="P392" s="82">
        <v>43657.650416666664</v>
      </c>
      <c r="Q392" s="80" t="s">
        <v>1220</v>
      </c>
      <c r="R392" s="80"/>
      <c r="S392" s="80"/>
      <c r="T392" s="80"/>
      <c r="U392" s="80"/>
      <c r="V392" s="83" t="s">
        <v>1836</v>
      </c>
      <c r="W392" s="82">
        <v>43657.650416666664</v>
      </c>
      <c r="X392" s="86">
        <v>43657</v>
      </c>
      <c r="Y392" s="88" t="s">
        <v>2380</v>
      </c>
      <c r="Z392" s="83" t="s">
        <v>2943</v>
      </c>
      <c r="AA392" s="80"/>
      <c r="AB392" s="80"/>
      <c r="AC392" s="88" t="s">
        <v>3506</v>
      </c>
      <c r="AD392" s="80"/>
      <c r="AE392" s="80" t="b">
        <v>0</v>
      </c>
      <c r="AF392" s="80">
        <v>0</v>
      </c>
      <c r="AG392" s="88" t="s">
        <v>3679</v>
      </c>
      <c r="AH392" s="80" t="b">
        <v>0</v>
      </c>
      <c r="AI392" s="80" t="s">
        <v>3815</v>
      </c>
      <c r="AJ392" s="80"/>
      <c r="AK392" s="88" t="s">
        <v>3679</v>
      </c>
      <c r="AL392" s="80" t="b">
        <v>0</v>
      </c>
      <c r="AM392" s="80">
        <v>0</v>
      </c>
      <c r="AN392" s="88" t="s">
        <v>3679</v>
      </c>
      <c r="AO392" s="80" t="s">
        <v>3857</v>
      </c>
      <c r="AP392" s="80" t="b">
        <v>0</v>
      </c>
      <c r="AQ392" s="88" t="s">
        <v>3506</v>
      </c>
      <c r="AR392" s="80" t="s">
        <v>178</v>
      </c>
      <c r="AS392" s="80">
        <v>0</v>
      </c>
      <c r="AT392" s="80">
        <v>0</v>
      </c>
      <c r="AU392" s="80"/>
      <c r="AV392" s="80"/>
      <c r="AW392" s="80"/>
      <c r="AX392" s="80"/>
      <c r="AY392" s="80"/>
      <c r="AZ392" s="80"/>
      <c r="BA392" s="80"/>
      <c r="BB392" s="80"/>
      <c r="BC392" s="79" t="str">
        <f>REPLACE(INDEX(GroupVertices[Group],MATCH(Edges[[#This Row],[Vertex 1]],GroupVertices[Vertex],0)),1,1,"")</f>
        <v>3</v>
      </c>
      <c r="BD392" s="79" t="str">
        <f>REPLACE(INDEX(GroupVertices[Group],MATCH(Edges[[#This Row],[Vertex 2]],GroupVertices[Vertex],0)),1,1,"")</f>
        <v>3</v>
      </c>
    </row>
    <row r="393" spans="1:56" ht="15">
      <c r="A393" s="65" t="s">
        <v>324</v>
      </c>
      <c r="B393" s="65" t="s">
        <v>718</v>
      </c>
      <c r="C393" s="66"/>
      <c r="D393" s="67"/>
      <c r="E393" s="68"/>
      <c r="F393" s="69"/>
      <c r="G393" s="66"/>
      <c r="H393" s="70"/>
      <c r="I393" s="71"/>
      <c r="J393" s="71"/>
      <c r="K393" s="34" t="s">
        <v>65</v>
      </c>
      <c r="L393" s="78">
        <v>393</v>
      </c>
      <c r="M393" s="78"/>
      <c r="N393" s="73"/>
      <c r="O393" s="80" t="s">
        <v>875</v>
      </c>
      <c r="P393" s="82">
        <v>43656.58049768519</v>
      </c>
      <c r="Q393" s="80" t="s">
        <v>935</v>
      </c>
      <c r="R393" s="80"/>
      <c r="S393" s="80"/>
      <c r="T393" s="80"/>
      <c r="U393" s="80"/>
      <c r="V393" s="83" t="s">
        <v>1604</v>
      </c>
      <c r="W393" s="82">
        <v>43656.58049768519</v>
      </c>
      <c r="X393" s="86">
        <v>43656</v>
      </c>
      <c r="Y393" s="88" t="s">
        <v>1974</v>
      </c>
      <c r="Z393" s="83" t="s">
        <v>2533</v>
      </c>
      <c r="AA393" s="80"/>
      <c r="AB393" s="80"/>
      <c r="AC393" s="88" t="s">
        <v>3096</v>
      </c>
      <c r="AD393" s="88" t="s">
        <v>3574</v>
      </c>
      <c r="AE393" s="80" t="b">
        <v>0</v>
      </c>
      <c r="AF393" s="80">
        <v>0</v>
      </c>
      <c r="AG393" s="88" t="s">
        <v>3704</v>
      </c>
      <c r="AH393" s="80" t="b">
        <v>0</v>
      </c>
      <c r="AI393" s="80" t="s">
        <v>3815</v>
      </c>
      <c r="AJ393" s="80"/>
      <c r="AK393" s="88" t="s">
        <v>3679</v>
      </c>
      <c r="AL393" s="80" t="b">
        <v>0</v>
      </c>
      <c r="AM393" s="80">
        <v>0</v>
      </c>
      <c r="AN393" s="88" t="s">
        <v>3679</v>
      </c>
      <c r="AO393" s="80" t="s">
        <v>3851</v>
      </c>
      <c r="AP393" s="80" t="b">
        <v>0</v>
      </c>
      <c r="AQ393" s="88" t="s">
        <v>3574</v>
      </c>
      <c r="AR393" s="80" t="s">
        <v>178</v>
      </c>
      <c r="AS393" s="80">
        <v>0</v>
      </c>
      <c r="AT393" s="80">
        <v>0</v>
      </c>
      <c r="AU393" s="80"/>
      <c r="AV393" s="80"/>
      <c r="AW393" s="80"/>
      <c r="AX393" s="80"/>
      <c r="AY393" s="80"/>
      <c r="AZ393" s="80"/>
      <c r="BA393" s="80"/>
      <c r="BB393" s="80"/>
      <c r="BC393" s="79" t="str">
        <f>REPLACE(INDEX(GroupVertices[Group],MATCH(Edges[[#This Row],[Vertex 1]],GroupVertices[Vertex],0)),1,1,"")</f>
        <v>83</v>
      </c>
      <c r="BD393" s="79" t="str">
        <f>REPLACE(INDEX(GroupVertices[Group],MATCH(Edges[[#This Row],[Vertex 2]],GroupVertices[Vertex],0)),1,1,"")</f>
        <v>83</v>
      </c>
    </row>
    <row r="394" spans="1:56" ht="15">
      <c r="A394" s="65" t="s">
        <v>574</v>
      </c>
      <c r="B394" s="65" t="s">
        <v>574</v>
      </c>
      <c r="C394" s="66"/>
      <c r="D394" s="67"/>
      <c r="E394" s="68"/>
      <c r="F394" s="69"/>
      <c r="G394" s="66"/>
      <c r="H394" s="70"/>
      <c r="I394" s="71"/>
      <c r="J394" s="71"/>
      <c r="K394" s="34" t="s">
        <v>65</v>
      </c>
      <c r="L394" s="78">
        <v>394</v>
      </c>
      <c r="M394" s="78"/>
      <c r="N394" s="73"/>
      <c r="O394" s="80" t="s">
        <v>178</v>
      </c>
      <c r="P394" s="82">
        <v>43657.54137731482</v>
      </c>
      <c r="Q394" s="80" t="s">
        <v>1142</v>
      </c>
      <c r="R394" s="80"/>
      <c r="S394" s="80"/>
      <c r="T394" s="80"/>
      <c r="U394" s="80"/>
      <c r="V394" s="83" t="s">
        <v>1526</v>
      </c>
      <c r="W394" s="82">
        <v>43657.54137731482</v>
      </c>
      <c r="X394" s="86">
        <v>43657</v>
      </c>
      <c r="Y394" s="88" t="s">
        <v>2255</v>
      </c>
      <c r="Z394" s="83" t="s">
        <v>2816</v>
      </c>
      <c r="AA394" s="80"/>
      <c r="AB394" s="80"/>
      <c r="AC394" s="88" t="s">
        <v>3379</v>
      </c>
      <c r="AD394" s="80"/>
      <c r="AE394" s="80" t="b">
        <v>0</v>
      </c>
      <c r="AF394" s="80">
        <v>0</v>
      </c>
      <c r="AG394" s="88" t="s">
        <v>3679</v>
      </c>
      <c r="AH394" s="80" t="b">
        <v>0</v>
      </c>
      <c r="AI394" s="80" t="s">
        <v>3815</v>
      </c>
      <c r="AJ394" s="80"/>
      <c r="AK394" s="88" t="s">
        <v>3679</v>
      </c>
      <c r="AL394" s="80" t="b">
        <v>0</v>
      </c>
      <c r="AM394" s="80">
        <v>0</v>
      </c>
      <c r="AN394" s="88" t="s">
        <v>3679</v>
      </c>
      <c r="AO394" s="80" t="s">
        <v>3881</v>
      </c>
      <c r="AP394" s="80" t="b">
        <v>0</v>
      </c>
      <c r="AQ394" s="88" t="s">
        <v>3379</v>
      </c>
      <c r="AR394" s="80" t="s">
        <v>178</v>
      </c>
      <c r="AS394" s="80">
        <v>0</v>
      </c>
      <c r="AT394" s="80">
        <v>0</v>
      </c>
      <c r="AU394" s="80"/>
      <c r="AV394" s="80"/>
      <c r="AW394" s="80"/>
      <c r="AX394" s="80"/>
      <c r="AY394" s="80"/>
      <c r="AZ394" s="80"/>
      <c r="BA394" s="80"/>
      <c r="BB394" s="80"/>
      <c r="BC394" s="79" t="str">
        <f>REPLACE(INDEX(GroupVertices[Group],MATCH(Edges[[#This Row],[Vertex 1]],GroupVertices[Vertex],0)),1,1,"")</f>
        <v>182</v>
      </c>
      <c r="BD394" s="79" t="str">
        <f>REPLACE(INDEX(GroupVertices[Group],MATCH(Edges[[#This Row],[Vertex 2]],GroupVertices[Vertex],0)),1,1,"")</f>
        <v>182</v>
      </c>
    </row>
    <row r="395" spans="1:56" ht="15">
      <c r="A395" s="65" t="s">
        <v>407</v>
      </c>
      <c r="B395" s="65" t="s">
        <v>768</v>
      </c>
      <c r="C395" s="66"/>
      <c r="D395" s="67"/>
      <c r="E395" s="68"/>
      <c r="F395" s="69"/>
      <c r="G395" s="66"/>
      <c r="H395" s="70"/>
      <c r="I395" s="71"/>
      <c r="J395" s="71"/>
      <c r="K395" s="34" t="s">
        <v>65</v>
      </c>
      <c r="L395" s="78">
        <v>395</v>
      </c>
      <c r="M395" s="78"/>
      <c r="N395" s="73"/>
      <c r="O395" s="80" t="s">
        <v>875</v>
      </c>
      <c r="P395" s="82">
        <v>43656.87818287037</v>
      </c>
      <c r="Q395" s="80" t="s">
        <v>995</v>
      </c>
      <c r="R395" s="80"/>
      <c r="S395" s="80"/>
      <c r="T395" s="80"/>
      <c r="U395" s="83" t="s">
        <v>1413</v>
      </c>
      <c r="V395" s="83" t="s">
        <v>1413</v>
      </c>
      <c r="W395" s="82">
        <v>43656.87818287037</v>
      </c>
      <c r="X395" s="86">
        <v>43656</v>
      </c>
      <c r="Y395" s="88" t="s">
        <v>2058</v>
      </c>
      <c r="Z395" s="83" t="s">
        <v>2618</v>
      </c>
      <c r="AA395" s="80"/>
      <c r="AB395" s="80"/>
      <c r="AC395" s="88" t="s">
        <v>3181</v>
      </c>
      <c r="AD395" s="88" t="s">
        <v>3594</v>
      </c>
      <c r="AE395" s="80" t="b">
        <v>0</v>
      </c>
      <c r="AF395" s="80">
        <v>0</v>
      </c>
      <c r="AG395" s="88" t="s">
        <v>3726</v>
      </c>
      <c r="AH395" s="80" t="b">
        <v>0</v>
      </c>
      <c r="AI395" s="80" t="s">
        <v>3815</v>
      </c>
      <c r="AJ395" s="80"/>
      <c r="AK395" s="88" t="s">
        <v>3679</v>
      </c>
      <c r="AL395" s="80" t="b">
        <v>0</v>
      </c>
      <c r="AM395" s="80">
        <v>0</v>
      </c>
      <c r="AN395" s="88" t="s">
        <v>3679</v>
      </c>
      <c r="AO395" s="80" t="s">
        <v>3849</v>
      </c>
      <c r="AP395" s="80" t="b">
        <v>0</v>
      </c>
      <c r="AQ395" s="88" t="s">
        <v>3594</v>
      </c>
      <c r="AR395" s="80" t="s">
        <v>178</v>
      </c>
      <c r="AS395" s="80">
        <v>0</v>
      </c>
      <c r="AT395" s="80">
        <v>0</v>
      </c>
      <c r="AU395" s="80"/>
      <c r="AV395" s="80"/>
      <c r="AW395" s="80"/>
      <c r="AX395" s="80"/>
      <c r="AY395" s="80"/>
      <c r="AZ395" s="80"/>
      <c r="BA395" s="80"/>
      <c r="BB395" s="80"/>
      <c r="BC395" s="79" t="str">
        <f>REPLACE(INDEX(GroupVertices[Group],MATCH(Edges[[#This Row],[Vertex 1]],GroupVertices[Vertex],0)),1,1,"")</f>
        <v>82</v>
      </c>
      <c r="BD395" s="79" t="str">
        <f>REPLACE(INDEX(GroupVertices[Group],MATCH(Edges[[#This Row],[Vertex 2]],GroupVertices[Vertex],0)),1,1,"")</f>
        <v>82</v>
      </c>
    </row>
    <row r="396" spans="1:56" ht="15">
      <c r="A396" s="65" t="s">
        <v>317</v>
      </c>
      <c r="B396" s="65" t="s">
        <v>317</v>
      </c>
      <c r="C396" s="66"/>
      <c r="D396" s="67"/>
      <c r="E396" s="68"/>
      <c r="F396" s="69"/>
      <c r="G396" s="66"/>
      <c r="H396" s="70"/>
      <c r="I396" s="71"/>
      <c r="J396" s="71"/>
      <c r="K396" s="34" t="s">
        <v>65</v>
      </c>
      <c r="L396" s="78">
        <v>396</v>
      </c>
      <c r="M396" s="78"/>
      <c r="N396" s="73"/>
      <c r="O396" s="80" t="s">
        <v>178</v>
      </c>
      <c r="P396" s="82">
        <v>43656.5627662037</v>
      </c>
      <c r="Q396" s="80" t="s">
        <v>930</v>
      </c>
      <c r="R396" s="83" t="s">
        <v>1260</v>
      </c>
      <c r="S396" s="80" t="s">
        <v>1319</v>
      </c>
      <c r="T396" s="80"/>
      <c r="U396" s="80"/>
      <c r="V396" s="83" t="s">
        <v>1597</v>
      </c>
      <c r="W396" s="82">
        <v>43656.5627662037</v>
      </c>
      <c r="X396" s="86">
        <v>43656</v>
      </c>
      <c r="Y396" s="88" t="s">
        <v>1967</v>
      </c>
      <c r="Z396" s="83" t="s">
        <v>2526</v>
      </c>
      <c r="AA396" s="80"/>
      <c r="AB396" s="80"/>
      <c r="AC396" s="88" t="s">
        <v>3089</v>
      </c>
      <c r="AD396" s="80"/>
      <c r="AE396" s="80" t="b">
        <v>0</v>
      </c>
      <c r="AF396" s="80">
        <v>0</v>
      </c>
      <c r="AG396" s="88" t="s">
        <v>3679</v>
      </c>
      <c r="AH396" s="80" t="b">
        <v>0</v>
      </c>
      <c r="AI396" s="80" t="s">
        <v>3815</v>
      </c>
      <c r="AJ396" s="80"/>
      <c r="AK396" s="88" t="s">
        <v>3679</v>
      </c>
      <c r="AL396" s="80" t="b">
        <v>0</v>
      </c>
      <c r="AM396" s="80">
        <v>0</v>
      </c>
      <c r="AN396" s="88" t="s">
        <v>3679</v>
      </c>
      <c r="AO396" s="80" t="s">
        <v>3862</v>
      </c>
      <c r="AP396" s="80" t="b">
        <v>0</v>
      </c>
      <c r="AQ396" s="88" t="s">
        <v>3089</v>
      </c>
      <c r="AR396" s="80" t="s">
        <v>178</v>
      </c>
      <c r="AS396" s="80">
        <v>0</v>
      </c>
      <c r="AT396" s="80">
        <v>0</v>
      </c>
      <c r="AU396" s="80"/>
      <c r="AV396" s="80"/>
      <c r="AW396" s="80"/>
      <c r="AX396" s="80"/>
      <c r="AY396" s="80"/>
      <c r="AZ396" s="80"/>
      <c r="BA396" s="80"/>
      <c r="BB396" s="80"/>
      <c r="BC396" s="79" t="str">
        <f>REPLACE(INDEX(GroupVertices[Group],MATCH(Edges[[#This Row],[Vertex 1]],GroupVertices[Vertex],0)),1,1,"")</f>
        <v>181</v>
      </c>
      <c r="BD396" s="79" t="str">
        <f>REPLACE(INDEX(GroupVertices[Group],MATCH(Edges[[#This Row],[Vertex 2]],GroupVertices[Vertex],0)),1,1,"")</f>
        <v>181</v>
      </c>
    </row>
    <row r="397" spans="1:56" ht="15">
      <c r="A397" s="65" t="s">
        <v>373</v>
      </c>
      <c r="B397" s="65" t="s">
        <v>373</v>
      </c>
      <c r="C397" s="66"/>
      <c r="D397" s="67"/>
      <c r="E397" s="68"/>
      <c r="F397" s="69"/>
      <c r="G397" s="66"/>
      <c r="H397" s="70"/>
      <c r="I397" s="71"/>
      <c r="J397" s="71"/>
      <c r="K397" s="34" t="s">
        <v>65</v>
      </c>
      <c r="L397" s="78">
        <v>397</v>
      </c>
      <c r="M397" s="78"/>
      <c r="N397" s="73"/>
      <c r="O397" s="80" t="s">
        <v>178</v>
      </c>
      <c r="P397" s="82">
        <v>43656.548634259256</v>
      </c>
      <c r="Q397" s="80" t="s">
        <v>927</v>
      </c>
      <c r="R397" s="80"/>
      <c r="S397" s="80"/>
      <c r="T397" s="80"/>
      <c r="U397" s="80"/>
      <c r="V397" s="83" t="s">
        <v>1645</v>
      </c>
      <c r="W397" s="82">
        <v>43656.548634259256</v>
      </c>
      <c r="X397" s="86">
        <v>43656</v>
      </c>
      <c r="Y397" s="88" t="s">
        <v>2024</v>
      </c>
      <c r="Z397" s="83" t="s">
        <v>2584</v>
      </c>
      <c r="AA397" s="80"/>
      <c r="AB397" s="80"/>
      <c r="AC397" s="88" t="s">
        <v>3147</v>
      </c>
      <c r="AD397" s="80"/>
      <c r="AE397" s="80" t="b">
        <v>0</v>
      </c>
      <c r="AF397" s="80">
        <v>23</v>
      </c>
      <c r="AG397" s="88" t="s">
        <v>3679</v>
      </c>
      <c r="AH397" s="80" t="b">
        <v>0</v>
      </c>
      <c r="AI397" s="80" t="s">
        <v>3815</v>
      </c>
      <c r="AJ397" s="80"/>
      <c r="AK397" s="88" t="s">
        <v>3679</v>
      </c>
      <c r="AL397" s="80" t="b">
        <v>0</v>
      </c>
      <c r="AM397" s="80">
        <v>2</v>
      </c>
      <c r="AN397" s="88" t="s">
        <v>3679</v>
      </c>
      <c r="AO397" s="80" t="s">
        <v>3849</v>
      </c>
      <c r="AP397" s="80" t="b">
        <v>0</v>
      </c>
      <c r="AQ397" s="88" t="s">
        <v>3147</v>
      </c>
      <c r="AR397" s="80" t="s">
        <v>178</v>
      </c>
      <c r="AS397" s="80">
        <v>0</v>
      </c>
      <c r="AT397" s="80">
        <v>0</v>
      </c>
      <c r="AU397" s="80"/>
      <c r="AV397" s="80"/>
      <c r="AW397" s="80"/>
      <c r="AX397" s="80"/>
      <c r="AY397" s="80"/>
      <c r="AZ397" s="80"/>
      <c r="BA397" s="80"/>
      <c r="BB397" s="80"/>
      <c r="BC397" s="79" t="str">
        <f>REPLACE(INDEX(GroupVertices[Group],MATCH(Edges[[#This Row],[Vertex 1]],GroupVertices[Vertex],0)),1,1,"")</f>
        <v>37</v>
      </c>
      <c r="BD397" s="79" t="str">
        <f>REPLACE(INDEX(GroupVertices[Group],MATCH(Edges[[#This Row],[Vertex 2]],GroupVertices[Vertex],0)),1,1,"")</f>
        <v>37</v>
      </c>
    </row>
    <row r="398" spans="1:56" ht="15">
      <c r="A398" s="65" t="s">
        <v>603</v>
      </c>
      <c r="B398" s="65" t="s">
        <v>603</v>
      </c>
      <c r="C398" s="66"/>
      <c r="D398" s="67"/>
      <c r="E398" s="68"/>
      <c r="F398" s="69"/>
      <c r="G398" s="66"/>
      <c r="H398" s="70"/>
      <c r="I398" s="71"/>
      <c r="J398" s="71"/>
      <c r="K398" s="34" t="s">
        <v>65</v>
      </c>
      <c r="L398" s="78">
        <v>398</v>
      </c>
      <c r="M398" s="78"/>
      <c r="N398" s="73"/>
      <c r="O398" s="80" t="s">
        <v>178</v>
      </c>
      <c r="P398" s="82">
        <v>43655.54425925926</v>
      </c>
      <c r="Q398" s="80" t="s">
        <v>1169</v>
      </c>
      <c r="R398" s="80"/>
      <c r="S398" s="80"/>
      <c r="T398" s="80"/>
      <c r="U398" s="83" t="s">
        <v>1469</v>
      </c>
      <c r="V398" s="83" t="s">
        <v>1469</v>
      </c>
      <c r="W398" s="82">
        <v>43655.54425925926</v>
      </c>
      <c r="X398" s="86">
        <v>43655</v>
      </c>
      <c r="Y398" s="88" t="s">
        <v>2298</v>
      </c>
      <c r="Z398" s="83" t="s">
        <v>2861</v>
      </c>
      <c r="AA398" s="80"/>
      <c r="AB398" s="80"/>
      <c r="AC398" s="88" t="s">
        <v>3424</v>
      </c>
      <c r="AD398" s="80"/>
      <c r="AE398" s="80" t="b">
        <v>0</v>
      </c>
      <c r="AF398" s="80">
        <v>8654</v>
      </c>
      <c r="AG398" s="88" t="s">
        <v>3679</v>
      </c>
      <c r="AH398" s="80" t="b">
        <v>0</v>
      </c>
      <c r="AI398" s="80" t="s">
        <v>3815</v>
      </c>
      <c r="AJ398" s="80"/>
      <c r="AK398" s="88" t="s">
        <v>3679</v>
      </c>
      <c r="AL398" s="80" t="b">
        <v>0</v>
      </c>
      <c r="AM398" s="80">
        <v>2857</v>
      </c>
      <c r="AN398" s="88" t="s">
        <v>3679</v>
      </c>
      <c r="AO398" s="80" t="s">
        <v>3850</v>
      </c>
      <c r="AP398" s="80" t="b">
        <v>0</v>
      </c>
      <c r="AQ398" s="88" t="s">
        <v>3424</v>
      </c>
      <c r="AR398" s="80" t="s">
        <v>874</v>
      </c>
      <c r="AS398" s="80">
        <v>0</v>
      </c>
      <c r="AT398" s="80">
        <v>0</v>
      </c>
      <c r="AU398" s="80"/>
      <c r="AV398" s="80"/>
      <c r="AW398" s="80"/>
      <c r="AX398" s="80"/>
      <c r="AY398" s="80"/>
      <c r="AZ398" s="80"/>
      <c r="BA398" s="80"/>
      <c r="BB398" s="80"/>
      <c r="BC398" s="79" t="str">
        <f>REPLACE(INDEX(GroupVertices[Group],MATCH(Edges[[#This Row],[Vertex 1]],GroupVertices[Vertex],0)),1,1,"")</f>
        <v>2</v>
      </c>
      <c r="BD398" s="79" t="str">
        <f>REPLACE(INDEX(GroupVertices[Group],MATCH(Edges[[#This Row],[Vertex 2]],GroupVertices[Vertex],0)),1,1,"")</f>
        <v>2</v>
      </c>
    </row>
    <row r="399" spans="1:56" ht="15">
      <c r="A399" s="65" t="s">
        <v>379</v>
      </c>
      <c r="B399" s="65" t="s">
        <v>378</v>
      </c>
      <c r="C399" s="66"/>
      <c r="D399" s="67"/>
      <c r="E399" s="68"/>
      <c r="F399" s="69"/>
      <c r="G399" s="66"/>
      <c r="H399" s="70"/>
      <c r="I399" s="71"/>
      <c r="J399" s="71"/>
      <c r="K399" s="34" t="s">
        <v>66</v>
      </c>
      <c r="L399" s="78">
        <v>399</v>
      </c>
      <c r="M399" s="78"/>
      <c r="N399" s="73"/>
      <c r="O399" s="80" t="s">
        <v>874</v>
      </c>
      <c r="P399" s="82">
        <v>43656.80364583333</v>
      </c>
      <c r="Q399" s="80" t="s">
        <v>973</v>
      </c>
      <c r="R399" s="80"/>
      <c r="S399" s="80"/>
      <c r="T399" s="80"/>
      <c r="U399" s="80"/>
      <c r="V399" s="83" t="s">
        <v>1650</v>
      </c>
      <c r="W399" s="82">
        <v>43656.80364583333</v>
      </c>
      <c r="X399" s="86">
        <v>43656</v>
      </c>
      <c r="Y399" s="88" t="s">
        <v>2030</v>
      </c>
      <c r="Z399" s="83" t="s">
        <v>2590</v>
      </c>
      <c r="AA399" s="80"/>
      <c r="AB399" s="80"/>
      <c r="AC399" s="88" t="s">
        <v>3153</v>
      </c>
      <c r="AD399" s="80"/>
      <c r="AE399" s="80" t="b">
        <v>0</v>
      </c>
      <c r="AF399" s="80">
        <v>0</v>
      </c>
      <c r="AG399" s="88" t="s">
        <v>3679</v>
      </c>
      <c r="AH399" s="80" t="b">
        <v>0</v>
      </c>
      <c r="AI399" s="80" t="s">
        <v>3815</v>
      </c>
      <c r="AJ399" s="80"/>
      <c r="AK399" s="88" t="s">
        <v>3679</v>
      </c>
      <c r="AL399" s="80" t="b">
        <v>0</v>
      </c>
      <c r="AM399" s="80">
        <v>1</v>
      </c>
      <c r="AN399" s="88" t="s">
        <v>3152</v>
      </c>
      <c r="AO399" s="80" t="s">
        <v>3850</v>
      </c>
      <c r="AP399" s="80" t="b">
        <v>0</v>
      </c>
      <c r="AQ399" s="88" t="s">
        <v>3152</v>
      </c>
      <c r="AR399" s="80" t="s">
        <v>178</v>
      </c>
      <c r="AS399" s="80">
        <v>0</v>
      </c>
      <c r="AT399" s="80">
        <v>0</v>
      </c>
      <c r="AU399" s="80"/>
      <c r="AV399" s="80"/>
      <c r="AW399" s="80"/>
      <c r="AX399" s="80"/>
      <c r="AY399" s="80"/>
      <c r="AZ399" s="80"/>
      <c r="BA399" s="80"/>
      <c r="BB399" s="80"/>
      <c r="BC399" s="79" t="str">
        <f>REPLACE(INDEX(GroupVertices[Group],MATCH(Edges[[#This Row],[Vertex 1]],GroupVertices[Vertex],0)),1,1,"")</f>
        <v>51</v>
      </c>
      <c r="BD399" s="79" t="str">
        <f>REPLACE(INDEX(GroupVertices[Group],MATCH(Edges[[#This Row],[Vertex 2]],GroupVertices[Vertex],0)),1,1,"")</f>
        <v>51</v>
      </c>
    </row>
    <row r="400" spans="1:56" ht="15">
      <c r="A400" s="65" t="s">
        <v>379</v>
      </c>
      <c r="B400" s="65" t="s">
        <v>747</v>
      </c>
      <c r="C400" s="66"/>
      <c r="D400" s="67"/>
      <c r="E400" s="68"/>
      <c r="F400" s="69"/>
      <c r="G400" s="66"/>
      <c r="H400" s="70"/>
      <c r="I400" s="71"/>
      <c r="J400" s="71"/>
      <c r="K400" s="34" t="s">
        <v>65</v>
      </c>
      <c r="L400" s="78">
        <v>400</v>
      </c>
      <c r="M400" s="78"/>
      <c r="N400" s="73"/>
      <c r="O400" s="80" t="s">
        <v>876</v>
      </c>
      <c r="P400" s="82">
        <v>43656.80364583333</v>
      </c>
      <c r="Q400" s="80" t="s">
        <v>973</v>
      </c>
      <c r="R400" s="80"/>
      <c r="S400" s="80"/>
      <c r="T400" s="80"/>
      <c r="U400" s="80"/>
      <c r="V400" s="83" t="s">
        <v>1650</v>
      </c>
      <c r="W400" s="82">
        <v>43656.80364583333</v>
      </c>
      <c r="X400" s="86">
        <v>43656</v>
      </c>
      <c r="Y400" s="88" t="s">
        <v>2030</v>
      </c>
      <c r="Z400" s="83" t="s">
        <v>2590</v>
      </c>
      <c r="AA400" s="80"/>
      <c r="AB400" s="80"/>
      <c r="AC400" s="88" t="s">
        <v>3153</v>
      </c>
      <c r="AD400" s="80"/>
      <c r="AE400" s="80" t="b">
        <v>0</v>
      </c>
      <c r="AF400" s="80">
        <v>0</v>
      </c>
      <c r="AG400" s="88" t="s">
        <v>3679</v>
      </c>
      <c r="AH400" s="80" t="b">
        <v>0</v>
      </c>
      <c r="AI400" s="80" t="s">
        <v>3815</v>
      </c>
      <c r="AJ400" s="80"/>
      <c r="AK400" s="88" t="s">
        <v>3679</v>
      </c>
      <c r="AL400" s="80" t="b">
        <v>0</v>
      </c>
      <c r="AM400" s="80">
        <v>1</v>
      </c>
      <c r="AN400" s="88" t="s">
        <v>3152</v>
      </c>
      <c r="AO400" s="80" t="s">
        <v>3850</v>
      </c>
      <c r="AP400" s="80" t="b">
        <v>0</v>
      </c>
      <c r="AQ400" s="88" t="s">
        <v>3152</v>
      </c>
      <c r="AR400" s="80" t="s">
        <v>178</v>
      </c>
      <c r="AS400" s="80">
        <v>0</v>
      </c>
      <c r="AT400" s="80">
        <v>0</v>
      </c>
      <c r="AU400" s="80"/>
      <c r="AV400" s="80"/>
      <c r="AW400" s="80"/>
      <c r="AX400" s="80"/>
      <c r="AY400" s="80"/>
      <c r="AZ400" s="80"/>
      <c r="BA400" s="80"/>
      <c r="BB400" s="80"/>
      <c r="BC400" s="79" t="str">
        <f>REPLACE(INDEX(GroupVertices[Group],MATCH(Edges[[#This Row],[Vertex 1]],GroupVertices[Vertex],0)),1,1,"")</f>
        <v>51</v>
      </c>
      <c r="BD400" s="79" t="str">
        <f>REPLACE(INDEX(GroupVertices[Group],MATCH(Edges[[#This Row],[Vertex 2]],GroupVertices[Vertex],0)),1,1,"")</f>
        <v>51</v>
      </c>
    </row>
    <row r="401" spans="1:56" ht="15">
      <c r="A401" s="65" t="s">
        <v>494</v>
      </c>
      <c r="B401" s="65" t="s">
        <v>495</v>
      </c>
      <c r="C401" s="66"/>
      <c r="D401" s="67"/>
      <c r="E401" s="68"/>
      <c r="F401" s="69"/>
      <c r="G401" s="66"/>
      <c r="H401" s="70"/>
      <c r="I401" s="71"/>
      <c r="J401" s="71"/>
      <c r="K401" s="34" t="s">
        <v>65</v>
      </c>
      <c r="L401" s="78">
        <v>401</v>
      </c>
      <c r="M401" s="78"/>
      <c r="N401" s="73"/>
      <c r="O401" s="80" t="s">
        <v>874</v>
      </c>
      <c r="P401" s="82">
        <v>43657.08875</v>
      </c>
      <c r="Q401" s="80" t="s">
        <v>1069</v>
      </c>
      <c r="R401" s="80"/>
      <c r="S401" s="80"/>
      <c r="T401" s="80"/>
      <c r="U401" s="80"/>
      <c r="V401" s="83" t="s">
        <v>1737</v>
      </c>
      <c r="W401" s="82">
        <v>43657.08875</v>
      </c>
      <c r="X401" s="86">
        <v>43657</v>
      </c>
      <c r="Y401" s="88" t="s">
        <v>2156</v>
      </c>
      <c r="Z401" s="83" t="s">
        <v>2716</v>
      </c>
      <c r="AA401" s="80"/>
      <c r="AB401" s="80"/>
      <c r="AC401" s="88" t="s">
        <v>3279</v>
      </c>
      <c r="AD401" s="80"/>
      <c r="AE401" s="80" t="b">
        <v>0</v>
      </c>
      <c r="AF401" s="80">
        <v>0</v>
      </c>
      <c r="AG401" s="88" t="s">
        <v>3679</v>
      </c>
      <c r="AH401" s="80" t="b">
        <v>0</v>
      </c>
      <c r="AI401" s="80" t="s">
        <v>3815</v>
      </c>
      <c r="AJ401" s="80"/>
      <c r="AK401" s="88" t="s">
        <v>3679</v>
      </c>
      <c r="AL401" s="80" t="b">
        <v>0</v>
      </c>
      <c r="AM401" s="80">
        <v>4</v>
      </c>
      <c r="AN401" s="88" t="s">
        <v>3280</v>
      </c>
      <c r="AO401" s="80" t="s">
        <v>3850</v>
      </c>
      <c r="AP401" s="80" t="b">
        <v>0</v>
      </c>
      <c r="AQ401" s="88" t="s">
        <v>3280</v>
      </c>
      <c r="AR401" s="80" t="s">
        <v>178</v>
      </c>
      <c r="AS401" s="80">
        <v>0</v>
      </c>
      <c r="AT401" s="80">
        <v>0</v>
      </c>
      <c r="AU401" s="80"/>
      <c r="AV401" s="80"/>
      <c r="AW401" s="80"/>
      <c r="AX401" s="80"/>
      <c r="AY401" s="80"/>
      <c r="AZ401" s="80"/>
      <c r="BA401" s="80"/>
      <c r="BB401" s="80"/>
      <c r="BC401" s="79" t="str">
        <f>REPLACE(INDEX(GroupVertices[Group],MATCH(Edges[[#This Row],[Vertex 1]],GroupVertices[Vertex],0)),1,1,"")</f>
        <v>16</v>
      </c>
      <c r="BD401" s="79" t="str">
        <f>REPLACE(INDEX(GroupVertices[Group],MATCH(Edges[[#This Row],[Vertex 2]],GroupVertices[Vertex],0)),1,1,"")</f>
        <v>16</v>
      </c>
    </row>
    <row r="402" spans="1:56" ht="15">
      <c r="A402" s="65" t="s">
        <v>371</v>
      </c>
      <c r="B402" s="65" t="s">
        <v>744</v>
      </c>
      <c r="C402" s="66"/>
      <c r="D402" s="67"/>
      <c r="E402" s="68"/>
      <c r="F402" s="69"/>
      <c r="G402" s="66"/>
      <c r="H402" s="70"/>
      <c r="I402" s="71"/>
      <c r="J402" s="71"/>
      <c r="K402" s="34" t="s">
        <v>65</v>
      </c>
      <c r="L402" s="78">
        <v>402</v>
      </c>
      <c r="M402" s="78"/>
      <c r="N402" s="73"/>
      <c r="O402" s="80" t="s">
        <v>876</v>
      </c>
      <c r="P402" s="82">
        <v>43656.79201388889</v>
      </c>
      <c r="Q402" s="80" t="s">
        <v>969</v>
      </c>
      <c r="R402" s="80"/>
      <c r="S402" s="80"/>
      <c r="T402" s="80"/>
      <c r="U402" s="80"/>
      <c r="V402" s="83" t="s">
        <v>1643</v>
      </c>
      <c r="W402" s="82">
        <v>43656.79201388889</v>
      </c>
      <c r="X402" s="86">
        <v>43656</v>
      </c>
      <c r="Y402" s="88" t="s">
        <v>2022</v>
      </c>
      <c r="Z402" s="83" t="s">
        <v>2582</v>
      </c>
      <c r="AA402" s="80"/>
      <c r="AB402" s="80"/>
      <c r="AC402" s="88" t="s">
        <v>3145</v>
      </c>
      <c r="AD402" s="88" t="s">
        <v>3585</v>
      </c>
      <c r="AE402" s="80" t="b">
        <v>0</v>
      </c>
      <c r="AF402" s="80">
        <v>0</v>
      </c>
      <c r="AG402" s="88" t="s">
        <v>3716</v>
      </c>
      <c r="AH402" s="80" t="b">
        <v>0</v>
      </c>
      <c r="AI402" s="80" t="s">
        <v>3815</v>
      </c>
      <c r="AJ402" s="80"/>
      <c r="AK402" s="88" t="s">
        <v>3679</v>
      </c>
      <c r="AL402" s="80" t="b">
        <v>0</v>
      </c>
      <c r="AM402" s="80">
        <v>0</v>
      </c>
      <c r="AN402" s="88" t="s">
        <v>3679</v>
      </c>
      <c r="AO402" s="80" t="s">
        <v>3850</v>
      </c>
      <c r="AP402" s="80" t="b">
        <v>0</v>
      </c>
      <c r="AQ402" s="88" t="s">
        <v>3585</v>
      </c>
      <c r="AR402" s="80" t="s">
        <v>178</v>
      </c>
      <c r="AS402" s="80">
        <v>0</v>
      </c>
      <c r="AT402" s="80">
        <v>0</v>
      </c>
      <c r="AU402" s="80"/>
      <c r="AV402" s="80"/>
      <c r="AW402" s="80"/>
      <c r="AX402" s="80"/>
      <c r="AY402" s="80"/>
      <c r="AZ402" s="80"/>
      <c r="BA402" s="80"/>
      <c r="BB402" s="80"/>
      <c r="BC402" s="79" t="str">
        <f>REPLACE(INDEX(GroupVertices[Group],MATCH(Edges[[#This Row],[Vertex 1]],GroupVertices[Vertex],0)),1,1,"")</f>
        <v>36</v>
      </c>
      <c r="BD402" s="79" t="str">
        <f>REPLACE(INDEX(GroupVertices[Group],MATCH(Edges[[#This Row],[Vertex 2]],GroupVertices[Vertex],0)),1,1,"")</f>
        <v>36</v>
      </c>
    </row>
    <row r="403" spans="1:56" ht="15">
      <c r="A403" s="65" t="s">
        <v>371</v>
      </c>
      <c r="B403" s="65" t="s">
        <v>745</v>
      </c>
      <c r="C403" s="66"/>
      <c r="D403" s="67"/>
      <c r="E403" s="68"/>
      <c r="F403" s="69"/>
      <c r="G403" s="66"/>
      <c r="H403" s="70"/>
      <c r="I403" s="71"/>
      <c r="J403" s="71"/>
      <c r="K403" s="34" t="s">
        <v>65</v>
      </c>
      <c r="L403" s="78">
        <v>403</v>
      </c>
      <c r="M403" s="78"/>
      <c r="N403" s="73"/>
      <c r="O403" s="80" t="s">
        <v>875</v>
      </c>
      <c r="P403" s="82">
        <v>43656.79201388889</v>
      </c>
      <c r="Q403" s="80" t="s">
        <v>969</v>
      </c>
      <c r="R403" s="80"/>
      <c r="S403" s="80"/>
      <c r="T403" s="80"/>
      <c r="U403" s="80"/>
      <c r="V403" s="83" t="s">
        <v>1643</v>
      </c>
      <c r="W403" s="82">
        <v>43656.79201388889</v>
      </c>
      <c r="X403" s="86">
        <v>43656</v>
      </c>
      <c r="Y403" s="88" t="s">
        <v>2022</v>
      </c>
      <c r="Z403" s="83" t="s">
        <v>2582</v>
      </c>
      <c r="AA403" s="80"/>
      <c r="AB403" s="80"/>
      <c r="AC403" s="88" t="s">
        <v>3145</v>
      </c>
      <c r="AD403" s="88" t="s">
        <v>3585</v>
      </c>
      <c r="AE403" s="80" t="b">
        <v>0</v>
      </c>
      <c r="AF403" s="80">
        <v>0</v>
      </c>
      <c r="AG403" s="88" t="s">
        <v>3716</v>
      </c>
      <c r="AH403" s="80" t="b">
        <v>0</v>
      </c>
      <c r="AI403" s="80" t="s">
        <v>3815</v>
      </c>
      <c r="AJ403" s="80"/>
      <c r="AK403" s="88" t="s">
        <v>3679</v>
      </c>
      <c r="AL403" s="80" t="b">
        <v>0</v>
      </c>
      <c r="AM403" s="80">
        <v>0</v>
      </c>
      <c r="AN403" s="88" t="s">
        <v>3679</v>
      </c>
      <c r="AO403" s="80" t="s">
        <v>3850</v>
      </c>
      <c r="AP403" s="80" t="b">
        <v>0</v>
      </c>
      <c r="AQ403" s="88" t="s">
        <v>3585</v>
      </c>
      <c r="AR403" s="80" t="s">
        <v>178</v>
      </c>
      <c r="AS403" s="80">
        <v>0</v>
      </c>
      <c r="AT403" s="80">
        <v>0</v>
      </c>
      <c r="AU403" s="80"/>
      <c r="AV403" s="80"/>
      <c r="AW403" s="80"/>
      <c r="AX403" s="80"/>
      <c r="AY403" s="80"/>
      <c r="AZ403" s="80"/>
      <c r="BA403" s="80"/>
      <c r="BB403" s="80"/>
      <c r="BC403" s="79" t="str">
        <f>REPLACE(INDEX(GroupVertices[Group],MATCH(Edges[[#This Row],[Vertex 1]],GroupVertices[Vertex],0)),1,1,"")</f>
        <v>36</v>
      </c>
      <c r="BD403" s="79" t="str">
        <f>REPLACE(INDEX(GroupVertices[Group],MATCH(Edges[[#This Row],[Vertex 2]],GroupVertices[Vertex],0)),1,1,"")</f>
        <v>36</v>
      </c>
    </row>
    <row r="404" spans="1:56" ht="15">
      <c r="A404" s="65" t="s">
        <v>381</v>
      </c>
      <c r="B404" s="65" t="s">
        <v>381</v>
      </c>
      <c r="C404" s="66"/>
      <c r="D404" s="67"/>
      <c r="E404" s="68"/>
      <c r="F404" s="69"/>
      <c r="G404" s="66"/>
      <c r="H404" s="70"/>
      <c r="I404" s="71"/>
      <c r="J404" s="71"/>
      <c r="K404" s="34" t="s">
        <v>65</v>
      </c>
      <c r="L404" s="78">
        <v>404</v>
      </c>
      <c r="M404" s="78"/>
      <c r="N404" s="73"/>
      <c r="O404" s="80" t="s">
        <v>178</v>
      </c>
      <c r="P404" s="82">
        <v>43656.81988425926</v>
      </c>
      <c r="Q404" s="80" t="s">
        <v>975</v>
      </c>
      <c r="R404" s="80"/>
      <c r="S404" s="80"/>
      <c r="T404" s="80"/>
      <c r="U404" s="80"/>
      <c r="V404" s="83" t="s">
        <v>1651</v>
      </c>
      <c r="W404" s="82">
        <v>43656.81988425926</v>
      </c>
      <c r="X404" s="86">
        <v>43656</v>
      </c>
      <c r="Y404" s="88" t="s">
        <v>2032</v>
      </c>
      <c r="Z404" s="83" t="s">
        <v>2592</v>
      </c>
      <c r="AA404" s="80"/>
      <c r="AB404" s="80"/>
      <c r="AC404" s="88" t="s">
        <v>3155</v>
      </c>
      <c r="AD404" s="80"/>
      <c r="AE404" s="80" t="b">
        <v>0</v>
      </c>
      <c r="AF404" s="80">
        <v>0</v>
      </c>
      <c r="AG404" s="88" t="s">
        <v>3679</v>
      </c>
      <c r="AH404" s="80" t="b">
        <v>0</v>
      </c>
      <c r="AI404" s="80" t="s">
        <v>3823</v>
      </c>
      <c r="AJ404" s="80"/>
      <c r="AK404" s="88" t="s">
        <v>3679</v>
      </c>
      <c r="AL404" s="80" t="b">
        <v>0</v>
      </c>
      <c r="AM404" s="80">
        <v>0</v>
      </c>
      <c r="AN404" s="88" t="s">
        <v>3679</v>
      </c>
      <c r="AO404" s="80" t="s">
        <v>3850</v>
      </c>
      <c r="AP404" s="80" t="b">
        <v>0</v>
      </c>
      <c r="AQ404" s="88" t="s">
        <v>3155</v>
      </c>
      <c r="AR404" s="80" t="s">
        <v>178</v>
      </c>
      <c r="AS404" s="80">
        <v>0</v>
      </c>
      <c r="AT404" s="80">
        <v>0</v>
      </c>
      <c r="AU404" s="80"/>
      <c r="AV404" s="80"/>
      <c r="AW404" s="80"/>
      <c r="AX404" s="80"/>
      <c r="AY404" s="80"/>
      <c r="AZ404" s="80"/>
      <c r="BA404" s="80"/>
      <c r="BB404" s="80"/>
      <c r="BC404" s="79" t="str">
        <f>REPLACE(INDEX(GroupVertices[Group],MATCH(Edges[[#This Row],[Vertex 1]],GroupVertices[Vertex],0)),1,1,"")</f>
        <v>180</v>
      </c>
      <c r="BD404" s="79" t="str">
        <f>REPLACE(INDEX(GroupVertices[Group],MATCH(Edges[[#This Row],[Vertex 2]],GroupVertices[Vertex],0)),1,1,"")</f>
        <v>180</v>
      </c>
    </row>
    <row r="405" spans="1:56" ht="15">
      <c r="A405" s="65" t="s">
        <v>411</v>
      </c>
      <c r="B405" s="65" t="s">
        <v>411</v>
      </c>
      <c r="C405" s="66"/>
      <c r="D405" s="67"/>
      <c r="E405" s="68"/>
      <c r="F405" s="69"/>
      <c r="G405" s="66"/>
      <c r="H405" s="70"/>
      <c r="I405" s="71"/>
      <c r="J405" s="71"/>
      <c r="K405" s="34" t="s">
        <v>65</v>
      </c>
      <c r="L405" s="78">
        <v>405</v>
      </c>
      <c r="M405" s="78"/>
      <c r="N405" s="73"/>
      <c r="O405" s="80" t="s">
        <v>178</v>
      </c>
      <c r="P405" s="82">
        <v>43656.33623842592</v>
      </c>
      <c r="Q405" s="80" t="s">
        <v>908</v>
      </c>
      <c r="R405" s="83" t="s">
        <v>1271</v>
      </c>
      <c r="S405" s="80" t="s">
        <v>1323</v>
      </c>
      <c r="T405" s="80"/>
      <c r="U405" s="83" t="s">
        <v>1414</v>
      </c>
      <c r="V405" s="83" t="s">
        <v>1414</v>
      </c>
      <c r="W405" s="82">
        <v>43656.33623842592</v>
      </c>
      <c r="X405" s="86">
        <v>43656</v>
      </c>
      <c r="Y405" s="88" t="s">
        <v>2062</v>
      </c>
      <c r="Z405" s="83" t="s">
        <v>2622</v>
      </c>
      <c r="AA405" s="80"/>
      <c r="AB405" s="80"/>
      <c r="AC405" s="88" t="s">
        <v>3185</v>
      </c>
      <c r="AD405" s="80"/>
      <c r="AE405" s="80" t="b">
        <v>0</v>
      </c>
      <c r="AF405" s="80">
        <v>101</v>
      </c>
      <c r="AG405" s="88" t="s">
        <v>3679</v>
      </c>
      <c r="AH405" s="80" t="b">
        <v>0</v>
      </c>
      <c r="AI405" s="80" t="s">
        <v>3820</v>
      </c>
      <c r="AJ405" s="80"/>
      <c r="AK405" s="88" t="s">
        <v>3679</v>
      </c>
      <c r="AL405" s="80" t="b">
        <v>0</v>
      </c>
      <c r="AM405" s="80">
        <v>3</v>
      </c>
      <c r="AN405" s="88" t="s">
        <v>3679</v>
      </c>
      <c r="AO405" s="80" t="s">
        <v>3851</v>
      </c>
      <c r="AP405" s="80" t="b">
        <v>0</v>
      </c>
      <c r="AQ405" s="88" t="s">
        <v>3185</v>
      </c>
      <c r="AR405" s="80" t="s">
        <v>178</v>
      </c>
      <c r="AS405" s="80">
        <v>0</v>
      </c>
      <c r="AT405" s="80">
        <v>0</v>
      </c>
      <c r="AU405" s="80"/>
      <c r="AV405" s="80"/>
      <c r="AW405" s="80"/>
      <c r="AX405" s="80"/>
      <c r="AY405" s="80"/>
      <c r="AZ405" s="80"/>
      <c r="BA405" s="80"/>
      <c r="BB405" s="80"/>
      <c r="BC405" s="79" t="str">
        <f>REPLACE(INDEX(GroupVertices[Group],MATCH(Edges[[#This Row],[Vertex 1]],GroupVertices[Vertex],0)),1,1,"")</f>
        <v>52</v>
      </c>
      <c r="BD405" s="79" t="str">
        <f>REPLACE(INDEX(GroupVertices[Group],MATCH(Edges[[#This Row],[Vertex 2]],GroupVertices[Vertex],0)),1,1,"")</f>
        <v>52</v>
      </c>
    </row>
    <row r="406" spans="1:56" ht="15">
      <c r="A406" s="65" t="s">
        <v>368</v>
      </c>
      <c r="B406" s="65" t="s">
        <v>367</v>
      </c>
      <c r="C406" s="66"/>
      <c r="D406" s="67"/>
      <c r="E406" s="68"/>
      <c r="F406" s="69"/>
      <c r="G406" s="66"/>
      <c r="H406" s="70"/>
      <c r="I406" s="71"/>
      <c r="J406" s="71"/>
      <c r="K406" s="34" t="s">
        <v>66</v>
      </c>
      <c r="L406" s="78">
        <v>406</v>
      </c>
      <c r="M406" s="78"/>
      <c r="N406" s="73"/>
      <c r="O406" s="80" t="s">
        <v>875</v>
      </c>
      <c r="P406" s="82">
        <v>43656.77920138889</v>
      </c>
      <c r="Q406" s="80" t="s">
        <v>966</v>
      </c>
      <c r="R406" s="80"/>
      <c r="S406" s="80"/>
      <c r="T406" s="80"/>
      <c r="U406" s="80"/>
      <c r="V406" s="83" t="s">
        <v>1641</v>
      </c>
      <c r="W406" s="82">
        <v>43656.77920138889</v>
      </c>
      <c r="X406" s="86">
        <v>43656</v>
      </c>
      <c r="Y406" s="88" t="s">
        <v>2019</v>
      </c>
      <c r="Z406" s="83" t="s">
        <v>2579</v>
      </c>
      <c r="AA406" s="80"/>
      <c r="AB406" s="80"/>
      <c r="AC406" s="88" t="s">
        <v>3142</v>
      </c>
      <c r="AD406" s="88" t="s">
        <v>3141</v>
      </c>
      <c r="AE406" s="80" t="b">
        <v>0</v>
      </c>
      <c r="AF406" s="80">
        <v>1</v>
      </c>
      <c r="AG406" s="88" t="s">
        <v>3714</v>
      </c>
      <c r="AH406" s="80" t="b">
        <v>0</v>
      </c>
      <c r="AI406" s="80" t="s">
        <v>3815</v>
      </c>
      <c r="AJ406" s="80"/>
      <c r="AK406" s="88" t="s">
        <v>3679</v>
      </c>
      <c r="AL406" s="80" t="b">
        <v>0</v>
      </c>
      <c r="AM406" s="80">
        <v>0</v>
      </c>
      <c r="AN406" s="88" t="s">
        <v>3679</v>
      </c>
      <c r="AO406" s="80" t="s">
        <v>3849</v>
      </c>
      <c r="AP406" s="80" t="b">
        <v>0</v>
      </c>
      <c r="AQ406" s="88" t="s">
        <v>3141</v>
      </c>
      <c r="AR406" s="80" t="s">
        <v>178</v>
      </c>
      <c r="AS406" s="80">
        <v>0</v>
      </c>
      <c r="AT406" s="80">
        <v>0</v>
      </c>
      <c r="AU406" s="80"/>
      <c r="AV406" s="80"/>
      <c r="AW406" s="80"/>
      <c r="AX406" s="80"/>
      <c r="AY406" s="80"/>
      <c r="AZ406" s="80"/>
      <c r="BA406" s="80"/>
      <c r="BB406" s="80"/>
      <c r="BC406" s="79" t="str">
        <f>REPLACE(INDEX(GroupVertices[Group],MATCH(Edges[[#This Row],[Vertex 1]],GroupVertices[Vertex],0)),1,1,"")</f>
        <v>114</v>
      </c>
      <c r="BD406" s="79" t="str">
        <f>REPLACE(INDEX(GroupVertices[Group],MATCH(Edges[[#This Row],[Vertex 2]],GroupVertices[Vertex],0)),1,1,"")</f>
        <v>114</v>
      </c>
    </row>
    <row r="407" spans="1:56" ht="15">
      <c r="A407" s="65" t="s">
        <v>253</v>
      </c>
      <c r="B407" s="65" t="s">
        <v>253</v>
      </c>
      <c r="C407" s="66"/>
      <c r="D407" s="67"/>
      <c r="E407" s="68"/>
      <c r="F407" s="69"/>
      <c r="G407" s="66"/>
      <c r="H407" s="70"/>
      <c r="I407" s="71"/>
      <c r="J407" s="71"/>
      <c r="K407" s="34" t="s">
        <v>65</v>
      </c>
      <c r="L407" s="78">
        <v>407</v>
      </c>
      <c r="M407" s="78"/>
      <c r="N407" s="73"/>
      <c r="O407" s="80" t="s">
        <v>178</v>
      </c>
      <c r="P407" s="82">
        <v>43656.24329861111</v>
      </c>
      <c r="Q407" s="80" t="s">
        <v>886</v>
      </c>
      <c r="R407" s="83" t="s">
        <v>1250</v>
      </c>
      <c r="S407" s="80" t="s">
        <v>1314</v>
      </c>
      <c r="T407" s="80"/>
      <c r="U407" s="80"/>
      <c r="V407" s="83" t="s">
        <v>1539</v>
      </c>
      <c r="W407" s="82">
        <v>43656.24329861111</v>
      </c>
      <c r="X407" s="86">
        <v>43656</v>
      </c>
      <c r="Y407" s="88" t="s">
        <v>1903</v>
      </c>
      <c r="Z407" s="83" t="s">
        <v>2461</v>
      </c>
      <c r="AA407" s="80"/>
      <c r="AB407" s="80"/>
      <c r="AC407" s="88" t="s">
        <v>3024</v>
      </c>
      <c r="AD407" s="80"/>
      <c r="AE407" s="80" t="b">
        <v>0</v>
      </c>
      <c r="AF407" s="80">
        <v>0</v>
      </c>
      <c r="AG407" s="88" t="s">
        <v>3679</v>
      </c>
      <c r="AH407" s="80" t="b">
        <v>1</v>
      </c>
      <c r="AI407" s="80" t="s">
        <v>3815</v>
      </c>
      <c r="AJ407" s="80"/>
      <c r="AK407" s="88" t="s">
        <v>3203</v>
      </c>
      <c r="AL407" s="80" t="b">
        <v>0</v>
      </c>
      <c r="AM407" s="80">
        <v>0</v>
      </c>
      <c r="AN407" s="88" t="s">
        <v>3679</v>
      </c>
      <c r="AO407" s="80" t="s">
        <v>3852</v>
      </c>
      <c r="AP407" s="80" t="b">
        <v>0</v>
      </c>
      <c r="AQ407" s="88" t="s">
        <v>3024</v>
      </c>
      <c r="AR407" s="80" t="s">
        <v>178</v>
      </c>
      <c r="AS407" s="80">
        <v>0</v>
      </c>
      <c r="AT407" s="80">
        <v>0</v>
      </c>
      <c r="AU407" s="80"/>
      <c r="AV407" s="80"/>
      <c r="AW407" s="80"/>
      <c r="AX407" s="80"/>
      <c r="AY407" s="80"/>
      <c r="AZ407" s="80"/>
      <c r="BA407" s="80"/>
      <c r="BB407" s="80"/>
      <c r="BC407" s="79" t="str">
        <f>REPLACE(INDEX(GroupVertices[Group],MATCH(Edges[[#This Row],[Vertex 1]],GroupVertices[Vertex],0)),1,1,"")</f>
        <v>179</v>
      </c>
      <c r="BD407" s="79" t="str">
        <f>REPLACE(INDEX(GroupVertices[Group],MATCH(Edges[[#This Row],[Vertex 2]],GroupVertices[Vertex],0)),1,1,"")</f>
        <v>179</v>
      </c>
    </row>
    <row r="408" spans="1:56" ht="15">
      <c r="A408" s="65" t="s">
        <v>634</v>
      </c>
      <c r="B408" s="65" t="s">
        <v>634</v>
      </c>
      <c r="C408" s="66"/>
      <c r="D408" s="67"/>
      <c r="E408" s="68"/>
      <c r="F408" s="69"/>
      <c r="G408" s="66"/>
      <c r="H408" s="70"/>
      <c r="I408" s="71"/>
      <c r="J408" s="71"/>
      <c r="K408" s="34" t="s">
        <v>65</v>
      </c>
      <c r="L408" s="78">
        <v>408</v>
      </c>
      <c r="M408" s="78"/>
      <c r="N408" s="73"/>
      <c r="O408" s="80" t="s">
        <v>178</v>
      </c>
      <c r="P408" s="82">
        <v>43657.62747685185</v>
      </c>
      <c r="Q408" s="80" t="s">
        <v>1202</v>
      </c>
      <c r="R408" s="83" t="s">
        <v>1306</v>
      </c>
      <c r="S408" s="80" t="s">
        <v>1338</v>
      </c>
      <c r="T408" s="80" t="s">
        <v>1388</v>
      </c>
      <c r="U408" s="80"/>
      <c r="V408" s="83" t="s">
        <v>1823</v>
      </c>
      <c r="W408" s="82">
        <v>43657.62747685185</v>
      </c>
      <c r="X408" s="86">
        <v>43657</v>
      </c>
      <c r="Y408" s="88" t="s">
        <v>2354</v>
      </c>
      <c r="Z408" s="83" t="s">
        <v>2917</v>
      </c>
      <c r="AA408" s="80"/>
      <c r="AB408" s="80"/>
      <c r="AC408" s="88" t="s">
        <v>3480</v>
      </c>
      <c r="AD408" s="80"/>
      <c r="AE408" s="80" t="b">
        <v>0</v>
      </c>
      <c r="AF408" s="80">
        <v>0</v>
      </c>
      <c r="AG408" s="88" t="s">
        <v>3679</v>
      </c>
      <c r="AH408" s="80" t="b">
        <v>0</v>
      </c>
      <c r="AI408" s="80" t="s">
        <v>3815</v>
      </c>
      <c r="AJ408" s="80"/>
      <c r="AK408" s="88" t="s">
        <v>3679</v>
      </c>
      <c r="AL408" s="80" t="b">
        <v>0</v>
      </c>
      <c r="AM408" s="80">
        <v>0</v>
      </c>
      <c r="AN408" s="88" t="s">
        <v>3679</v>
      </c>
      <c r="AO408" s="80" t="s">
        <v>3883</v>
      </c>
      <c r="AP408" s="80" t="b">
        <v>0</v>
      </c>
      <c r="AQ408" s="88" t="s">
        <v>3480</v>
      </c>
      <c r="AR408" s="80" t="s">
        <v>178</v>
      </c>
      <c r="AS408" s="80">
        <v>0</v>
      </c>
      <c r="AT408" s="80">
        <v>0</v>
      </c>
      <c r="AU408" s="80"/>
      <c r="AV408" s="80"/>
      <c r="AW408" s="80"/>
      <c r="AX408" s="80"/>
      <c r="AY408" s="80"/>
      <c r="AZ408" s="80"/>
      <c r="BA408" s="80"/>
      <c r="BB408" s="80"/>
      <c r="BC408" s="79" t="str">
        <f>REPLACE(INDEX(GroupVertices[Group],MATCH(Edges[[#This Row],[Vertex 1]],GroupVertices[Vertex],0)),1,1,"")</f>
        <v>178</v>
      </c>
      <c r="BD408" s="79" t="str">
        <f>REPLACE(INDEX(GroupVertices[Group],MATCH(Edges[[#This Row],[Vertex 2]],GroupVertices[Vertex],0)),1,1,"")</f>
        <v>178</v>
      </c>
    </row>
    <row r="409" spans="1:56" ht="15">
      <c r="A409" s="65" t="s">
        <v>656</v>
      </c>
      <c r="B409" s="65" t="s">
        <v>860</v>
      </c>
      <c r="C409" s="66"/>
      <c r="D409" s="67"/>
      <c r="E409" s="68"/>
      <c r="F409" s="69"/>
      <c r="G409" s="66"/>
      <c r="H409" s="70"/>
      <c r="I409" s="71"/>
      <c r="J409" s="71"/>
      <c r="K409" s="34" t="s">
        <v>65</v>
      </c>
      <c r="L409" s="78">
        <v>409</v>
      </c>
      <c r="M409" s="78"/>
      <c r="N409" s="73"/>
      <c r="O409" s="80" t="s">
        <v>875</v>
      </c>
      <c r="P409" s="82">
        <v>43657.26925925926</v>
      </c>
      <c r="Q409" s="80" t="s">
        <v>1222</v>
      </c>
      <c r="R409" s="80"/>
      <c r="S409" s="80"/>
      <c r="T409" s="80"/>
      <c r="U409" s="80"/>
      <c r="V409" s="83" t="s">
        <v>1839</v>
      </c>
      <c r="W409" s="82">
        <v>43657.26925925926</v>
      </c>
      <c r="X409" s="86">
        <v>43657</v>
      </c>
      <c r="Y409" s="88" t="s">
        <v>2386</v>
      </c>
      <c r="Z409" s="83" t="s">
        <v>2949</v>
      </c>
      <c r="AA409" s="80"/>
      <c r="AB409" s="80"/>
      <c r="AC409" s="88" t="s">
        <v>3512</v>
      </c>
      <c r="AD409" s="88" t="s">
        <v>3663</v>
      </c>
      <c r="AE409" s="80" t="b">
        <v>0</v>
      </c>
      <c r="AF409" s="80">
        <v>1</v>
      </c>
      <c r="AG409" s="88" t="s">
        <v>3798</v>
      </c>
      <c r="AH409" s="80" t="b">
        <v>0</v>
      </c>
      <c r="AI409" s="80" t="s">
        <v>3815</v>
      </c>
      <c r="AJ409" s="80"/>
      <c r="AK409" s="88" t="s">
        <v>3679</v>
      </c>
      <c r="AL409" s="80" t="b">
        <v>0</v>
      </c>
      <c r="AM409" s="80">
        <v>1</v>
      </c>
      <c r="AN409" s="88" t="s">
        <v>3679</v>
      </c>
      <c r="AO409" s="80" t="s">
        <v>3850</v>
      </c>
      <c r="AP409" s="80" t="b">
        <v>0</v>
      </c>
      <c r="AQ409" s="88" t="s">
        <v>3663</v>
      </c>
      <c r="AR409" s="80" t="s">
        <v>178</v>
      </c>
      <c r="AS409" s="80">
        <v>0</v>
      </c>
      <c r="AT409" s="80">
        <v>0</v>
      </c>
      <c r="AU409" s="80"/>
      <c r="AV409" s="80"/>
      <c r="AW409" s="80"/>
      <c r="AX409" s="80"/>
      <c r="AY409" s="80"/>
      <c r="AZ409" s="80"/>
      <c r="BA409" s="80"/>
      <c r="BB409" s="80"/>
      <c r="BC409" s="79" t="str">
        <f>REPLACE(INDEX(GroupVertices[Group],MATCH(Edges[[#This Row],[Vertex 1]],GroupVertices[Vertex],0)),1,1,"")</f>
        <v>3</v>
      </c>
      <c r="BD409" s="79" t="str">
        <f>REPLACE(INDEX(GroupVertices[Group],MATCH(Edges[[#This Row],[Vertex 2]],GroupVertices[Vertex],0)),1,1,"")</f>
        <v>3</v>
      </c>
    </row>
    <row r="410" spans="1:56" ht="15">
      <c r="A410" s="65" t="s">
        <v>414</v>
      </c>
      <c r="B410" s="65" t="s">
        <v>712</v>
      </c>
      <c r="C410" s="66"/>
      <c r="D410" s="67"/>
      <c r="E410" s="68"/>
      <c r="F410" s="69"/>
      <c r="G410" s="66"/>
      <c r="H410" s="70"/>
      <c r="I410" s="71"/>
      <c r="J410" s="71"/>
      <c r="K410" s="34" t="s">
        <v>65</v>
      </c>
      <c r="L410" s="78">
        <v>410</v>
      </c>
      <c r="M410" s="78"/>
      <c r="N410" s="73"/>
      <c r="O410" s="80" t="s">
        <v>876</v>
      </c>
      <c r="P410" s="82">
        <v>43656.88974537037</v>
      </c>
      <c r="Q410" s="80" t="s">
        <v>998</v>
      </c>
      <c r="R410" s="80"/>
      <c r="S410" s="80"/>
      <c r="T410" s="80"/>
      <c r="U410" s="80"/>
      <c r="V410" s="83" t="s">
        <v>1677</v>
      </c>
      <c r="W410" s="82">
        <v>43656.88974537037</v>
      </c>
      <c r="X410" s="86">
        <v>43656</v>
      </c>
      <c r="Y410" s="88" t="s">
        <v>2065</v>
      </c>
      <c r="Z410" s="83" t="s">
        <v>2625</v>
      </c>
      <c r="AA410" s="80"/>
      <c r="AB410" s="80"/>
      <c r="AC410" s="88" t="s">
        <v>3188</v>
      </c>
      <c r="AD410" s="88" t="s">
        <v>3596</v>
      </c>
      <c r="AE410" s="80" t="b">
        <v>0</v>
      </c>
      <c r="AF410" s="80">
        <v>2</v>
      </c>
      <c r="AG410" s="88" t="s">
        <v>3728</v>
      </c>
      <c r="AH410" s="80" t="b">
        <v>0</v>
      </c>
      <c r="AI410" s="80" t="s">
        <v>3815</v>
      </c>
      <c r="AJ410" s="80"/>
      <c r="AK410" s="88" t="s">
        <v>3679</v>
      </c>
      <c r="AL410" s="80" t="b">
        <v>0</v>
      </c>
      <c r="AM410" s="80">
        <v>0</v>
      </c>
      <c r="AN410" s="88" t="s">
        <v>3679</v>
      </c>
      <c r="AO410" s="80" t="s">
        <v>3852</v>
      </c>
      <c r="AP410" s="80" t="b">
        <v>0</v>
      </c>
      <c r="AQ410" s="88" t="s">
        <v>3596</v>
      </c>
      <c r="AR410" s="80" t="s">
        <v>178</v>
      </c>
      <c r="AS410" s="80">
        <v>0</v>
      </c>
      <c r="AT410" s="80">
        <v>0</v>
      </c>
      <c r="AU410" s="80"/>
      <c r="AV410" s="80"/>
      <c r="AW410" s="80"/>
      <c r="AX410" s="80"/>
      <c r="AY410" s="80"/>
      <c r="AZ410" s="80"/>
      <c r="BA410" s="80"/>
      <c r="BB410" s="80"/>
      <c r="BC410" s="79" t="str">
        <f>REPLACE(INDEX(GroupVertices[Group],MATCH(Edges[[#This Row],[Vertex 1]],GroupVertices[Vertex],0)),1,1,"")</f>
        <v>14</v>
      </c>
      <c r="BD410" s="79" t="str">
        <f>REPLACE(INDEX(GroupVertices[Group],MATCH(Edges[[#This Row],[Vertex 2]],GroupVertices[Vertex],0)),1,1,"")</f>
        <v>14</v>
      </c>
    </row>
    <row r="411" spans="1:56" ht="15">
      <c r="A411" s="65" t="s">
        <v>414</v>
      </c>
      <c r="B411" s="65" t="s">
        <v>770</v>
      </c>
      <c r="C411" s="66"/>
      <c r="D411" s="67"/>
      <c r="E411" s="68"/>
      <c r="F411" s="69"/>
      <c r="G411" s="66"/>
      <c r="H411" s="70"/>
      <c r="I411" s="71"/>
      <c r="J411" s="71"/>
      <c r="K411" s="34" t="s">
        <v>65</v>
      </c>
      <c r="L411" s="78">
        <v>411</v>
      </c>
      <c r="M411" s="78"/>
      <c r="N411" s="73"/>
      <c r="O411" s="80" t="s">
        <v>876</v>
      </c>
      <c r="P411" s="82">
        <v>43656.88974537037</v>
      </c>
      <c r="Q411" s="80" t="s">
        <v>998</v>
      </c>
      <c r="R411" s="80"/>
      <c r="S411" s="80"/>
      <c r="T411" s="80"/>
      <c r="U411" s="80"/>
      <c r="V411" s="83" t="s">
        <v>1677</v>
      </c>
      <c r="W411" s="82">
        <v>43656.88974537037</v>
      </c>
      <c r="X411" s="86">
        <v>43656</v>
      </c>
      <c r="Y411" s="88" t="s">
        <v>2065</v>
      </c>
      <c r="Z411" s="83" t="s">
        <v>2625</v>
      </c>
      <c r="AA411" s="80"/>
      <c r="AB411" s="80"/>
      <c r="AC411" s="88" t="s">
        <v>3188</v>
      </c>
      <c r="AD411" s="88" t="s">
        <v>3596</v>
      </c>
      <c r="AE411" s="80" t="b">
        <v>0</v>
      </c>
      <c r="AF411" s="80">
        <v>2</v>
      </c>
      <c r="AG411" s="88" t="s">
        <v>3728</v>
      </c>
      <c r="AH411" s="80" t="b">
        <v>0</v>
      </c>
      <c r="AI411" s="80" t="s">
        <v>3815</v>
      </c>
      <c r="AJ411" s="80"/>
      <c r="AK411" s="88" t="s">
        <v>3679</v>
      </c>
      <c r="AL411" s="80" t="b">
        <v>0</v>
      </c>
      <c r="AM411" s="80">
        <v>0</v>
      </c>
      <c r="AN411" s="88" t="s">
        <v>3679</v>
      </c>
      <c r="AO411" s="80" t="s">
        <v>3852</v>
      </c>
      <c r="AP411" s="80" t="b">
        <v>0</v>
      </c>
      <c r="AQ411" s="88" t="s">
        <v>3596</v>
      </c>
      <c r="AR411" s="80" t="s">
        <v>178</v>
      </c>
      <c r="AS411" s="80">
        <v>0</v>
      </c>
      <c r="AT411" s="80">
        <v>0</v>
      </c>
      <c r="AU411" s="80"/>
      <c r="AV411" s="80"/>
      <c r="AW411" s="80"/>
      <c r="AX411" s="80"/>
      <c r="AY411" s="80"/>
      <c r="AZ411" s="80"/>
      <c r="BA411" s="80"/>
      <c r="BB411" s="80"/>
      <c r="BC411" s="79" t="str">
        <f>REPLACE(INDEX(GroupVertices[Group],MATCH(Edges[[#This Row],[Vertex 1]],GroupVertices[Vertex],0)),1,1,"")</f>
        <v>14</v>
      </c>
      <c r="BD411" s="79" t="str">
        <f>REPLACE(INDEX(GroupVertices[Group],MATCH(Edges[[#This Row],[Vertex 2]],GroupVertices[Vertex],0)),1,1,"")</f>
        <v>14</v>
      </c>
    </row>
    <row r="412" spans="1:56" ht="15">
      <c r="A412" s="65" t="s">
        <v>414</v>
      </c>
      <c r="B412" s="65" t="s">
        <v>771</v>
      </c>
      <c r="C412" s="66"/>
      <c r="D412" s="67"/>
      <c r="E412" s="68"/>
      <c r="F412" s="69"/>
      <c r="G412" s="66"/>
      <c r="H412" s="70"/>
      <c r="I412" s="71"/>
      <c r="J412" s="71"/>
      <c r="K412" s="34" t="s">
        <v>65</v>
      </c>
      <c r="L412" s="78">
        <v>412</v>
      </c>
      <c r="M412" s="78"/>
      <c r="N412" s="73"/>
      <c r="O412" s="80" t="s">
        <v>876</v>
      </c>
      <c r="P412" s="82">
        <v>43656.88974537037</v>
      </c>
      <c r="Q412" s="80" t="s">
        <v>998</v>
      </c>
      <c r="R412" s="80"/>
      <c r="S412" s="80"/>
      <c r="T412" s="80"/>
      <c r="U412" s="80"/>
      <c r="V412" s="83" t="s">
        <v>1677</v>
      </c>
      <c r="W412" s="82">
        <v>43656.88974537037</v>
      </c>
      <c r="X412" s="86">
        <v>43656</v>
      </c>
      <c r="Y412" s="88" t="s">
        <v>2065</v>
      </c>
      <c r="Z412" s="83" t="s">
        <v>2625</v>
      </c>
      <c r="AA412" s="80"/>
      <c r="AB412" s="80"/>
      <c r="AC412" s="88" t="s">
        <v>3188</v>
      </c>
      <c r="AD412" s="88" t="s">
        <v>3596</v>
      </c>
      <c r="AE412" s="80" t="b">
        <v>0</v>
      </c>
      <c r="AF412" s="80">
        <v>2</v>
      </c>
      <c r="AG412" s="88" t="s">
        <v>3728</v>
      </c>
      <c r="AH412" s="80" t="b">
        <v>0</v>
      </c>
      <c r="AI412" s="80" t="s">
        <v>3815</v>
      </c>
      <c r="AJ412" s="80"/>
      <c r="AK412" s="88" t="s">
        <v>3679</v>
      </c>
      <c r="AL412" s="80" t="b">
        <v>0</v>
      </c>
      <c r="AM412" s="80">
        <v>0</v>
      </c>
      <c r="AN412" s="88" t="s">
        <v>3679</v>
      </c>
      <c r="AO412" s="80" t="s">
        <v>3852</v>
      </c>
      <c r="AP412" s="80" t="b">
        <v>0</v>
      </c>
      <c r="AQ412" s="88" t="s">
        <v>3596</v>
      </c>
      <c r="AR412" s="80" t="s">
        <v>178</v>
      </c>
      <c r="AS412" s="80">
        <v>0</v>
      </c>
      <c r="AT412" s="80">
        <v>0</v>
      </c>
      <c r="AU412" s="80"/>
      <c r="AV412" s="80"/>
      <c r="AW412" s="80"/>
      <c r="AX412" s="80"/>
      <c r="AY412" s="80"/>
      <c r="AZ412" s="80"/>
      <c r="BA412" s="80"/>
      <c r="BB412" s="80"/>
      <c r="BC412" s="79" t="str">
        <f>REPLACE(INDEX(GroupVertices[Group],MATCH(Edges[[#This Row],[Vertex 1]],GroupVertices[Vertex],0)),1,1,"")</f>
        <v>14</v>
      </c>
      <c r="BD412" s="79" t="str">
        <f>REPLACE(INDEX(GroupVertices[Group],MATCH(Edges[[#This Row],[Vertex 2]],GroupVertices[Vertex],0)),1,1,"")</f>
        <v>14</v>
      </c>
    </row>
    <row r="413" spans="1:56" ht="15">
      <c r="A413" s="65" t="s">
        <v>414</v>
      </c>
      <c r="B413" s="65" t="s">
        <v>772</v>
      </c>
      <c r="C413" s="66"/>
      <c r="D413" s="67"/>
      <c r="E413" s="68"/>
      <c r="F413" s="69"/>
      <c r="G413" s="66"/>
      <c r="H413" s="70"/>
      <c r="I413" s="71"/>
      <c r="J413" s="71"/>
      <c r="K413" s="34" t="s">
        <v>65</v>
      </c>
      <c r="L413" s="78">
        <v>413</v>
      </c>
      <c r="M413" s="78"/>
      <c r="N413" s="73"/>
      <c r="O413" s="80" t="s">
        <v>875</v>
      </c>
      <c r="P413" s="82">
        <v>43656.88974537037</v>
      </c>
      <c r="Q413" s="80" t="s">
        <v>998</v>
      </c>
      <c r="R413" s="80"/>
      <c r="S413" s="80"/>
      <c r="T413" s="80"/>
      <c r="U413" s="80"/>
      <c r="V413" s="83" t="s">
        <v>1677</v>
      </c>
      <c r="W413" s="82">
        <v>43656.88974537037</v>
      </c>
      <c r="X413" s="86">
        <v>43656</v>
      </c>
      <c r="Y413" s="88" t="s">
        <v>2065</v>
      </c>
      <c r="Z413" s="83" t="s">
        <v>2625</v>
      </c>
      <c r="AA413" s="80"/>
      <c r="AB413" s="80"/>
      <c r="AC413" s="88" t="s">
        <v>3188</v>
      </c>
      <c r="AD413" s="88" t="s">
        <v>3596</v>
      </c>
      <c r="AE413" s="80" t="b">
        <v>0</v>
      </c>
      <c r="AF413" s="80">
        <v>2</v>
      </c>
      <c r="AG413" s="88" t="s">
        <v>3728</v>
      </c>
      <c r="AH413" s="80" t="b">
        <v>0</v>
      </c>
      <c r="AI413" s="80" t="s">
        <v>3815</v>
      </c>
      <c r="AJ413" s="80"/>
      <c r="AK413" s="88" t="s">
        <v>3679</v>
      </c>
      <c r="AL413" s="80" t="b">
        <v>0</v>
      </c>
      <c r="AM413" s="80">
        <v>0</v>
      </c>
      <c r="AN413" s="88" t="s">
        <v>3679</v>
      </c>
      <c r="AO413" s="80" t="s">
        <v>3852</v>
      </c>
      <c r="AP413" s="80" t="b">
        <v>0</v>
      </c>
      <c r="AQ413" s="88" t="s">
        <v>3596</v>
      </c>
      <c r="AR413" s="80" t="s">
        <v>178</v>
      </c>
      <c r="AS413" s="80">
        <v>0</v>
      </c>
      <c r="AT413" s="80">
        <v>0</v>
      </c>
      <c r="AU413" s="80"/>
      <c r="AV413" s="80"/>
      <c r="AW413" s="80"/>
      <c r="AX413" s="80"/>
      <c r="AY413" s="80"/>
      <c r="AZ413" s="80"/>
      <c r="BA413" s="80"/>
      <c r="BB413" s="80"/>
      <c r="BC413" s="79" t="str">
        <f>REPLACE(INDEX(GroupVertices[Group],MATCH(Edges[[#This Row],[Vertex 1]],GroupVertices[Vertex],0)),1,1,"")</f>
        <v>14</v>
      </c>
      <c r="BD413" s="79" t="str">
        <f>REPLACE(INDEX(GroupVertices[Group],MATCH(Edges[[#This Row],[Vertex 2]],GroupVertices[Vertex],0)),1,1,"")</f>
        <v>14</v>
      </c>
    </row>
    <row r="414" spans="1:56" ht="15">
      <c r="A414" s="65" t="s">
        <v>233</v>
      </c>
      <c r="B414" s="65" t="s">
        <v>428</v>
      </c>
      <c r="C414" s="66"/>
      <c r="D414" s="67"/>
      <c r="E414" s="68"/>
      <c r="F414" s="69"/>
      <c r="G414" s="66"/>
      <c r="H414" s="70"/>
      <c r="I414" s="71"/>
      <c r="J414" s="71"/>
      <c r="K414" s="34" t="s">
        <v>65</v>
      </c>
      <c r="L414" s="78">
        <v>414</v>
      </c>
      <c r="M414" s="78"/>
      <c r="N414" s="73"/>
      <c r="O414" s="80" t="s">
        <v>874</v>
      </c>
      <c r="P414" s="82">
        <v>43656.22584490741</v>
      </c>
      <c r="Q414" s="80" t="s">
        <v>877</v>
      </c>
      <c r="R414" s="80"/>
      <c r="S414" s="80"/>
      <c r="T414" s="80"/>
      <c r="U414" s="80"/>
      <c r="V414" s="83" t="s">
        <v>1521</v>
      </c>
      <c r="W414" s="82">
        <v>43656.22584490741</v>
      </c>
      <c r="X414" s="86">
        <v>43656</v>
      </c>
      <c r="Y414" s="88" t="s">
        <v>1883</v>
      </c>
      <c r="Z414" s="83" t="s">
        <v>2441</v>
      </c>
      <c r="AA414" s="80"/>
      <c r="AB414" s="80"/>
      <c r="AC414" s="88" t="s">
        <v>3004</v>
      </c>
      <c r="AD414" s="80"/>
      <c r="AE414" s="80" t="b">
        <v>0</v>
      </c>
      <c r="AF414" s="80">
        <v>0</v>
      </c>
      <c r="AG414" s="88" t="s">
        <v>3679</v>
      </c>
      <c r="AH414" s="80" t="b">
        <v>0</v>
      </c>
      <c r="AI414" s="80" t="s">
        <v>3815</v>
      </c>
      <c r="AJ414" s="80"/>
      <c r="AK414" s="88" t="s">
        <v>3679</v>
      </c>
      <c r="AL414" s="80" t="b">
        <v>0</v>
      </c>
      <c r="AM414" s="80">
        <v>94</v>
      </c>
      <c r="AN414" s="88" t="s">
        <v>3203</v>
      </c>
      <c r="AO414" s="80" t="s">
        <v>3849</v>
      </c>
      <c r="AP414" s="80" t="b">
        <v>0</v>
      </c>
      <c r="AQ414" s="88" t="s">
        <v>3203</v>
      </c>
      <c r="AR414" s="80" t="s">
        <v>178</v>
      </c>
      <c r="AS414" s="80">
        <v>0</v>
      </c>
      <c r="AT414" s="80">
        <v>0</v>
      </c>
      <c r="AU414" s="80"/>
      <c r="AV414" s="80"/>
      <c r="AW414" s="80"/>
      <c r="AX414" s="80"/>
      <c r="AY414" s="80"/>
      <c r="AZ414" s="80"/>
      <c r="BA414" s="80"/>
      <c r="BB414" s="80"/>
      <c r="BC414" s="79" t="str">
        <f>REPLACE(INDEX(GroupVertices[Group],MATCH(Edges[[#This Row],[Vertex 1]],GroupVertices[Vertex],0)),1,1,"")</f>
        <v>1</v>
      </c>
      <c r="BD414" s="79" t="str">
        <f>REPLACE(INDEX(GroupVertices[Group],MATCH(Edges[[#This Row],[Vertex 2]],GroupVertices[Vertex],0)),1,1,"")</f>
        <v>1</v>
      </c>
    </row>
    <row r="415" spans="1:56" ht="15">
      <c r="A415" s="65" t="s">
        <v>247</v>
      </c>
      <c r="B415" s="65" t="s">
        <v>691</v>
      </c>
      <c r="C415" s="66"/>
      <c r="D415" s="67"/>
      <c r="E415" s="68"/>
      <c r="F415" s="69"/>
      <c r="G415" s="66"/>
      <c r="H415" s="70"/>
      <c r="I415" s="71"/>
      <c r="J415" s="71"/>
      <c r="K415" s="34" t="s">
        <v>65</v>
      </c>
      <c r="L415" s="78">
        <v>415</v>
      </c>
      <c r="M415" s="78"/>
      <c r="N415" s="73"/>
      <c r="O415" s="80" t="s">
        <v>875</v>
      </c>
      <c r="P415" s="82">
        <v>43656.238032407404</v>
      </c>
      <c r="Q415" s="80" t="s">
        <v>882</v>
      </c>
      <c r="R415" s="80"/>
      <c r="S415" s="80"/>
      <c r="T415" s="80"/>
      <c r="U415" s="80"/>
      <c r="V415" s="83" t="s">
        <v>1534</v>
      </c>
      <c r="W415" s="82">
        <v>43656.238032407404</v>
      </c>
      <c r="X415" s="86">
        <v>43656</v>
      </c>
      <c r="Y415" s="88" t="s">
        <v>1897</v>
      </c>
      <c r="Z415" s="83" t="s">
        <v>2455</v>
      </c>
      <c r="AA415" s="80"/>
      <c r="AB415" s="80"/>
      <c r="AC415" s="88" t="s">
        <v>3018</v>
      </c>
      <c r="AD415" s="88" t="s">
        <v>3552</v>
      </c>
      <c r="AE415" s="80" t="b">
        <v>0</v>
      </c>
      <c r="AF415" s="80">
        <v>1</v>
      </c>
      <c r="AG415" s="88" t="s">
        <v>3682</v>
      </c>
      <c r="AH415" s="80" t="b">
        <v>0</v>
      </c>
      <c r="AI415" s="80" t="s">
        <v>3815</v>
      </c>
      <c r="AJ415" s="80"/>
      <c r="AK415" s="88" t="s">
        <v>3679</v>
      </c>
      <c r="AL415" s="80" t="b">
        <v>0</v>
      </c>
      <c r="AM415" s="80">
        <v>0</v>
      </c>
      <c r="AN415" s="88" t="s">
        <v>3679</v>
      </c>
      <c r="AO415" s="80" t="s">
        <v>3849</v>
      </c>
      <c r="AP415" s="80" t="b">
        <v>0</v>
      </c>
      <c r="AQ415" s="88" t="s">
        <v>3552</v>
      </c>
      <c r="AR415" s="80" t="s">
        <v>178</v>
      </c>
      <c r="AS415" s="80">
        <v>0</v>
      </c>
      <c r="AT415" s="80">
        <v>0</v>
      </c>
      <c r="AU415" s="80"/>
      <c r="AV415" s="80"/>
      <c r="AW415" s="80"/>
      <c r="AX415" s="80"/>
      <c r="AY415" s="80"/>
      <c r="AZ415" s="80"/>
      <c r="BA415" s="80"/>
      <c r="BB415" s="80"/>
      <c r="BC415" s="79" t="str">
        <f>REPLACE(INDEX(GroupVertices[Group],MATCH(Edges[[#This Row],[Vertex 1]],GroupVertices[Vertex],0)),1,1,"")</f>
        <v>81</v>
      </c>
      <c r="BD415" s="79" t="str">
        <f>REPLACE(INDEX(GroupVertices[Group],MATCH(Edges[[#This Row],[Vertex 2]],GroupVertices[Vertex],0)),1,1,"")</f>
        <v>81</v>
      </c>
    </row>
    <row r="416" spans="1:56" ht="15">
      <c r="A416" s="65" t="s">
        <v>297</v>
      </c>
      <c r="B416" s="65" t="s">
        <v>297</v>
      </c>
      <c r="C416" s="66"/>
      <c r="D416" s="67"/>
      <c r="E416" s="68"/>
      <c r="F416" s="69"/>
      <c r="G416" s="66"/>
      <c r="H416" s="70"/>
      <c r="I416" s="71"/>
      <c r="J416" s="71"/>
      <c r="K416" s="34" t="s">
        <v>65</v>
      </c>
      <c r="L416" s="78">
        <v>416</v>
      </c>
      <c r="M416" s="78"/>
      <c r="N416" s="73"/>
      <c r="O416" s="80" t="s">
        <v>178</v>
      </c>
      <c r="P416" s="82">
        <v>43656.472604166665</v>
      </c>
      <c r="Q416" s="80" t="s">
        <v>914</v>
      </c>
      <c r="R416" s="80"/>
      <c r="S416" s="80"/>
      <c r="T416" s="80"/>
      <c r="U416" s="80"/>
      <c r="V416" s="83" t="s">
        <v>1579</v>
      </c>
      <c r="W416" s="82">
        <v>43656.472604166665</v>
      </c>
      <c r="X416" s="86">
        <v>43656</v>
      </c>
      <c r="Y416" s="88" t="s">
        <v>1946</v>
      </c>
      <c r="Z416" s="83" t="s">
        <v>2505</v>
      </c>
      <c r="AA416" s="80"/>
      <c r="AB416" s="80"/>
      <c r="AC416" s="88" t="s">
        <v>3068</v>
      </c>
      <c r="AD416" s="80"/>
      <c r="AE416" s="80" t="b">
        <v>0</v>
      </c>
      <c r="AF416" s="80">
        <v>0</v>
      </c>
      <c r="AG416" s="88" t="s">
        <v>3679</v>
      </c>
      <c r="AH416" s="80" t="b">
        <v>0</v>
      </c>
      <c r="AI416" s="80" t="s">
        <v>3815</v>
      </c>
      <c r="AJ416" s="80"/>
      <c r="AK416" s="88" t="s">
        <v>3679</v>
      </c>
      <c r="AL416" s="80" t="b">
        <v>0</v>
      </c>
      <c r="AM416" s="80">
        <v>0</v>
      </c>
      <c r="AN416" s="88" t="s">
        <v>3679</v>
      </c>
      <c r="AO416" s="80" t="s">
        <v>3851</v>
      </c>
      <c r="AP416" s="80" t="b">
        <v>0</v>
      </c>
      <c r="AQ416" s="88" t="s">
        <v>3068</v>
      </c>
      <c r="AR416" s="80" t="s">
        <v>178</v>
      </c>
      <c r="AS416" s="80">
        <v>0</v>
      </c>
      <c r="AT416" s="80">
        <v>0</v>
      </c>
      <c r="AU416" s="80"/>
      <c r="AV416" s="80"/>
      <c r="AW416" s="80"/>
      <c r="AX416" s="80"/>
      <c r="AY416" s="80"/>
      <c r="AZ416" s="80"/>
      <c r="BA416" s="80"/>
      <c r="BB416" s="80"/>
      <c r="BC416" s="79" t="str">
        <f>REPLACE(INDEX(GroupVertices[Group],MATCH(Edges[[#This Row],[Vertex 1]],GroupVertices[Vertex],0)),1,1,"")</f>
        <v>177</v>
      </c>
      <c r="BD416" s="79" t="str">
        <f>REPLACE(INDEX(GroupVertices[Group],MATCH(Edges[[#This Row],[Vertex 2]],GroupVertices[Vertex],0)),1,1,"")</f>
        <v>177</v>
      </c>
    </row>
    <row r="417" spans="1:56" ht="15">
      <c r="A417" s="65" t="s">
        <v>270</v>
      </c>
      <c r="B417" s="65" t="s">
        <v>428</v>
      </c>
      <c r="C417" s="66"/>
      <c r="D417" s="67"/>
      <c r="E417" s="68"/>
      <c r="F417" s="69"/>
      <c r="G417" s="66"/>
      <c r="H417" s="70"/>
      <c r="I417" s="71"/>
      <c r="J417" s="71"/>
      <c r="K417" s="34" t="s">
        <v>65</v>
      </c>
      <c r="L417" s="78">
        <v>417</v>
      </c>
      <c r="M417" s="78"/>
      <c r="N417" s="73"/>
      <c r="O417" s="80" t="s">
        <v>874</v>
      </c>
      <c r="P417" s="82">
        <v>43656.29277777778</v>
      </c>
      <c r="Q417" s="80" t="s">
        <v>877</v>
      </c>
      <c r="R417" s="80"/>
      <c r="S417" s="80"/>
      <c r="T417" s="80"/>
      <c r="U417" s="80"/>
      <c r="V417" s="83" t="s">
        <v>1555</v>
      </c>
      <c r="W417" s="82">
        <v>43656.29277777778</v>
      </c>
      <c r="X417" s="86">
        <v>43656</v>
      </c>
      <c r="Y417" s="88" t="s">
        <v>1919</v>
      </c>
      <c r="Z417" s="83" t="s">
        <v>2478</v>
      </c>
      <c r="AA417" s="80"/>
      <c r="AB417" s="80"/>
      <c r="AC417" s="88" t="s">
        <v>3041</v>
      </c>
      <c r="AD417" s="80"/>
      <c r="AE417" s="80" t="b">
        <v>0</v>
      </c>
      <c r="AF417" s="80">
        <v>0</v>
      </c>
      <c r="AG417" s="88" t="s">
        <v>3679</v>
      </c>
      <c r="AH417" s="80" t="b">
        <v>0</v>
      </c>
      <c r="AI417" s="80" t="s">
        <v>3815</v>
      </c>
      <c r="AJ417" s="80"/>
      <c r="AK417" s="88" t="s">
        <v>3679</v>
      </c>
      <c r="AL417" s="80" t="b">
        <v>0</v>
      </c>
      <c r="AM417" s="80">
        <v>94</v>
      </c>
      <c r="AN417" s="88" t="s">
        <v>3203</v>
      </c>
      <c r="AO417" s="80" t="s">
        <v>3849</v>
      </c>
      <c r="AP417" s="80" t="b">
        <v>0</v>
      </c>
      <c r="AQ417" s="88" t="s">
        <v>3203</v>
      </c>
      <c r="AR417" s="80" t="s">
        <v>178</v>
      </c>
      <c r="AS417" s="80">
        <v>0</v>
      </c>
      <c r="AT417" s="80">
        <v>0</v>
      </c>
      <c r="AU417" s="80"/>
      <c r="AV417" s="80"/>
      <c r="AW417" s="80"/>
      <c r="AX417" s="80"/>
      <c r="AY417" s="80"/>
      <c r="AZ417" s="80"/>
      <c r="BA417" s="80"/>
      <c r="BB417" s="80"/>
      <c r="BC417" s="79" t="str">
        <f>REPLACE(INDEX(GroupVertices[Group],MATCH(Edges[[#This Row],[Vertex 1]],GroupVertices[Vertex],0)),1,1,"")</f>
        <v>1</v>
      </c>
      <c r="BD417" s="79" t="str">
        <f>REPLACE(INDEX(GroupVertices[Group],MATCH(Edges[[#This Row],[Vertex 2]],GroupVertices[Vertex],0)),1,1,"")</f>
        <v>1</v>
      </c>
    </row>
    <row r="418" spans="1:56" ht="15">
      <c r="A418" s="65" t="s">
        <v>260</v>
      </c>
      <c r="B418" s="65" t="s">
        <v>428</v>
      </c>
      <c r="C418" s="66"/>
      <c r="D418" s="67"/>
      <c r="E418" s="68"/>
      <c r="F418" s="69"/>
      <c r="G418" s="66"/>
      <c r="H418" s="70"/>
      <c r="I418" s="71"/>
      <c r="J418" s="71"/>
      <c r="K418" s="34" t="s">
        <v>65</v>
      </c>
      <c r="L418" s="78">
        <v>418</v>
      </c>
      <c r="M418" s="78"/>
      <c r="N418" s="73"/>
      <c r="O418" s="80" t="s">
        <v>874</v>
      </c>
      <c r="P418" s="82">
        <v>43656.26466435185</v>
      </c>
      <c r="Q418" s="80" t="s">
        <v>877</v>
      </c>
      <c r="R418" s="80"/>
      <c r="S418" s="80"/>
      <c r="T418" s="80"/>
      <c r="U418" s="80"/>
      <c r="V418" s="83" t="s">
        <v>1545</v>
      </c>
      <c r="W418" s="82">
        <v>43656.26466435185</v>
      </c>
      <c r="X418" s="86">
        <v>43656</v>
      </c>
      <c r="Y418" s="88" t="s">
        <v>1910</v>
      </c>
      <c r="Z418" s="83" t="s">
        <v>2468</v>
      </c>
      <c r="AA418" s="80"/>
      <c r="AB418" s="80"/>
      <c r="AC418" s="88" t="s">
        <v>3031</v>
      </c>
      <c r="AD418" s="80"/>
      <c r="AE418" s="80" t="b">
        <v>0</v>
      </c>
      <c r="AF418" s="80">
        <v>0</v>
      </c>
      <c r="AG418" s="88" t="s">
        <v>3679</v>
      </c>
      <c r="AH418" s="80" t="b">
        <v>0</v>
      </c>
      <c r="AI418" s="80" t="s">
        <v>3815</v>
      </c>
      <c r="AJ418" s="80"/>
      <c r="AK418" s="88" t="s">
        <v>3679</v>
      </c>
      <c r="AL418" s="80" t="b">
        <v>0</v>
      </c>
      <c r="AM418" s="80">
        <v>94</v>
      </c>
      <c r="AN418" s="88" t="s">
        <v>3203</v>
      </c>
      <c r="AO418" s="80" t="s">
        <v>3849</v>
      </c>
      <c r="AP418" s="80" t="b">
        <v>0</v>
      </c>
      <c r="AQ418" s="88" t="s">
        <v>3203</v>
      </c>
      <c r="AR418" s="80" t="s">
        <v>178</v>
      </c>
      <c r="AS418" s="80">
        <v>0</v>
      </c>
      <c r="AT418" s="80">
        <v>0</v>
      </c>
      <c r="AU418" s="80"/>
      <c r="AV418" s="80"/>
      <c r="AW418" s="80"/>
      <c r="AX418" s="80"/>
      <c r="AY418" s="80"/>
      <c r="AZ418" s="80"/>
      <c r="BA418" s="80"/>
      <c r="BB418" s="80"/>
      <c r="BC418" s="79" t="str">
        <f>REPLACE(INDEX(GroupVertices[Group],MATCH(Edges[[#This Row],[Vertex 1]],GroupVertices[Vertex],0)),1,1,"")</f>
        <v>1</v>
      </c>
      <c r="BD418" s="79" t="str">
        <f>REPLACE(INDEX(GroupVertices[Group],MATCH(Edges[[#This Row],[Vertex 2]],GroupVertices[Vertex],0)),1,1,"")</f>
        <v>1</v>
      </c>
    </row>
    <row r="419" spans="1:56" ht="15">
      <c r="A419" s="65" t="s">
        <v>498</v>
      </c>
      <c r="B419" s="65" t="s">
        <v>811</v>
      </c>
      <c r="C419" s="66"/>
      <c r="D419" s="67"/>
      <c r="E419" s="68"/>
      <c r="F419" s="69"/>
      <c r="G419" s="66"/>
      <c r="H419" s="70"/>
      <c r="I419" s="71"/>
      <c r="J419" s="71"/>
      <c r="K419" s="34" t="s">
        <v>65</v>
      </c>
      <c r="L419" s="78">
        <v>419</v>
      </c>
      <c r="M419" s="78"/>
      <c r="N419" s="73"/>
      <c r="O419" s="80" t="s">
        <v>876</v>
      </c>
      <c r="P419" s="82">
        <v>43657.0971875</v>
      </c>
      <c r="Q419" s="80" t="s">
        <v>1072</v>
      </c>
      <c r="R419" s="80"/>
      <c r="S419" s="80"/>
      <c r="T419" s="80" t="s">
        <v>1364</v>
      </c>
      <c r="U419" s="83" t="s">
        <v>1433</v>
      </c>
      <c r="V419" s="83" t="s">
        <v>1433</v>
      </c>
      <c r="W419" s="82">
        <v>43657.0971875</v>
      </c>
      <c r="X419" s="86">
        <v>43657</v>
      </c>
      <c r="Y419" s="88" t="s">
        <v>2160</v>
      </c>
      <c r="Z419" s="83" t="s">
        <v>2720</v>
      </c>
      <c r="AA419" s="80"/>
      <c r="AB419" s="80"/>
      <c r="AC419" s="88" t="s">
        <v>3283</v>
      </c>
      <c r="AD419" s="80"/>
      <c r="AE419" s="80" t="b">
        <v>0</v>
      </c>
      <c r="AF419" s="80">
        <v>0</v>
      </c>
      <c r="AG419" s="88" t="s">
        <v>3679</v>
      </c>
      <c r="AH419" s="80" t="b">
        <v>0</v>
      </c>
      <c r="AI419" s="80" t="s">
        <v>3815</v>
      </c>
      <c r="AJ419" s="80"/>
      <c r="AK419" s="88" t="s">
        <v>3679</v>
      </c>
      <c r="AL419" s="80" t="b">
        <v>0</v>
      </c>
      <c r="AM419" s="80">
        <v>0</v>
      </c>
      <c r="AN419" s="88" t="s">
        <v>3679</v>
      </c>
      <c r="AO419" s="80" t="s">
        <v>3849</v>
      </c>
      <c r="AP419" s="80" t="b">
        <v>0</v>
      </c>
      <c r="AQ419" s="88" t="s">
        <v>3283</v>
      </c>
      <c r="AR419" s="80" t="s">
        <v>178</v>
      </c>
      <c r="AS419" s="80">
        <v>0</v>
      </c>
      <c r="AT419" s="80">
        <v>0</v>
      </c>
      <c r="AU419" s="80"/>
      <c r="AV419" s="80"/>
      <c r="AW419" s="80"/>
      <c r="AX419" s="80"/>
      <c r="AY419" s="80"/>
      <c r="AZ419" s="80"/>
      <c r="BA419" s="80"/>
      <c r="BB419" s="80"/>
      <c r="BC419" s="79" t="str">
        <f>REPLACE(INDEX(GroupVertices[Group],MATCH(Edges[[#This Row],[Vertex 1]],GroupVertices[Vertex],0)),1,1,"")</f>
        <v>6</v>
      </c>
      <c r="BD419" s="79" t="str">
        <f>REPLACE(INDEX(GroupVertices[Group],MATCH(Edges[[#This Row],[Vertex 2]],GroupVertices[Vertex],0)),1,1,"")</f>
        <v>6</v>
      </c>
    </row>
    <row r="420" spans="1:56" ht="15">
      <c r="A420" s="65" t="s">
        <v>498</v>
      </c>
      <c r="B420" s="65" t="s">
        <v>791</v>
      </c>
      <c r="C420" s="66"/>
      <c r="D420" s="67"/>
      <c r="E420" s="68"/>
      <c r="F420" s="69"/>
      <c r="G420" s="66"/>
      <c r="H420" s="70"/>
      <c r="I420" s="71"/>
      <c r="J420" s="71"/>
      <c r="K420" s="34" t="s">
        <v>65</v>
      </c>
      <c r="L420" s="78">
        <v>420</v>
      </c>
      <c r="M420" s="78"/>
      <c r="N420" s="73"/>
      <c r="O420" s="80" t="s">
        <v>876</v>
      </c>
      <c r="P420" s="82">
        <v>43657.0971875</v>
      </c>
      <c r="Q420" s="80" t="s">
        <v>1072</v>
      </c>
      <c r="R420" s="80"/>
      <c r="S420" s="80"/>
      <c r="T420" s="80" t="s">
        <v>1364</v>
      </c>
      <c r="U420" s="83" t="s">
        <v>1433</v>
      </c>
      <c r="V420" s="83" t="s">
        <v>1433</v>
      </c>
      <c r="W420" s="82">
        <v>43657.0971875</v>
      </c>
      <c r="X420" s="86">
        <v>43657</v>
      </c>
      <c r="Y420" s="88" t="s">
        <v>2160</v>
      </c>
      <c r="Z420" s="83" t="s">
        <v>2720</v>
      </c>
      <c r="AA420" s="80"/>
      <c r="AB420" s="80"/>
      <c r="AC420" s="88" t="s">
        <v>3283</v>
      </c>
      <c r="AD420" s="80"/>
      <c r="AE420" s="80" t="b">
        <v>0</v>
      </c>
      <c r="AF420" s="80">
        <v>0</v>
      </c>
      <c r="AG420" s="88" t="s">
        <v>3679</v>
      </c>
      <c r="AH420" s="80" t="b">
        <v>0</v>
      </c>
      <c r="AI420" s="80" t="s">
        <v>3815</v>
      </c>
      <c r="AJ420" s="80"/>
      <c r="AK420" s="88" t="s">
        <v>3679</v>
      </c>
      <c r="AL420" s="80" t="b">
        <v>0</v>
      </c>
      <c r="AM420" s="80">
        <v>0</v>
      </c>
      <c r="AN420" s="88" t="s">
        <v>3679</v>
      </c>
      <c r="AO420" s="80" t="s">
        <v>3849</v>
      </c>
      <c r="AP420" s="80" t="b">
        <v>0</v>
      </c>
      <c r="AQ420" s="88" t="s">
        <v>3283</v>
      </c>
      <c r="AR420" s="80" t="s">
        <v>178</v>
      </c>
      <c r="AS420" s="80">
        <v>0</v>
      </c>
      <c r="AT420" s="80">
        <v>0</v>
      </c>
      <c r="AU420" s="80"/>
      <c r="AV420" s="80"/>
      <c r="AW420" s="80"/>
      <c r="AX420" s="80"/>
      <c r="AY420" s="80"/>
      <c r="AZ420" s="80"/>
      <c r="BA420" s="80"/>
      <c r="BB420" s="80"/>
      <c r="BC420" s="79" t="str">
        <f>REPLACE(INDEX(GroupVertices[Group],MATCH(Edges[[#This Row],[Vertex 1]],GroupVertices[Vertex],0)),1,1,"")</f>
        <v>6</v>
      </c>
      <c r="BD420" s="79" t="str">
        <f>REPLACE(INDEX(GroupVertices[Group],MATCH(Edges[[#This Row],[Vertex 2]],GroupVertices[Vertex],0)),1,1,"")</f>
        <v>6</v>
      </c>
    </row>
    <row r="421" spans="1:56" ht="15">
      <c r="A421" s="65" t="s">
        <v>498</v>
      </c>
      <c r="B421" s="65" t="s">
        <v>812</v>
      </c>
      <c r="C421" s="66"/>
      <c r="D421" s="67"/>
      <c r="E421" s="68"/>
      <c r="F421" s="69"/>
      <c r="G421" s="66"/>
      <c r="H421" s="70"/>
      <c r="I421" s="71"/>
      <c r="J421" s="71"/>
      <c r="K421" s="34" t="s">
        <v>65</v>
      </c>
      <c r="L421" s="78">
        <v>421</v>
      </c>
      <c r="M421" s="78"/>
      <c r="N421" s="73"/>
      <c r="O421" s="80" t="s">
        <v>876</v>
      </c>
      <c r="P421" s="82">
        <v>43657.0971875</v>
      </c>
      <c r="Q421" s="80" t="s">
        <v>1072</v>
      </c>
      <c r="R421" s="80"/>
      <c r="S421" s="80"/>
      <c r="T421" s="80" t="s">
        <v>1364</v>
      </c>
      <c r="U421" s="83" t="s">
        <v>1433</v>
      </c>
      <c r="V421" s="83" t="s">
        <v>1433</v>
      </c>
      <c r="W421" s="82">
        <v>43657.0971875</v>
      </c>
      <c r="X421" s="86">
        <v>43657</v>
      </c>
      <c r="Y421" s="88" t="s">
        <v>2160</v>
      </c>
      <c r="Z421" s="83" t="s">
        <v>2720</v>
      </c>
      <c r="AA421" s="80"/>
      <c r="AB421" s="80"/>
      <c r="AC421" s="88" t="s">
        <v>3283</v>
      </c>
      <c r="AD421" s="80"/>
      <c r="AE421" s="80" t="b">
        <v>0</v>
      </c>
      <c r="AF421" s="80">
        <v>0</v>
      </c>
      <c r="AG421" s="88" t="s">
        <v>3679</v>
      </c>
      <c r="AH421" s="80" t="b">
        <v>0</v>
      </c>
      <c r="AI421" s="80" t="s">
        <v>3815</v>
      </c>
      <c r="AJ421" s="80"/>
      <c r="AK421" s="88" t="s">
        <v>3679</v>
      </c>
      <c r="AL421" s="80" t="b">
        <v>0</v>
      </c>
      <c r="AM421" s="80">
        <v>0</v>
      </c>
      <c r="AN421" s="88" t="s">
        <v>3679</v>
      </c>
      <c r="AO421" s="80" t="s">
        <v>3849</v>
      </c>
      <c r="AP421" s="80" t="b">
        <v>0</v>
      </c>
      <c r="AQ421" s="88" t="s">
        <v>3283</v>
      </c>
      <c r="AR421" s="80" t="s">
        <v>178</v>
      </c>
      <c r="AS421" s="80">
        <v>0</v>
      </c>
      <c r="AT421" s="80">
        <v>0</v>
      </c>
      <c r="AU421" s="80"/>
      <c r="AV421" s="80"/>
      <c r="AW421" s="80"/>
      <c r="AX421" s="80"/>
      <c r="AY421" s="80"/>
      <c r="AZ421" s="80"/>
      <c r="BA421" s="80"/>
      <c r="BB421" s="80"/>
      <c r="BC421" s="79" t="str">
        <f>REPLACE(INDEX(GroupVertices[Group],MATCH(Edges[[#This Row],[Vertex 1]],GroupVertices[Vertex],0)),1,1,"")</f>
        <v>6</v>
      </c>
      <c r="BD421" s="79" t="str">
        <f>REPLACE(INDEX(GroupVertices[Group],MATCH(Edges[[#This Row],[Vertex 2]],GroupVertices[Vertex],0)),1,1,"")</f>
        <v>6</v>
      </c>
    </row>
    <row r="422" spans="1:56" ht="15">
      <c r="A422" s="65" t="s">
        <v>543</v>
      </c>
      <c r="B422" s="65" t="s">
        <v>543</v>
      </c>
      <c r="C422" s="66"/>
      <c r="D422" s="67"/>
      <c r="E422" s="68"/>
      <c r="F422" s="69"/>
      <c r="G422" s="66"/>
      <c r="H422" s="70"/>
      <c r="I422" s="71"/>
      <c r="J422" s="71"/>
      <c r="K422" s="34" t="s">
        <v>65</v>
      </c>
      <c r="L422" s="78">
        <v>422</v>
      </c>
      <c r="M422" s="78"/>
      <c r="N422" s="73"/>
      <c r="O422" s="80" t="s">
        <v>178</v>
      </c>
      <c r="P422" s="82">
        <v>43657.37337962963</v>
      </c>
      <c r="Q422" s="80" t="s">
        <v>1108</v>
      </c>
      <c r="R422" s="80"/>
      <c r="S422" s="80"/>
      <c r="T422" s="80"/>
      <c r="U422" s="80"/>
      <c r="V422" s="83" t="s">
        <v>1778</v>
      </c>
      <c r="W422" s="82">
        <v>43657.37337962963</v>
      </c>
      <c r="X422" s="86">
        <v>43657</v>
      </c>
      <c r="Y422" s="88" t="s">
        <v>2206</v>
      </c>
      <c r="Z422" s="83" t="s">
        <v>2766</v>
      </c>
      <c r="AA422" s="80"/>
      <c r="AB422" s="80"/>
      <c r="AC422" s="88" t="s">
        <v>3329</v>
      </c>
      <c r="AD422" s="80"/>
      <c r="AE422" s="80" t="b">
        <v>0</v>
      </c>
      <c r="AF422" s="80">
        <v>2</v>
      </c>
      <c r="AG422" s="88" t="s">
        <v>3679</v>
      </c>
      <c r="AH422" s="80" t="b">
        <v>0</v>
      </c>
      <c r="AI422" s="80" t="s">
        <v>3815</v>
      </c>
      <c r="AJ422" s="80"/>
      <c r="AK422" s="88" t="s">
        <v>3679</v>
      </c>
      <c r="AL422" s="80" t="b">
        <v>0</v>
      </c>
      <c r="AM422" s="80">
        <v>0</v>
      </c>
      <c r="AN422" s="88" t="s">
        <v>3679</v>
      </c>
      <c r="AO422" s="80" t="s">
        <v>3851</v>
      </c>
      <c r="AP422" s="80" t="b">
        <v>0</v>
      </c>
      <c r="AQ422" s="88" t="s">
        <v>3329</v>
      </c>
      <c r="AR422" s="80" t="s">
        <v>178</v>
      </c>
      <c r="AS422" s="80">
        <v>0</v>
      </c>
      <c r="AT422" s="80">
        <v>0</v>
      </c>
      <c r="AU422" s="80"/>
      <c r="AV422" s="80"/>
      <c r="AW422" s="80"/>
      <c r="AX422" s="80"/>
      <c r="AY422" s="80"/>
      <c r="AZ422" s="80"/>
      <c r="BA422" s="80"/>
      <c r="BB422" s="80"/>
      <c r="BC422" s="79" t="str">
        <f>REPLACE(INDEX(GroupVertices[Group],MATCH(Edges[[#This Row],[Vertex 1]],GroupVertices[Vertex],0)),1,1,"")</f>
        <v>176</v>
      </c>
      <c r="BD422" s="79" t="str">
        <f>REPLACE(INDEX(GroupVertices[Group],MATCH(Edges[[#This Row],[Vertex 2]],GroupVertices[Vertex],0)),1,1,"")</f>
        <v>176</v>
      </c>
    </row>
    <row r="423" spans="1:56" ht="15">
      <c r="A423" s="65" t="s">
        <v>299</v>
      </c>
      <c r="B423" s="65" t="s">
        <v>705</v>
      </c>
      <c r="C423" s="66"/>
      <c r="D423" s="67"/>
      <c r="E423" s="68"/>
      <c r="F423" s="69"/>
      <c r="G423" s="66"/>
      <c r="H423" s="70"/>
      <c r="I423" s="71"/>
      <c r="J423" s="71"/>
      <c r="K423" s="34" t="s">
        <v>65</v>
      </c>
      <c r="L423" s="78">
        <v>423</v>
      </c>
      <c r="M423" s="78"/>
      <c r="N423" s="73"/>
      <c r="O423" s="80" t="s">
        <v>876</v>
      </c>
      <c r="P423" s="82">
        <v>43656.48903935185</v>
      </c>
      <c r="Q423" s="80" t="s">
        <v>915</v>
      </c>
      <c r="R423" s="80"/>
      <c r="S423" s="80"/>
      <c r="T423" s="80"/>
      <c r="U423" s="80"/>
      <c r="V423" s="83" t="s">
        <v>1581</v>
      </c>
      <c r="W423" s="82">
        <v>43656.48903935185</v>
      </c>
      <c r="X423" s="86">
        <v>43656</v>
      </c>
      <c r="Y423" s="88" t="s">
        <v>1948</v>
      </c>
      <c r="Z423" s="83" t="s">
        <v>2507</v>
      </c>
      <c r="AA423" s="80"/>
      <c r="AB423" s="80"/>
      <c r="AC423" s="88" t="s">
        <v>3070</v>
      </c>
      <c r="AD423" s="88" t="s">
        <v>3564</v>
      </c>
      <c r="AE423" s="80" t="b">
        <v>0</v>
      </c>
      <c r="AF423" s="80">
        <v>0</v>
      </c>
      <c r="AG423" s="88" t="s">
        <v>3694</v>
      </c>
      <c r="AH423" s="80" t="b">
        <v>0</v>
      </c>
      <c r="AI423" s="80" t="s">
        <v>3815</v>
      </c>
      <c r="AJ423" s="80"/>
      <c r="AK423" s="88" t="s">
        <v>3679</v>
      </c>
      <c r="AL423" s="80" t="b">
        <v>0</v>
      </c>
      <c r="AM423" s="80">
        <v>0</v>
      </c>
      <c r="AN423" s="88" t="s">
        <v>3679</v>
      </c>
      <c r="AO423" s="80" t="s">
        <v>3849</v>
      </c>
      <c r="AP423" s="80" t="b">
        <v>0</v>
      </c>
      <c r="AQ423" s="88" t="s">
        <v>3564</v>
      </c>
      <c r="AR423" s="80" t="s">
        <v>178</v>
      </c>
      <c r="AS423" s="80">
        <v>0</v>
      </c>
      <c r="AT423" s="80">
        <v>0</v>
      </c>
      <c r="AU423" s="80"/>
      <c r="AV423" s="80"/>
      <c r="AW423" s="80"/>
      <c r="AX423" s="80"/>
      <c r="AY423" s="80"/>
      <c r="AZ423" s="80"/>
      <c r="BA423" s="80"/>
      <c r="BB423" s="80"/>
      <c r="BC423" s="79" t="str">
        <f>REPLACE(INDEX(GroupVertices[Group],MATCH(Edges[[#This Row],[Vertex 1]],GroupVertices[Vertex],0)),1,1,"")</f>
        <v>35</v>
      </c>
      <c r="BD423" s="79" t="str">
        <f>REPLACE(INDEX(GroupVertices[Group],MATCH(Edges[[#This Row],[Vertex 2]],GroupVertices[Vertex],0)),1,1,"")</f>
        <v>35</v>
      </c>
    </row>
    <row r="424" spans="1:56" ht="15">
      <c r="A424" s="65" t="s">
        <v>299</v>
      </c>
      <c r="B424" s="65" t="s">
        <v>706</v>
      </c>
      <c r="C424" s="66"/>
      <c r="D424" s="67"/>
      <c r="E424" s="68"/>
      <c r="F424" s="69"/>
      <c r="G424" s="66"/>
      <c r="H424" s="70"/>
      <c r="I424" s="71"/>
      <c r="J424" s="71"/>
      <c r="K424" s="34" t="s">
        <v>65</v>
      </c>
      <c r="L424" s="78">
        <v>424</v>
      </c>
      <c r="M424" s="78"/>
      <c r="N424" s="73"/>
      <c r="O424" s="80" t="s">
        <v>875</v>
      </c>
      <c r="P424" s="82">
        <v>43656.48903935185</v>
      </c>
      <c r="Q424" s="80" t="s">
        <v>915</v>
      </c>
      <c r="R424" s="80"/>
      <c r="S424" s="80"/>
      <c r="T424" s="80"/>
      <c r="U424" s="80"/>
      <c r="V424" s="83" t="s">
        <v>1581</v>
      </c>
      <c r="W424" s="82">
        <v>43656.48903935185</v>
      </c>
      <c r="X424" s="86">
        <v>43656</v>
      </c>
      <c r="Y424" s="88" t="s">
        <v>1948</v>
      </c>
      <c r="Z424" s="83" t="s">
        <v>2507</v>
      </c>
      <c r="AA424" s="80"/>
      <c r="AB424" s="80"/>
      <c r="AC424" s="88" t="s">
        <v>3070</v>
      </c>
      <c r="AD424" s="88" t="s">
        <v>3564</v>
      </c>
      <c r="AE424" s="80" t="b">
        <v>0</v>
      </c>
      <c r="AF424" s="80">
        <v>0</v>
      </c>
      <c r="AG424" s="88" t="s">
        <v>3694</v>
      </c>
      <c r="AH424" s="80" t="b">
        <v>0</v>
      </c>
      <c r="AI424" s="80" t="s">
        <v>3815</v>
      </c>
      <c r="AJ424" s="80"/>
      <c r="AK424" s="88" t="s">
        <v>3679</v>
      </c>
      <c r="AL424" s="80" t="b">
        <v>0</v>
      </c>
      <c r="AM424" s="80">
        <v>0</v>
      </c>
      <c r="AN424" s="88" t="s">
        <v>3679</v>
      </c>
      <c r="AO424" s="80" t="s">
        <v>3849</v>
      </c>
      <c r="AP424" s="80" t="b">
        <v>0</v>
      </c>
      <c r="AQ424" s="88" t="s">
        <v>3564</v>
      </c>
      <c r="AR424" s="80" t="s">
        <v>178</v>
      </c>
      <c r="AS424" s="80">
        <v>0</v>
      </c>
      <c r="AT424" s="80">
        <v>0</v>
      </c>
      <c r="AU424" s="80"/>
      <c r="AV424" s="80"/>
      <c r="AW424" s="80"/>
      <c r="AX424" s="80"/>
      <c r="AY424" s="80"/>
      <c r="AZ424" s="80"/>
      <c r="BA424" s="80"/>
      <c r="BB424" s="80"/>
      <c r="BC424" s="79" t="str">
        <f>REPLACE(INDEX(GroupVertices[Group],MATCH(Edges[[#This Row],[Vertex 1]],GroupVertices[Vertex],0)),1,1,"")</f>
        <v>35</v>
      </c>
      <c r="BD424" s="79" t="str">
        <f>REPLACE(INDEX(GroupVertices[Group],MATCH(Edges[[#This Row],[Vertex 2]],GroupVertices[Vertex],0)),1,1,"")</f>
        <v>35</v>
      </c>
    </row>
    <row r="425" spans="1:56" ht="15">
      <c r="A425" s="65" t="s">
        <v>218</v>
      </c>
      <c r="B425" s="65" t="s">
        <v>428</v>
      </c>
      <c r="C425" s="66"/>
      <c r="D425" s="67"/>
      <c r="E425" s="68"/>
      <c r="F425" s="69"/>
      <c r="G425" s="66"/>
      <c r="H425" s="70"/>
      <c r="I425" s="71"/>
      <c r="J425" s="71"/>
      <c r="K425" s="34" t="s">
        <v>65</v>
      </c>
      <c r="L425" s="78">
        <v>425</v>
      </c>
      <c r="M425" s="78"/>
      <c r="N425" s="73"/>
      <c r="O425" s="80" t="s">
        <v>874</v>
      </c>
      <c r="P425" s="82">
        <v>43656.220925925925</v>
      </c>
      <c r="Q425" s="80" t="s">
        <v>877</v>
      </c>
      <c r="R425" s="80"/>
      <c r="S425" s="80"/>
      <c r="T425" s="80"/>
      <c r="U425" s="80"/>
      <c r="V425" s="83" t="s">
        <v>1506</v>
      </c>
      <c r="W425" s="82">
        <v>43656.220925925925</v>
      </c>
      <c r="X425" s="86">
        <v>43656</v>
      </c>
      <c r="Y425" s="88" t="s">
        <v>1868</v>
      </c>
      <c r="Z425" s="83" t="s">
        <v>2426</v>
      </c>
      <c r="AA425" s="80"/>
      <c r="AB425" s="80"/>
      <c r="AC425" s="88" t="s">
        <v>2989</v>
      </c>
      <c r="AD425" s="80"/>
      <c r="AE425" s="80" t="b">
        <v>0</v>
      </c>
      <c r="AF425" s="80">
        <v>0</v>
      </c>
      <c r="AG425" s="88" t="s">
        <v>3679</v>
      </c>
      <c r="AH425" s="80" t="b">
        <v>0</v>
      </c>
      <c r="AI425" s="80" t="s">
        <v>3815</v>
      </c>
      <c r="AJ425" s="80"/>
      <c r="AK425" s="88" t="s">
        <v>3679</v>
      </c>
      <c r="AL425" s="80" t="b">
        <v>0</v>
      </c>
      <c r="AM425" s="80">
        <v>94</v>
      </c>
      <c r="AN425" s="88" t="s">
        <v>3203</v>
      </c>
      <c r="AO425" s="80" t="s">
        <v>3849</v>
      </c>
      <c r="AP425" s="80" t="b">
        <v>0</v>
      </c>
      <c r="AQ425" s="88" t="s">
        <v>3203</v>
      </c>
      <c r="AR425" s="80" t="s">
        <v>178</v>
      </c>
      <c r="AS425" s="80">
        <v>0</v>
      </c>
      <c r="AT425" s="80">
        <v>0</v>
      </c>
      <c r="AU425" s="80"/>
      <c r="AV425" s="80"/>
      <c r="AW425" s="80"/>
      <c r="AX425" s="80"/>
      <c r="AY425" s="80"/>
      <c r="AZ425" s="80"/>
      <c r="BA425" s="80"/>
      <c r="BB425" s="80"/>
      <c r="BC425" s="79" t="str">
        <f>REPLACE(INDEX(GroupVertices[Group],MATCH(Edges[[#This Row],[Vertex 1]],GroupVertices[Vertex],0)),1,1,"")</f>
        <v>1</v>
      </c>
      <c r="BD425" s="79" t="str">
        <f>REPLACE(INDEX(GroupVertices[Group],MATCH(Edges[[#This Row],[Vertex 2]],GroupVertices[Vertex],0)),1,1,"")</f>
        <v>1</v>
      </c>
    </row>
    <row r="426" spans="1:56" ht="15">
      <c r="A426" s="65" t="s">
        <v>556</v>
      </c>
      <c r="B426" s="65" t="s">
        <v>556</v>
      </c>
      <c r="C426" s="66"/>
      <c r="D426" s="67"/>
      <c r="E426" s="68"/>
      <c r="F426" s="69"/>
      <c r="G426" s="66"/>
      <c r="H426" s="70"/>
      <c r="I426" s="71"/>
      <c r="J426" s="71"/>
      <c r="K426" s="34" t="s">
        <v>65</v>
      </c>
      <c r="L426" s="78">
        <v>426</v>
      </c>
      <c r="M426" s="78"/>
      <c r="N426" s="73"/>
      <c r="O426" s="80" t="s">
        <v>178</v>
      </c>
      <c r="P426" s="82">
        <v>43657.3021875</v>
      </c>
      <c r="Q426" s="80" t="s">
        <v>1102</v>
      </c>
      <c r="R426" s="83" t="s">
        <v>1292</v>
      </c>
      <c r="S426" s="80" t="s">
        <v>1333</v>
      </c>
      <c r="T426" s="80"/>
      <c r="U426" s="80"/>
      <c r="V426" s="83" t="s">
        <v>1789</v>
      </c>
      <c r="W426" s="82">
        <v>43657.3021875</v>
      </c>
      <c r="X426" s="86">
        <v>43657</v>
      </c>
      <c r="Y426" s="88" t="s">
        <v>2226</v>
      </c>
      <c r="Z426" s="83" t="s">
        <v>2787</v>
      </c>
      <c r="AA426" s="80"/>
      <c r="AB426" s="80"/>
      <c r="AC426" s="88" t="s">
        <v>3350</v>
      </c>
      <c r="AD426" s="80"/>
      <c r="AE426" s="80" t="b">
        <v>0</v>
      </c>
      <c r="AF426" s="80">
        <v>1</v>
      </c>
      <c r="AG426" s="88" t="s">
        <v>3679</v>
      </c>
      <c r="AH426" s="80" t="b">
        <v>0</v>
      </c>
      <c r="AI426" s="80" t="s">
        <v>3815</v>
      </c>
      <c r="AJ426" s="80"/>
      <c r="AK426" s="88" t="s">
        <v>3679</v>
      </c>
      <c r="AL426" s="80" t="b">
        <v>0</v>
      </c>
      <c r="AM426" s="80">
        <v>2</v>
      </c>
      <c r="AN426" s="88" t="s">
        <v>3679</v>
      </c>
      <c r="AO426" s="80" t="s">
        <v>3872</v>
      </c>
      <c r="AP426" s="80" t="b">
        <v>0</v>
      </c>
      <c r="AQ426" s="88" t="s">
        <v>3350</v>
      </c>
      <c r="AR426" s="80" t="s">
        <v>178</v>
      </c>
      <c r="AS426" s="80">
        <v>0</v>
      </c>
      <c r="AT426" s="80">
        <v>0</v>
      </c>
      <c r="AU426" s="80"/>
      <c r="AV426" s="80"/>
      <c r="AW426" s="80"/>
      <c r="AX426" s="80"/>
      <c r="AY426" s="80"/>
      <c r="AZ426" s="80"/>
      <c r="BA426" s="80"/>
      <c r="BB426" s="80"/>
      <c r="BC426" s="79" t="str">
        <f>REPLACE(INDEX(GroupVertices[Group],MATCH(Edges[[#This Row],[Vertex 1]],GroupVertices[Vertex],0)),1,1,"")</f>
        <v>50</v>
      </c>
      <c r="BD426" s="79" t="str">
        <f>REPLACE(INDEX(GroupVertices[Group],MATCH(Edges[[#This Row],[Vertex 2]],GroupVertices[Vertex],0)),1,1,"")</f>
        <v>50</v>
      </c>
    </row>
    <row r="427" spans="1:56" ht="15">
      <c r="A427" s="65" t="s">
        <v>556</v>
      </c>
      <c r="B427" s="65" t="s">
        <v>556</v>
      </c>
      <c r="C427" s="66"/>
      <c r="D427" s="67"/>
      <c r="E427" s="68"/>
      <c r="F427" s="69"/>
      <c r="G427" s="66"/>
      <c r="H427" s="70"/>
      <c r="I427" s="71"/>
      <c r="J427" s="71"/>
      <c r="K427" s="34" t="s">
        <v>65</v>
      </c>
      <c r="L427" s="78">
        <v>427</v>
      </c>
      <c r="M427" s="78"/>
      <c r="N427" s="73"/>
      <c r="O427" s="80" t="s">
        <v>178</v>
      </c>
      <c r="P427" s="82">
        <v>43657.468194444446</v>
      </c>
      <c r="Q427" s="80" t="s">
        <v>1121</v>
      </c>
      <c r="R427" s="83" t="s">
        <v>1295</v>
      </c>
      <c r="S427" s="80" t="s">
        <v>1313</v>
      </c>
      <c r="T427" s="80"/>
      <c r="U427" s="83" t="s">
        <v>1443</v>
      </c>
      <c r="V427" s="83" t="s">
        <v>1443</v>
      </c>
      <c r="W427" s="82">
        <v>43657.468194444446</v>
      </c>
      <c r="X427" s="86">
        <v>43657</v>
      </c>
      <c r="Y427" s="88" t="s">
        <v>2227</v>
      </c>
      <c r="Z427" s="83" t="s">
        <v>2788</v>
      </c>
      <c r="AA427" s="80"/>
      <c r="AB427" s="80"/>
      <c r="AC427" s="88" t="s">
        <v>3351</v>
      </c>
      <c r="AD427" s="80"/>
      <c r="AE427" s="80" t="b">
        <v>0</v>
      </c>
      <c r="AF427" s="80">
        <v>1</v>
      </c>
      <c r="AG427" s="88" t="s">
        <v>3679</v>
      </c>
      <c r="AH427" s="80" t="b">
        <v>0</v>
      </c>
      <c r="AI427" s="80" t="s">
        <v>3815</v>
      </c>
      <c r="AJ427" s="80"/>
      <c r="AK427" s="88" t="s">
        <v>3679</v>
      </c>
      <c r="AL427" s="80" t="b">
        <v>0</v>
      </c>
      <c r="AM427" s="80">
        <v>0</v>
      </c>
      <c r="AN427" s="88" t="s">
        <v>3679</v>
      </c>
      <c r="AO427" s="80" t="s">
        <v>3852</v>
      </c>
      <c r="AP427" s="80" t="b">
        <v>0</v>
      </c>
      <c r="AQ427" s="88" t="s">
        <v>3351</v>
      </c>
      <c r="AR427" s="80" t="s">
        <v>178</v>
      </c>
      <c r="AS427" s="80">
        <v>0</v>
      </c>
      <c r="AT427" s="80">
        <v>0</v>
      </c>
      <c r="AU427" s="80"/>
      <c r="AV427" s="80"/>
      <c r="AW427" s="80"/>
      <c r="AX427" s="80"/>
      <c r="AY427" s="80"/>
      <c r="AZ427" s="80"/>
      <c r="BA427" s="80"/>
      <c r="BB427" s="80"/>
      <c r="BC427" s="79" t="str">
        <f>REPLACE(INDEX(GroupVertices[Group],MATCH(Edges[[#This Row],[Vertex 1]],GroupVertices[Vertex],0)),1,1,"")</f>
        <v>50</v>
      </c>
      <c r="BD427" s="79" t="str">
        <f>REPLACE(INDEX(GroupVertices[Group],MATCH(Edges[[#This Row],[Vertex 2]],GroupVertices[Vertex],0)),1,1,"")</f>
        <v>50</v>
      </c>
    </row>
    <row r="428" spans="1:56" ht="15">
      <c r="A428" s="65" t="s">
        <v>258</v>
      </c>
      <c r="B428" s="65" t="s">
        <v>697</v>
      </c>
      <c r="C428" s="66"/>
      <c r="D428" s="67"/>
      <c r="E428" s="68"/>
      <c r="F428" s="69"/>
      <c r="G428" s="66"/>
      <c r="H428" s="70"/>
      <c r="I428" s="71"/>
      <c r="J428" s="71"/>
      <c r="K428" s="34" t="s">
        <v>65</v>
      </c>
      <c r="L428" s="78">
        <v>428</v>
      </c>
      <c r="M428" s="78"/>
      <c r="N428" s="73"/>
      <c r="O428" s="80" t="s">
        <v>875</v>
      </c>
      <c r="P428" s="82">
        <v>43656.2625462963</v>
      </c>
      <c r="Q428" s="80" t="s">
        <v>888</v>
      </c>
      <c r="R428" s="80"/>
      <c r="S428" s="80"/>
      <c r="T428" s="80"/>
      <c r="U428" s="83" t="s">
        <v>1393</v>
      </c>
      <c r="V428" s="83" t="s">
        <v>1393</v>
      </c>
      <c r="W428" s="82">
        <v>43656.2625462963</v>
      </c>
      <c r="X428" s="86">
        <v>43656</v>
      </c>
      <c r="Y428" s="88" t="s">
        <v>1908</v>
      </c>
      <c r="Z428" s="83" t="s">
        <v>2466</v>
      </c>
      <c r="AA428" s="80"/>
      <c r="AB428" s="80"/>
      <c r="AC428" s="88" t="s">
        <v>3029</v>
      </c>
      <c r="AD428" s="88" t="s">
        <v>3555</v>
      </c>
      <c r="AE428" s="80" t="b">
        <v>0</v>
      </c>
      <c r="AF428" s="80">
        <v>2</v>
      </c>
      <c r="AG428" s="88" t="s">
        <v>3685</v>
      </c>
      <c r="AH428" s="80" t="b">
        <v>0</v>
      </c>
      <c r="AI428" s="80" t="s">
        <v>3815</v>
      </c>
      <c r="AJ428" s="80"/>
      <c r="AK428" s="88" t="s">
        <v>3679</v>
      </c>
      <c r="AL428" s="80" t="b">
        <v>0</v>
      </c>
      <c r="AM428" s="80">
        <v>0</v>
      </c>
      <c r="AN428" s="88" t="s">
        <v>3679</v>
      </c>
      <c r="AO428" s="80" t="s">
        <v>3849</v>
      </c>
      <c r="AP428" s="80" t="b">
        <v>0</v>
      </c>
      <c r="AQ428" s="88" t="s">
        <v>3555</v>
      </c>
      <c r="AR428" s="80" t="s">
        <v>178</v>
      </c>
      <c r="AS428" s="80">
        <v>0</v>
      </c>
      <c r="AT428" s="80">
        <v>0</v>
      </c>
      <c r="AU428" s="80"/>
      <c r="AV428" s="80"/>
      <c r="AW428" s="80"/>
      <c r="AX428" s="80"/>
      <c r="AY428" s="80"/>
      <c r="AZ428" s="80"/>
      <c r="BA428" s="80"/>
      <c r="BB428" s="80"/>
      <c r="BC428" s="79" t="str">
        <f>REPLACE(INDEX(GroupVertices[Group],MATCH(Edges[[#This Row],[Vertex 1]],GroupVertices[Vertex],0)),1,1,"")</f>
        <v>80</v>
      </c>
      <c r="BD428" s="79" t="str">
        <f>REPLACE(INDEX(GroupVertices[Group],MATCH(Edges[[#This Row],[Vertex 2]],GroupVertices[Vertex],0)),1,1,"")</f>
        <v>80</v>
      </c>
    </row>
    <row r="429" spans="1:56" ht="15">
      <c r="A429" s="65" t="s">
        <v>458</v>
      </c>
      <c r="B429" s="65" t="s">
        <v>457</v>
      </c>
      <c r="C429" s="66"/>
      <c r="D429" s="67"/>
      <c r="E429" s="68"/>
      <c r="F429" s="69"/>
      <c r="G429" s="66"/>
      <c r="H429" s="70"/>
      <c r="I429" s="71"/>
      <c r="J429" s="71"/>
      <c r="K429" s="34" t="s">
        <v>66</v>
      </c>
      <c r="L429" s="78">
        <v>429</v>
      </c>
      <c r="M429" s="78"/>
      <c r="N429" s="73"/>
      <c r="O429" s="80" t="s">
        <v>874</v>
      </c>
      <c r="P429" s="82">
        <v>43657.024733796294</v>
      </c>
      <c r="Q429" s="80" t="s">
        <v>1040</v>
      </c>
      <c r="R429" s="80"/>
      <c r="S429" s="80"/>
      <c r="T429" s="80"/>
      <c r="U429" s="80"/>
      <c r="V429" s="83" t="s">
        <v>1709</v>
      </c>
      <c r="W429" s="82">
        <v>43657.024733796294</v>
      </c>
      <c r="X429" s="86">
        <v>43657</v>
      </c>
      <c r="Y429" s="88" t="s">
        <v>2117</v>
      </c>
      <c r="Z429" s="83" t="s">
        <v>2677</v>
      </c>
      <c r="AA429" s="80"/>
      <c r="AB429" s="80"/>
      <c r="AC429" s="88" t="s">
        <v>3240</v>
      </c>
      <c r="AD429" s="80"/>
      <c r="AE429" s="80" t="b">
        <v>0</v>
      </c>
      <c r="AF429" s="80">
        <v>0</v>
      </c>
      <c r="AG429" s="88" t="s">
        <v>3679</v>
      </c>
      <c r="AH429" s="80" t="b">
        <v>0</v>
      </c>
      <c r="AI429" s="80" t="s">
        <v>3822</v>
      </c>
      <c r="AJ429" s="80"/>
      <c r="AK429" s="88" t="s">
        <v>3679</v>
      </c>
      <c r="AL429" s="80" t="b">
        <v>0</v>
      </c>
      <c r="AM429" s="80">
        <v>1</v>
      </c>
      <c r="AN429" s="88" t="s">
        <v>3239</v>
      </c>
      <c r="AO429" s="80" t="s">
        <v>3850</v>
      </c>
      <c r="AP429" s="80" t="b">
        <v>0</v>
      </c>
      <c r="AQ429" s="88" t="s">
        <v>3239</v>
      </c>
      <c r="AR429" s="80" t="s">
        <v>178</v>
      </c>
      <c r="AS429" s="80">
        <v>0</v>
      </c>
      <c r="AT429" s="80">
        <v>0</v>
      </c>
      <c r="AU429" s="80"/>
      <c r="AV429" s="80"/>
      <c r="AW429" s="80"/>
      <c r="AX429" s="80"/>
      <c r="AY429" s="80"/>
      <c r="AZ429" s="80"/>
      <c r="BA429" s="80"/>
      <c r="BB429" s="80"/>
      <c r="BC429" s="79" t="str">
        <f>REPLACE(INDEX(GroupVertices[Group],MATCH(Edges[[#This Row],[Vertex 1]],GroupVertices[Vertex],0)),1,1,"")</f>
        <v>34</v>
      </c>
      <c r="BD429" s="79" t="str">
        <f>REPLACE(INDEX(GroupVertices[Group],MATCH(Edges[[#This Row],[Vertex 2]],GroupVertices[Vertex],0)),1,1,"")</f>
        <v>34</v>
      </c>
    </row>
    <row r="430" spans="1:56" ht="15">
      <c r="A430" s="65" t="s">
        <v>281</v>
      </c>
      <c r="B430" s="65" t="s">
        <v>701</v>
      </c>
      <c r="C430" s="66"/>
      <c r="D430" s="67"/>
      <c r="E430" s="68"/>
      <c r="F430" s="69"/>
      <c r="G430" s="66"/>
      <c r="H430" s="70"/>
      <c r="I430" s="71"/>
      <c r="J430" s="71"/>
      <c r="K430" s="34" t="s">
        <v>65</v>
      </c>
      <c r="L430" s="78">
        <v>430</v>
      </c>
      <c r="M430" s="78"/>
      <c r="N430" s="73"/>
      <c r="O430" s="80" t="s">
        <v>875</v>
      </c>
      <c r="P430" s="82">
        <v>43656.39009259259</v>
      </c>
      <c r="Q430" s="80" t="s">
        <v>900</v>
      </c>
      <c r="R430" s="80"/>
      <c r="S430" s="80"/>
      <c r="T430" s="80"/>
      <c r="U430" s="80"/>
      <c r="V430" s="83" t="s">
        <v>1565</v>
      </c>
      <c r="W430" s="82">
        <v>43656.39009259259</v>
      </c>
      <c r="X430" s="86">
        <v>43656</v>
      </c>
      <c r="Y430" s="88" t="s">
        <v>1930</v>
      </c>
      <c r="Z430" s="83" t="s">
        <v>2489</v>
      </c>
      <c r="AA430" s="80"/>
      <c r="AB430" s="80"/>
      <c r="AC430" s="88" t="s">
        <v>3052</v>
      </c>
      <c r="AD430" s="88" t="s">
        <v>3559</v>
      </c>
      <c r="AE430" s="80" t="b">
        <v>0</v>
      </c>
      <c r="AF430" s="80">
        <v>0</v>
      </c>
      <c r="AG430" s="88" t="s">
        <v>3689</v>
      </c>
      <c r="AH430" s="80" t="b">
        <v>0</v>
      </c>
      <c r="AI430" s="80" t="s">
        <v>3815</v>
      </c>
      <c r="AJ430" s="80"/>
      <c r="AK430" s="88" t="s">
        <v>3679</v>
      </c>
      <c r="AL430" s="80" t="b">
        <v>0</v>
      </c>
      <c r="AM430" s="80">
        <v>0</v>
      </c>
      <c r="AN430" s="88" t="s">
        <v>3679</v>
      </c>
      <c r="AO430" s="80" t="s">
        <v>3850</v>
      </c>
      <c r="AP430" s="80" t="b">
        <v>0</v>
      </c>
      <c r="AQ430" s="88" t="s">
        <v>3559</v>
      </c>
      <c r="AR430" s="80" t="s">
        <v>178</v>
      </c>
      <c r="AS430" s="80">
        <v>0</v>
      </c>
      <c r="AT430" s="80">
        <v>0</v>
      </c>
      <c r="AU430" s="80"/>
      <c r="AV430" s="80"/>
      <c r="AW430" s="80"/>
      <c r="AX430" s="80"/>
      <c r="AY430" s="80"/>
      <c r="AZ430" s="80"/>
      <c r="BA430" s="80"/>
      <c r="BB430" s="80"/>
      <c r="BC430" s="79" t="str">
        <f>REPLACE(INDEX(GroupVertices[Group],MATCH(Edges[[#This Row],[Vertex 1]],GroupVertices[Vertex],0)),1,1,"")</f>
        <v>79</v>
      </c>
      <c r="BD430" s="79" t="str">
        <f>REPLACE(INDEX(GroupVertices[Group],MATCH(Edges[[#This Row],[Vertex 2]],GroupVertices[Vertex],0)),1,1,"")</f>
        <v>79</v>
      </c>
    </row>
    <row r="431" spans="1:56" ht="15">
      <c r="A431" s="65" t="s">
        <v>661</v>
      </c>
      <c r="B431" s="65" t="s">
        <v>661</v>
      </c>
      <c r="C431" s="66"/>
      <c r="D431" s="67"/>
      <c r="E431" s="68"/>
      <c r="F431" s="69"/>
      <c r="G431" s="66"/>
      <c r="H431" s="70"/>
      <c r="I431" s="71"/>
      <c r="J431" s="71"/>
      <c r="K431" s="34" t="s">
        <v>65</v>
      </c>
      <c r="L431" s="78">
        <v>431</v>
      </c>
      <c r="M431" s="78"/>
      <c r="N431" s="73"/>
      <c r="O431" s="80" t="s">
        <v>178</v>
      </c>
      <c r="P431" s="82">
        <v>43657.65159722222</v>
      </c>
      <c r="Q431" s="80" t="s">
        <v>1225</v>
      </c>
      <c r="R431" s="80"/>
      <c r="S431" s="80"/>
      <c r="T431" s="80"/>
      <c r="U431" s="80"/>
      <c r="V431" s="83" t="s">
        <v>1842</v>
      </c>
      <c r="W431" s="82">
        <v>43657.65159722222</v>
      </c>
      <c r="X431" s="86">
        <v>43657</v>
      </c>
      <c r="Y431" s="88" t="s">
        <v>2394</v>
      </c>
      <c r="Z431" s="83" t="s">
        <v>2957</v>
      </c>
      <c r="AA431" s="80"/>
      <c r="AB431" s="80"/>
      <c r="AC431" s="88" t="s">
        <v>3520</v>
      </c>
      <c r="AD431" s="80"/>
      <c r="AE431" s="80" t="b">
        <v>0</v>
      </c>
      <c r="AF431" s="80">
        <v>2</v>
      </c>
      <c r="AG431" s="88" t="s">
        <v>3679</v>
      </c>
      <c r="AH431" s="80" t="b">
        <v>0</v>
      </c>
      <c r="AI431" s="80" t="s">
        <v>3815</v>
      </c>
      <c r="AJ431" s="80"/>
      <c r="AK431" s="88" t="s">
        <v>3679</v>
      </c>
      <c r="AL431" s="80" t="b">
        <v>0</v>
      </c>
      <c r="AM431" s="80">
        <v>0</v>
      </c>
      <c r="AN431" s="88" t="s">
        <v>3679</v>
      </c>
      <c r="AO431" s="80" t="s">
        <v>3850</v>
      </c>
      <c r="AP431" s="80" t="b">
        <v>0</v>
      </c>
      <c r="AQ431" s="88" t="s">
        <v>3520</v>
      </c>
      <c r="AR431" s="80" t="s">
        <v>178</v>
      </c>
      <c r="AS431" s="80">
        <v>0</v>
      </c>
      <c r="AT431" s="80">
        <v>0</v>
      </c>
      <c r="AU431" s="80"/>
      <c r="AV431" s="80"/>
      <c r="AW431" s="80"/>
      <c r="AX431" s="80"/>
      <c r="AY431" s="80"/>
      <c r="AZ431" s="80"/>
      <c r="BA431" s="80"/>
      <c r="BB431" s="80"/>
      <c r="BC431" s="79" t="str">
        <f>REPLACE(INDEX(GroupVertices[Group],MATCH(Edges[[#This Row],[Vertex 1]],GroupVertices[Vertex],0)),1,1,"")</f>
        <v>175</v>
      </c>
      <c r="BD431" s="79" t="str">
        <f>REPLACE(INDEX(GroupVertices[Group],MATCH(Edges[[#This Row],[Vertex 2]],GroupVertices[Vertex],0)),1,1,"")</f>
        <v>175</v>
      </c>
    </row>
    <row r="432" spans="1:56" ht="15">
      <c r="A432" s="65" t="s">
        <v>457</v>
      </c>
      <c r="B432" s="65" t="s">
        <v>458</v>
      </c>
      <c r="C432" s="66"/>
      <c r="D432" s="67"/>
      <c r="E432" s="68"/>
      <c r="F432" s="69"/>
      <c r="G432" s="66"/>
      <c r="H432" s="70"/>
      <c r="I432" s="71"/>
      <c r="J432" s="71"/>
      <c r="K432" s="34" t="s">
        <v>66</v>
      </c>
      <c r="L432" s="78">
        <v>432</v>
      </c>
      <c r="M432" s="78"/>
      <c r="N432" s="73"/>
      <c r="O432" s="80" t="s">
        <v>875</v>
      </c>
      <c r="P432" s="82">
        <v>43657.006423611114</v>
      </c>
      <c r="Q432" s="80" t="s">
        <v>1039</v>
      </c>
      <c r="R432" s="80"/>
      <c r="S432" s="80"/>
      <c r="T432" s="80"/>
      <c r="U432" s="80"/>
      <c r="V432" s="83" t="s">
        <v>1708</v>
      </c>
      <c r="W432" s="82">
        <v>43657.006423611114</v>
      </c>
      <c r="X432" s="86">
        <v>43657</v>
      </c>
      <c r="Y432" s="88" t="s">
        <v>2115</v>
      </c>
      <c r="Z432" s="83" t="s">
        <v>2675</v>
      </c>
      <c r="AA432" s="80"/>
      <c r="AB432" s="80"/>
      <c r="AC432" s="88" t="s">
        <v>3238</v>
      </c>
      <c r="AD432" s="88" t="s">
        <v>3620</v>
      </c>
      <c r="AE432" s="80" t="b">
        <v>0</v>
      </c>
      <c r="AF432" s="80">
        <v>0</v>
      </c>
      <c r="AG432" s="88" t="s">
        <v>3748</v>
      </c>
      <c r="AH432" s="80" t="b">
        <v>0</v>
      </c>
      <c r="AI432" s="80" t="s">
        <v>3822</v>
      </c>
      <c r="AJ432" s="80"/>
      <c r="AK432" s="88" t="s">
        <v>3679</v>
      </c>
      <c r="AL432" s="80" t="b">
        <v>0</v>
      </c>
      <c r="AM432" s="80">
        <v>0</v>
      </c>
      <c r="AN432" s="88" t="s">
        <v>3679</v>
      </c>
      <c r="AO432" s="80" t="s">
        <v>3849</v>
      </c>
      <c r="AP432" s="80" t="b">
        <v>0</v>
      </c>
      <c r="AQ432" s="88" t="s">
        <v>3620</v>
      </c>
      <c r="AR432" s="80" t="s">
        <v>178</v>
      </c>
      <c r="AS432" s="80">
        <v>0</v>
      </c>
      <c r="AT432" s="80">
        <v>0</v>
      </c>
      <c r="AU432" s="80"/>
      <c r="AV432" s="80"/>
      <c r="AW432" s="80"/>
      <c r="AX432" s="80"/>
      <c r="AY432" s="80"/>
      <c r="AZ432" s="80"/>
      <c r="BA432" s="80"/>
      <c r="BB432" s="80"/>
      <c r="BC432" s="79" t="str">
        <f>REPLACE(INDEX(GroupVertices[Group],MATCH(Edges[[#This Row],[Vertex 1]],GroupVertices[Vertex],0)),1,1,"")</f>
        <v>34</v>
      </c>
      <c r="BD432" s="79" t="str">
        <f>REPLACE(INDEX(GroupVertices[Group],MATCH(Edges[[#This Row],[Vertex 2]],GroupVertices[Vertex],0)),1,1,"")</f>
        <v>34</v>
      </c>
    </row>
    <row r="433" spans="1:56" ht="15">
      <c r="A433" s="65" t="s">
        <v>457</v>
      </c>
      <c r="B433" s="65" t="s">
        <v>457</v>
      </c>
      <c r="C433" s="66"/>
      <c r="D433" s="67"/>
      <c r="E433" s="68"/>
      <c r="F433" s="69"/>
      <c r="G433" s="66"/>
      <c r="H433" s="70"/>
      <c r="I433" s="71"/>
      <c r="J433" s="71"/>
      <c r="K433" s="34" t="s">
        <v>65</v>
      </c>
      <c r="L433" s="78">
        <v>433</v>
      </c>
      <c r="M433" s="78"/>
      <c r="N433" s="73"/>
      <c r="O433" s="80" t="s">
        <v>178</v>
      </c>
      <c r="P433" s="82">
        <v>43657.0069212963</v>
      </c>
      <c r="Q433" s="80" t="s">
        <v>1040</v>
      </c>
      <c r="R433" s="80"/>
      <c r="S433" s="80"/>
      <c r="T433" s="80"/>
      <c r="U433" s="80"/>
      <c r="V433" s="83" t="s">
        <v>1708</v>
      </c>
      <c r="W433" s="82">
        <v>43657.0069212963</v>
      </c>
      <c r="X433" s="86">
        <v>43657</v>
      </c>
      <c r="Y433" s="88" t="s">
        <v>2116</v>
      </c>
      <c r="Z433" s="83" t="s">
        <v>2676</v>
      </c>
      <c r="AA433" s="80"/>
      <c r="AB433" s="80"/>
      <c r="AC433" s="88" t="s">
        <v>3239</v>
      </c>
      <c r="AD433" s="80"/>
      <c r="AE433" s="80" t="b">
        <v>0</v>
      </c>
      <c r="AF433" s="80">
        <v>3</v>
      </c>
      <c r="AG433" s="88" t="s">
        <v>3679</v>
      </c>
      <c r="AH433" s="80" t="b">
        <v>0</v>
      </c>
      <c r="AI433" s="80" t="s">
        <v>3822</v>
      </c>
      <c r="AJ433" s="80"/>
      <c r="AK433" s="88" t="s">
        <v>3679</v>
      </c>
      <c r="AL433" s="80" t="b">
        <v>0</v>
      </c>
      <c r="AM433" s="80">
        <v>1</v>
      </c>
      <c r="AN433" s="88" t="s">
        <v>3679</v>
      </c>
      <c r="AO433" s="80" t="s">
        <v>3849</v>
      </c>
      <c r="AP433" s="80" t="b">
        <v>0</v>
      </c>
      <c r="AQ433" s="88" t="s">
        <v>3239</v>
      </c>
      <c r="AR433" s="80" t="s">
        <v>178</v>
      </c>
      <c r="AS433" s="80">
        <v>0</v>
      </c>
      <c r="AT433" s="80">
        <v>0</v>
      </c>
      <c r="AU433" s="80"/>
      <c r="AV433" s="80"/>
      <c r="AW433" s="80"/>
      <c r="AX433" s="80"/>
      <c r="AY433" s="80"/>
      <c r="AZ433" s="80"/>
      <c r="BA433" s="80"/>
      <c r="BB433" s="80"/>
      <c r="BC433" s="79" t="str">
        <f>REPLACE(INDEX(GroupVertices[Group],MATCH(Edges[[#This Row],[Vertex 1]],GroupVertices[Vertex],0)),1,1,"")</f>
        <v>34</v>
      </c>
      <c r="BD433" s="79" t="str">
        <f>REPLACE(INDEX(GroupVertices[Group],MATCH(Edges[[#This Row],[Vertex 2]],GroupVertices[Vertex],0)),1,1,"")</f>
        <v>34</v>
      </c>
    </row>
    <row r="434" spans="1:56" ht="15">
      <c r="A434" s="65" t="s">
        <v>523</v>
      </c>
      <c r="B434" s="65" t="s">
        <v>523</v>
      </c>
      <c r="C434" s="66"/>
      <c r="D434" s="67"/>
      <c r="E434" s="68"/>
      <c r="F434" s="69"/>
      <c r="G434" s="66"/>
      <c r="H434" s="70"/>
      <c r="I434" s="71"/>
      <c r="J434" s="71"/>
      <c r="K434" s="34" t="s">
        <v>65</v>
      </c>
      <c r="L434" s="78">
        <v>434</v>
      </c>
      <c r="M434" s="78"/>
      <c r="N434" s="73"/>
      <c r="O434" s="80" t="s">
        <v>178</v>
      </c>
      <c r="P434" s="82">
        <v>43657.22666666667</v>
      </c>
      <c r="Q434" s="80" t="s">
        <v>1094</v>
      </c>
      <c r="R434" s="80"/>
      <c r="S434" s="80"/>
      <c r="T434" s="80"/>
      <c r="U434" s="80"/>
      <c r="V434" s="83" t="s">
        <v>1762</v>
      </c>
      <c r="W434" s="82">
        <v>43657.22666666667</v>
      </c>
      <c r="X434" s="86">
        <v>43657</v>
      </c>
      <c r="Y434" s="88" t="s">
        <v>2185</v>
      </c>
      <c r="Z434" s="83" t="s">
        <v>2745</v>
      </c>
      <c r="AA434" s="80"/>
      <c r="AB434" s="80"/>
      <c r="AC434" s="88" t="s">
        <v>3308</v>
      </c>
      <c r="AD434" s="80"/>
      <c r="AE434" s="80" t="b">
        <v>0</v>
      </c>
      <c r="AF434" s="80">
        <v>0</v>
      </c>
      <c r="AG434" s="88" t="s">
        <v>3679</v>
      </c>
      <c r="AH434" s="80" t="b">
        <v>0</v>
      </c>
      <c r="AI434" s="80" t="s">
        <v>3815</v>
      </c>
      <c r="AJ434" s="80"/>
      <c r="AK434" s="88" t="s">
        <v>3679</v>
      </c>
      <c r="AL434" s="80" t="b">
        <v>0</v>
      </c>
      <c r="AM434" s="80">
        <v>0</v>
      </c>
      <c r="AN434" s="88" t="s">
        <v>3679</v>
      </c>
      <c r="AO434" s="80" t="s">
        <v>3880</v>
      </c>
      <c r="AP434" s="80" t="b">
        <v>0</v>
      </c>
      <c r="AQ434" s="88" t="s">
        <v>3308</v>
      </c>
      <c r="AR434" s="80" t="s">
        <v>178</v>
      </c>
      <c r="AS434" s="80">
        <v>0</v>
      </c>
      <c r="AT434" s="80">
        <v>0</v>
      </c>
      <c r="AU434" s="80"/>
      <c r="AV434" s="80"/>
      <c r="AW434" s="80"/>
      <c r="AX434" s="80"/>
      <c r="AY434" s="80"/>
      <c r="AZ434" s="80"/>
      <c r="BA434" s="80"/>
      <c r="BB434" s="80"/>
      <c r="BC434" s="79" t="str">
        <f>REPLACE(INDEX(GroupVertices[Group],MATCH(Edges[[#This Row],[Vertex 1]],GroupVertices[Vertex],0)),1,1,"")</f>
        <v>174</v>
      </c>
      <c r="BD434" s="79" t="str">
        <f>REPLACE(INDEX(GroupVertices[Group],MATCH(Edges[[#This Row],[Vertex 2]],GroupVertices[Vertex],0)),1,1,"")</f>
        <v>174</v>
      </c>
    </row>
    <row r="435" spans="1:56" ht="15">
      <c r="A435" s="65" t="s">
        <v>456</v>
      </c>
      <c r="B435" s="65" t="s">
        <v>456</v>
      </c>
      <c r="C435" s="66"/>
      <c r="D435" s="67"/>
      <c r="E435" s="68"/>
      <c r="F435" s="69"/>
      <c r="G435" s="66"/>
      <c r="H435" s="70"/>
      <c r="I435" s="71"/>
      <c r="J435" s="71"/>
      <c r="K435" s="34" t="s">
        <v>65</v>
      </c>
      <c r="L435" s="78">
        <v>435</v>
      </c>
      <c r="M435" s="78"/>
      <c r="N435" s="73"/>
      <c r="O435" s="80" t="s">
        <v>178</v>
      </c>
      <c r="P435" s="82">
        <v>43657.02054398148</v>
      </c>
      <c r="Q435" s="80" t="s">
        <v>1038</v>
      </c>
      <c r="R435" s="80"/>
      <c r="S435" s="80"/>
      <c r="T435" s="80"/>
      <c r="U435" s="80"/>
      <c r="V435" s="83" t="s">
        <v>1707</v>
      </c>
      <c r="W435" s="82">
        <v>43657.02054398148</v>
      </c>
      <c r="X435" s="86">
        <v>43657</v>
      </c>
      <c r="Y435" s="88" t="s">
        <v>2114</v>
      </c>
      <c r="Z435" s="83" t="s">
        <v>2674</v>
      </c>
      <c r="AA435" s="80"/>
      <c r="AB435" s="80"/>
      <c r="AC435" s="88" t="s">
        <v>3237</v>
      </c>
      <c r="AD435" s="80"/>
      <c r="AE435" s="80" t="b">
        <v>0</v>
      </c>
      <c r="AF435" s="80">
        <v>1</v>
      </c>
      <c r="AG435" s="88" t="s">
        <v>3679</v>
      </c>
      <c r="AH435" s="80" t="b">
        <v>0</v>
      </c>
      <c r="AI435" s="80" t="s">
        <v>3815</v>
      </c>
      <c r="AJ435" s="80"/>
      <c r="AK435" s="88" t="s">
        <v>3679</v>
      </c>
      <c r="AL435" s="80" t="b">
        <v>0</v>
      </c>
      <c r="AM435" s="80">
        <v>0</v>
      </c>
      <c r="AN435" s="88" t="s">
        <v>3679</v>
      </c>
      <c r="AO435" s="80" t="s">
        <v>3850</v>
      </c>
      <c r="AP435" s="80" t="b">
        <v>0</v>
      </c>
      <c r="AQ435" s="88" t="s">
        <v>3237</v>
      </c>
      <c r="AR435" s="80" t="s">
        <v>178</v>
      </c>
      <c r="AS435" s="80">
        <v>0</v>
      </c>
      <c r="AT435" s="80">
        <v>0</v>
      </c>
      <c r="AU435" s="80"/>
      <c r="AV435" s="80"/>
      <c r="AW435" s="80"/>
      <c r="AX435" s="80"/>
      <c r="AY435" s="80"/>
      <c r="AZ435" s="80"/>
      <c r="BA435" s="80"/>
      <c r="BB435" s="80"/>
      <c r="BC435" s="79" t="str">
        <f>REPLACE(INDEX(GroupVertices[Group],MATCH(Edges[[#This Row],[Vertex 1]],GroupVertices[Vertex],0)),1,1,"")</f>
        <v>173</v>
      </c>
      <c r="BD435" s="79" t="str">
        <f>REPLACE(INDEX(GroupVertices[Group],MATCH(Edges[[#This Row],[Vertex 2]],GroupVertices[Vertex],0)),1,1,"")</f>
        <v>173</v>
      </c>
    </row>
    <row r="436" spans="1:56" ht="15">
      <c r="A436" s="65" t="s">
        <v>424</v>
      </c>
      <c r="B436" s="65" t="s">
        <v>778</v>
      </c>
      <c r="C436" s="66"/>
      <c r="D436" s="67"/>
      <c r="E436" s="68"/>
      <c r="F436" s="69"/>
      <c r="G436" s="66"/>
      <c r="H436" s="70"/>
      <c r="I436" s="71"/>
      <c r="J436" s="71"/>
      <c r="K436" s="34" t="s">
        <v>65</v>
      </c>
      <c r="L436" s="78">
        <v>436</v>
      </c>
      <c r="M436" s="78"/>
      <c r="N436" s="73"/>
      <c r="O436" s="80" t="s">
        <v>875</v>
      </c>
      <c r="P436" s="82">
        <v>43656.9200462963</v>
      </c>
      <c r="Q436" s="80" t="s">
        <v>1007</v>
      </c>
      <c r="R436" s="80"/>
      <c r="S436" s="80"/>
      <c r="T436" s="80"/>
      <c r="U436" s="80"/>
      <c r="V436" s="83" t="s">
        <v>1683</v>
      </c>
      <c r="W436" s="82">
        <v>43656.9200462963</v>
      </c>
      <c r="X436" s="86">
        <v>43656</v>
      </c>
      <c r="Y436" s="88" t="s">
        <v>2076</v>
      </c>
      <c r="Z436" s="83" t="s">
        <v>2636</v>
      </c>
      <c r="AA436" s="80"/>
      <c r="AB436" s="80"/>
      <c r="AC436" s="88" t="s">
        <v>3199</v>
      </c>
      <c r="AD436" s="88" t="s">
        <v>3602</v>
      </c>
      <c r="AE436" s="80" t="b">
        <v>0</v>
      </c>
      <c r="AF436" s="80">
        <v>0</v>
      </c>
      <c r="AG436" s="88" t="s">
        <v>3733</v>
      </c>
      <c r="AH436" s="80" t="b">
        <v>0</v>
      </c>
      <c r="AI436" s="80" t="s">
        <v>3815</v>
      </c>
      <c r="AJ436" s="80"/>
      <c r="AK436" s="88" t="s">
        <v>3679</v>
      </c>
      <c r="AL436" s="80" t="b">
        <v>0</v>
      </c>
      <c r="AM436" s="80">
        <v>0</v>
      </c>
      <c r="AN436" s="88" t="s">
        <v>3679</v>
      </c>
      <c r="AO436" s="80" t="s">
        <v>3849</v>
      </c>
      <c r="AP436" s="80" t="b">
        <v>0</v>
      </c>
      <c r="AQ436" s="88" t="s">
        <v>3602</v>
      </c>
      <c r="AR436" s="80" t="s">
        <v>178</v>
      </c>
      <c r="AS436" s="80">
        <v>0</v>
      </c>
      <c r="AT436" s="80">
        <v>0</v>
      </c>
      <c r="AU436" s="80"/>
      <c r="AV436" s="80"/>
      <c r="AW436" s="80"/>
      <c r="AX436" s="80"/>
      <c r="AY436" s="80"/>
      <c r="AZ436" s="80"/>
      <c r="BA436" s="80"/>
      <c r="BB436" s="80"/>
      <c r="BC436" s="79" t="str">
        <f>REPLACE(INDEX(GroupVertices[Group],MATCH(Edges[[#This Row],[Vertex 1]],GroupVertices[Vertex],0)),1,1,"")</f>
        <v>78</v>
      </c>
      <c r="BD436" s="79" t="str">
        <f>REPLACE(INDEX(GroupVertices[Group],MATCH(Edges[[#This Row],[Vertex 2]],GroupVertices[Vertex],0)),1,1,"")</f>
        <v>78</v>
      </c>
    </row>
    <row r="437" spans="1:56" ht="15">
      <c r="A437" s="65" t="s">
        <v>583</v>
      </c>
      <c r="B437" s="65" t="s">
        <v>583</v>
      </c>
      <c r="C437" s="66"/>
      <c r="D437" s="67"/>
      <c r="E437" s="68"/>
      <c r="F437" s="69"/>
      <c r="G437" s="66"/>
      <c r="H437" s="70"/>
      <c r="I437" s="71"/>
      <c r="J437" s="71"/>
      <c r="K437" s="34" t="s">
        <v>65</v>
      </c>
      <c r="L437" s="78">
        <v>437</v>
      </c>
      <c r="M437" s="78"/>
      <c r="N437" s="73"/>
      <c r="O437" s="80" t="s">
        <v>178</v>
      </c>
      <c r="P437" s="82">
        <v>43657.56376157407</v>
      </c>
      <c r="Q437" s="80" t="s">
        <v>1149</v>
      </c>
      <c r="R437" s="83" t="s">
        <v>1299</v>
      </c>
      <c r="S437" s="80" t="s">
        <v>1314</v>
      </c>
      <c r="T437" s="80"/>
      <c r="U437" s="80"/>
      <c r="V437" s="83" t="s">
        <v>1808</v>
      </c>
      <c r="W437" s="82">
        <v>43657.56376157407</v>
      </c>
      <c r="X437" s="86">
        <v>43657</v>
      </c>
      <c r="Y437" s="88" t="s">
        <v>2263</v>
      </c>
      <c r="Z437" s="83" t="s">
        <v>2825</v>
      </c>
      <c r="AA437" s="80"/>
      <c r="AB437" s="80"/>
      <c r="AC437" s="88" t="s">
        <v>3388</v>
      </c>
      <c r="AD437" s="80"/>
      <c r="AE437" s="80" t="b">
        <v>0</v>
      </c>
      <c r="AF437" s="80">
        <v>1</v>
      </c>
      <c r="AG437" s="88" t="s">
        <v>3679</v>
      </c>
      <c r="AH437" s="80" t="b">
        <v>1</v>
      </c>
      <c r="AI437" s="80" t="s">
        <v>3815</v>
      </c>
      <c r="AJ437" s="80"/>
      <c r="AK437" s="88" t="s">
        <v>3843</v>
      </c>
      <c r="AL437" s="80" t="b">
        <v>0</v>
      </c>
      <c r="AM437" s="80">
        <v>0</v>
      </c>
      <c r="AN437" s="88" t="s">
        <v>3679</v>
      </c>
      <c r="AO437" s="80" t="s">
        <v>3849</v>
      </c>
      <c r="AP437" s="80" t="b">
        <v>0</v>
      </c>
      <c r="AQ437" s="88" t="s">
        <v>3388</v>
      </c>
      <c r="AR437" s="80" t="s">
        <v>178</v>
      </c>
      <c r="AS437" s="80">
        <v>0</v>
      </c>
      <c r="AT437" s="80">
        <v>0</v>
      </c>
      <c r="AU437" s="80"/>
      <c r="AV437" s="80"/>
      <c r="AW437" s="80"/>
      <c r="AX437" s="80"/>
      <c r="AY437" s="80"/>
      <c r="AZ437" s="80"/>
      <c r="BA437" s="80"/>
      <c r="BB437" s="80"/>
      <c r="BC437" s="79" t="str">
        <f>REPLACE(INDEX(GroupVertices[Group],MATCH(Edges[[#This Row],[Vertex 1]],GroupVertices[Vertex],0)),1,1,"")</f>
        <v>172</v>
      </c>
      <c r="BD437" s="79" t="str">
        <f>REPLACE(INDEX(GroupVertices[Group],MATCH(Edges[[#This Row],[Vertex 2]],GroupVertices[Vertex],0)),1,1,"")</f>
        <v>172</v>
      </c>
    </row>
    <row r="438" spans="1:56" ht="15">
      <c r="A438" s="65" t="s">
        <v>582</v>
      </c>
      <c r="B438" s="65" t="s">
        <v>582</v>
      </c>
      <c r="C438" s="66"/>
      <c r="D438" s="67"/>
      <c r="E438" s="68"/>
      <c r="F438" s="69"/>
      <c r="G438" s="66"/>
      <c r="H438" s="70"/>
      <c r="I438" s="71"/>
      <c r="J438" s="71"/>
      <c r="K438" s="34" t="s">
        <v>65</v>
      </c>
      <c r="L438" s="78">
        <v>438</v>
      </c>
      <c r="M438" s="78"/>
      <c r="N438" s="73"/>
      <c r="O438" s="80" t="s">
        <v>178</v>
      </c>
      <c r="P438" s="82">
        <v>43657.5591087963</v>
      </c>
      <c r="Q438" s="80" t="s">
        <v>1148</v>
      </c>
      <c r="R438" s="80"/>
      <c r="S438" s="80"/>
      <c r="T438" s="80"/>
      <c r="U438" s="83" t="s">
        <v>1451</v>
      </c>
      <c r="V438" s="83" t="s">
        <v>1451</v>
      </c>
      <c r="W438" s="82">
        <v>43657.5591087963</v>
      </c>
      <c r="X438" s="86">
        <v>43657</v>
      </c>
      <c r="Y438" s="88" t="s">
        <v>2262</v>
      </c>
      <c r="Z438" s="83" t="s">
        <v>2824</v>
      </c>
      <c r="AA438" s="80"/>
      <c r="AB438" s="80"/>
      <c r="AC438" s="88" t="s">
        <v>3387</v>
      </c>
      <c r="AD438" s="80"/>
      <c r="AE438" s="80" t="b">
        <v>0</v>
      </c>
      <c r="AF438" s="80">
        <v>7</v>
      </c>
      <c r="AG438" s="88" t="s">
        <v>3679</v>
      </c>
      <c r="AH438" s="80" t="b">
        <v>0</v>
      </c>
      <c r="AI438" s="80" t="s">
        <v>3815</v>
      </c>
      <c r="AJ438" s="80"/>
      <c r="AK438" s="88" t="s">
        <v>3679</v>
      </c>
      <c r="AL438" s="80" t="b">
        <v>0</v>
      </c>
      <c r="AM438" s="80">
        <v>0</v>
      </c>
      <c r="AN438" s="88" t="s">
        <v>3679</v>
      </c>
      <c r="AO438" s="80" t="s">
        <v>3872</v>
      </c>
      <c r="AP438" s="80" t="b">
        <v>0</v>
      </c>
      <c r="AQ438" s="88" t="s">
        <v>3387</v>
      </c>
      <c r="AR438" s="80" t="s">
        <v>178</v>
      </c>
      <c r="AS438" s="80">
        <v>0</v>
      </c>
      <c r="AT438" s="80">
        <v>0</v>
      </c>
      <c r="AU438" s="80"/>
      <c r="AV438" s="80"/>
      <c r="AW438" s="80"/>
      <c r="AX438" s="80"/>
      <c r="AY438" s="80"/>
      <c r="AZ438" s="80"/>
      <c r="BA438" s="80"/>
      <c r="BB438" s="80"/>
      <c r="BC438" s="79" t="str">
        <f>REPLACE(INDEX(GroupVertices[Group],MATCH(Edges[[#This Row],[Vertex 1]],GroupVertices[Vertex],0)),1,1,"")</f>
        <v>171</v>
      </c>
      <c r="BD438" s="79" t="str">
        <f>REPLACE(INDEX(GroupVertices[Group],MATCH(Edges[[#This Row],[Vertex 2]],GroupVertices[Vertex],0)),1,1,"")</f>
        <v>171</v>
      </c>
    </row>
    <row r="439" spans="1:56" ht="15">
      <c r="A439" s="65" t="s">
        <v>421</v>
      </c>
      <c r="B439" s="65" t="s">
        <v>686</v>
      </c>
      <c r="C439" s="66"/>
      <c r="D439" s="67"/>
      <c r="E439" s="68"/>
      <c r="F439" s="69"/>
      <c r="G439" s="66"/>
      <c r="H439" s="70"/>
      <c r="I439" s="71"/>
      <c r="J439" s="71"/>
      <c r="K439" s="34" t="s">
        <v>65</v>
      </c>
      <c r="L439" s="78">
        <v>439</v>
      </c>
      <c r="M439" s="78"/>
      <c r="N439" s="73"/>
      <c r="O439" s="80" t="s">
        <v>874</v>
      </c>
      <c r="P439" s="82">
        <v>43656.918032407404</v>
      </c>
      <c r="Q439" s="80" t="s">
        <v>1005</v>
      </c>
      <c r="R439" s="80"/>
      <c r="S439" s="80"/>
      <c r="T439" s="80"/>
      <c r="U439" s="80"/>
      <c r="V439" s="83" t="s">
        <v>1682</v>
      </c>
      <c r="W439" s="82">
        <v>43656.918032407404</v>
      </c>
      <c r="X439" s="86">
        <v>43656</v>
      </c>
      <c r="Y439" s="88" t="s">
        <v>2072</v>
      </c>
      <c r="Z439" s="83" t="s">
        <v>2632</v>
      </c>
      <c r="AA439" s="80"/>
      <c r="AB439" s="80"/>
      <c r="AC439" s="88" t="s">
        <v>3195</v>
      </c>
      <c r="AD439" s="80"/>
      <c r="AE439" s="80" t="b">
        <v>0</v>
      </c>
      <c r="AF439" s="80">
        <v>0</v>
      </c>
      <c r="AG439" s="88" t="s">
        <v>3679</v>
      </c>
      <c r="AH439" s="80" t="b">
        <v>0</v>
      </c>
      <c r="AI439" s="80" t="s">
        <v>3815</v>
      </c>
      <c r="AJ439" s="80"/>
      <c r="AK439" s="88" t="s">
        <v>3679</v>
      </c>
      <c r="AL439" s="80" t="b">
        <v>0</v>
      </c>
      <c r="AM439" s="80">
        <v>4</v>
      </c>
      <c r="AN439" s="88" t="s">
        <v>3547</v>
      </c>
      <c r="AO439" s="80" t="s">
        <v>3849</v>
      </c>
      <c r="AP439" s="80" t="b">
        <v>0</v>
      </c>
      <c r="AQ439" s="88" t="s">
        <v>3547</v>
      </c>
      <c r="AR439" s="80" t="s">
        <v>178</v>
      </c>
      <c r="AS439" s="80">
        <v>0</v>
      </c>
      <c r="AT439" s="80">
        <v>0</v>
      </c>
      <c r="AU439" s="80"/>
      <c r="AV439" s="80"/>
      <c r="AW439" s="80"/>
      <c r="AX439" s="80"/>
      <c r="AY439" s="80"/>
      <c r="AZ439" s="80"/>
      <c r="BA439" s="80"/>
      <c r="BB439" s="80"/>
      <c r="BC439" s="79" t="str">
        <f>REPLACE(INDEX(GroupVertices[Group],MATCH(Edges[[#This Row],[Vertex 1]],GroupVertices[Vertex],0)),1,1,"")</f>
        <v>15</v>
      </c>
      <c r="BD439" s="79" t="str">
        <f>REPLACE(INDEX(GroupVertices[Group],MATCH(Edges[[#This Row],[Vertex 2]],GroupVertices[Vertex],0)),1,1,"")</f>
        <v>15</v>
      </c>
    </row>
    <row r="440" spans="1:56" ht="15">
      <c r="A440" s="65" t="s">
        <v>421</v>
      </c>
      <c r="B440" s="65" t="s">
        <v>777</v>
      </c>
      <c r="C440" s="66"/>
      <c r="D440" s="67"/>
      <c r="E440" s="68"/>
      <c r="F440" s="69"/>
      <c r="G440" s="66"/>
      <c r="H440" s="70"/>
      <c r="I440" s="71"/>
      <c r="J440" s="71"/>
      <c r="K440" s="34" t="s">
        <v>65</v>
      </c>
      <c r="L440" s="78">
        <v>440</v>
      </c>
      <c r="M440" s="78"/>
      <c r="N440" s="73"/>
      <c r="O440" s="80" t="s">
        <v>875</v>
      </c>
      <c r="P440" s="82">
        <v>43656.918032407404</v>
      </c>
      <c r="Q440" s="80" t="s">
        <v>1005</v>
      </c>
      <c r="R440" s="80"/>
      <c r="S440" s="80"/>
      <c r="T440" s="80"/>
      <c r="U440" s="80"/>
      <c r="V440" s="83" t="s">
        <v>1682</v>
      </c>
      <c r="W440" s="82">
        <v>43656.918032407404</v>
      </c>
      <c r="X440" s="86">
        <v>43656</v>
      </c>
      <c r="Y440" s="88" t="s">
        <v>2072</v>
      </c>
      <c r="Z440" s="83" t="s">
        <v>2632</v>
      </c>
      <c r="AA440" s="80"/>
      <c r="AB440" s="80"/>
      <c r="AC440" s="88" t="s">
        <v>3195</v>
      </c>
      <c r="AD440" s="80"/>
      <c r="AE440" s="80" t="b">
        <v>0</v>
      </c>
      <c r="AF440" s="80">
        <v>0</v>
      </c>
      <c r="AG440" s="88" t="s">
        <v>3679</v>
      </c>
      <c r="AH440" s="80" t="b">
        <v>0</v>
      </c>
      <c r="AI440" s="80" t="s">
        <v>3815</v>
      </c>
      <c r="AJ440" s="80"/>
      <c r="AK440" s="88" t="s">
        <v>3679</v>
      </c>
      <c r="AL440" s="80" t="b">
        <v>0</v>
      </c>
      <c r="AM440" s="80">
        <v>4</v>
      </c>
      <c r="AN440" s="88" t="s">
        <v>3547</v>
      </c>
      <c r="AO440" s="80" t="s">
        <v>3849</v>
      </c>
      <c r="AP440" s="80" t="b">
        <v>0</v>
      </c>
      <c r="AQ440" s="88" t="s">
        <v>3547</v>
      </c>
      <c r="AR440" s="80" t="s">
        <v>178</v>
      </c>
      <c r="AS440" s="80">
        <v>0</v>
      </c>
      <c r="AT440" s="80">
        <v>0</v>
      </c>
      <c r="AU440" s="80"/>
      <c r="AV440" s="80"/>
      <c r="AW440" s="80"/>
      <c r="AX440" s="80"/>
      <c r="AY440" s="80"/>
      <c r="AZ440" s="80"/>
      <c r="BA440" s="80"/>
      <c r="BB440" s="80"/>
      <c r="BC440" s="79" t="str">
        <f>REPLACE(INDEX(GroupVertices[Group],MATCH(Edges[[#This Row],[Vertex 1]],GroupVertices[Vertex],0)),1,1,"")</f>
        <v>15</v>
      </c>
      <c r="BD440" s="79" t="str">
        <f>REPLACE(INDEX(GroupVertices[Group],MATCH(Edges[[#This Row],[Vertex 2]],GroupVertices[Vertex],0)),1,1,"")</f>
        <v>15</v>
      </c>
    </row>
    <row r="441" spans="1:56" ht="15">
      <c r="A441" s="65" t="s">
        <v>416</v>
      </c>
      <c r="B441" s="65" t="s">
        <v>774</v>
      </c>
      <c r="C441" s="66"/>
      <c r="D441" s="67"/>
      <c r="E441" s="68"/>
      <c r="F441" s="69"/>
      <c r="G441" s="66"/>
      <c r="H441" s="70"/>
      <c r="I441" s="71"/>
      <c r="J441" s="71"/>
      <c r="K441" s="34" t="s">
        <v>65</v>
      </c>
      <c r="L441" s="78">
        <v>441</v>
      </c>
      <c r="M441" s="78"/>
      <c r="N441" s="73"/>
      <c r="O441" s="80" t="s">
        <v>875</v>
      </c>
      <c r="P441" s="82">
        <v>43656.89524305556</v>
      </c>
      <c r="Q441" s="80" t="s">
        <v>1000</v>
      </c>
      <c r="R441" s="80"/>
      <c r="S441" s="80"/>
      <c r="T441" s="80"/>
      <c r="U441" s="80"/>
      <c r="V441" s="83" t="s">
        <v>1679</v>
      </c>
      <c r="W441" s="82">
        <v>43656.89524305556</v>
      </c>
      <c r="X441" s="86">
        <v>43656</v>
      </c>
      <c r="Y441" s="88" t="s">
        <v>2067</v>
      </c>
      <c r="Z441" s="83" t="s">
        <v>2627</v>
      </c>
      <c r="AA441" s="80"/>
      <c r="AB441" s="80"/>
      <c r="AC441" s="88" t="s">
        <v>3190</v>
      </c>
      <c r="AD441" s="88" t="s">
        <v>3597</v>
      </c>
      <c r="AE441" s="80" t="b">
        <v>0</v>
      </c>
      <c r="AF441" s="80">
        <v>1</v>
      </c>
      <c r="AG441" s="88" t="s">
        <v>3729</v>
      </c>
      <c r="AH441" s="80" t="b">
        <v>0</v>
      </c>
      <c r="AI441" s="80" t="s">
        <v>3815</v>
      </c>
      <c r="AJ441" s="80"/>
      <c r="AK441" s="88" t="s">
        <v>3679</v>
      </c>
      <c r="AL441" s="80" t="b">
        <v>0</v>
      </c>
      <c r="AM441" s="80">
        <v>0</v>
      </c>
      <c r="AN441" s="88" t="s">
        <v>3679</v>
      </c>
      <c r="AO441" s="80" t="s">
        <v>3850</v>
      </c>
      <c r="AP441" s="80" t="b">
        <v>0</v>
      </c>
      <c r="AQ441" s="88" t="s">
        <v>3597</v>
      </c>
      <c r="AR441" s="80" t="s">
        <v>178</v>
      </c>
      <c r="AS441" s="80">
        <v>0</v>
      </c>
      <c r="AT441" s="80">
        <v>0</v>
      </c>
      <c r="AU441" s="80"/>
      <c r="AV441" s="80"/>
      <c r="AW441" s="80"/>
      <c r="AX441" s="80"/>
      <c r="AY441" s="80"/>
      <c r="AZ441" s="80"/>
      <c r="BA441" s="80"/>
      <c r="BB441" s="80"/>
      <c r="BC441" s="79" t="str">
        <f>REPLACE(INDEX(GroupVertices[Group],MATCH(Edges[[#This Row],[Vertex 1]],GroupVertices[Vertex],0)),1,1,"")</f>
        <v>77</v>
      </c>
      <c r="BD441" s="79" t="str">
        <f>REPLACE(INDEX(GroupVertices[Group],MATCH(Edges[[#This Row],[Vertex 2]],GroupVertices[Vertex],0)),1,1,"")</f>
        <v>77</v>
      </c>
    </row>
    <row r="442" spans="1:56" ht="15">
      <c r="A442" s="65" t="s">
        <v>377</v>
      </c>
      <c r="B442" s="65" t="s">
        <v>377</v>
      </c>
      <c r="C442" s="66"/>
      <c r="D442" s="67"/>
      <c r="E442" s="68"/>
      <c r="F442" s="69"/>
      <c r="G442" s="66"/>
      <c r="H442" s="70"/>
      <c r="I442" s="71"/>
      <c r="J442" s="71"/>
      <c r="K442" s="34" t="s">
        <v>65</v>
      </c>
      <c r="L442" s="78">
        <v>442</v>
      </c>
      <c r="M442" s="78"/>
      <c r="N442" s="73"/>
      <c r="O442" s="80" t="s">
        <v>178</v>
      </c>
      <c r="P442" s="82">
        <v>43656.80170138889</v>
      </c>
      <c r="Q442" s="80" t="s">
        <v>972</v>
      </c>
      <c r="R442" s="80"/>
      <c r="S442" s="80"/>
      <c r="T442" s="80"/>
      <c r="U442" s="80"/>
      <c r="V442" s="83" t="s">
        <v>1648</v>
      </c>
      <c r="W442" s="82">
        <v>43656.80170138889</v>
      </c>
      <c r="X442" s="86">
        <v>43656</v>
      </c>
      <c r="Y442" s="88" t="s">
        <v>2028</v>
      </c>
      <c r="Z442" s="83" t="s">
        <v>2588</v>
      </c>
      <c r="AA442" s="80"/>
      <c r="AB442" s="80"/>
      <c r="AC442" s="88" t="s">
        <v>3151</v>
      </c>
      <c r="AD442" s="80"/>
      <c r="AE442" s="80" t="b">
        <v>0</v>
      </c>
      <c r="AF442" s="80">
        <v>0</v>
      </c>
      <c r="AG442" s="88" t="s">
        <v>3679</v>
      </c>
      <c r="AH442" s="80" t="b">
        <v>0</v>
      </c>
      <c r="AI442" s="80" t="s">
        <v>3815</v>
      </c>
      <c r="AJ442" s="80"/>
      <c r="AK442" s="88" t="s">
        <v>3679</v>
      </c>
      <c r="AL442" s="80" t="b">
        <v>0</v>
      </c>
      <c r="AM442" s="80">
        <v>0</v>
      </c>
      <c r="AN442" s="88" t="s">
        <v>3679</v>
      </c>
      <c r="AO442" s="80" t="s">
        <v>377</v>
      </c>
      <c r="AP442" s="80" t="b">
        <v>0</v>
      </c>
      <c r="AQ442" s="88" t="s">
        <v>3151</v>
      </c>
      <c r="AR442" s="80" t="s">
        <v>178</v>
      </c>
      <c r="AS442" s="80">
        <v>0</v>
      </c>
      <c r="AT442" s="80">
        <v>0</v>
      </c>
      <c r="AU442" s="80"/>
      <c r="AV442" s="80"/>
      <c r="AW442" s="80"/>
      <c r="AX442" s="80"/>
      <c r="AY442" s="80"/>
      <c r="AZ442" s="80"/>
      <c r="BA442" s="80"/>
      <c r="BB442" s="80"/>
      <c r="BC442" s="79" t="str">
        <f>REPLACE(INDEX(GroupVertices[Group],MATCH(Edges[[#This Row],[Vertex 1]],GroupVertices[Vertex],0)),1,1,"")</f>
        <v>170</v>
      </c>
      <c r="BD442" s="79" t="str">
        <f>REPLACE(INDEX(GroupVertices[Group],MATCH(Edges[[#This Row],[Vertex 2]],GroupVertices[Vertex],0)),1,1,"")</f>
        <v>170</v>
      </c>
    </row>
    <row r="443" spans="1:56" ht="15">
      <c r="A443" s="65" t="s">
        <v>512</v>
      </c>
      <c r="B443" s="65" t="s">
        <v>513</v>
      </c>
      <c r="C443" s="66"/>
      <c r="D443" s="67"/>
      <c r="E443" s="68"/>
      <c r="F443" s="69"/>
      <c r="G443" s="66"/>
      <c r="H443" s="70"/>
      <c r="I443" s="71"/>
      <c r="J443" s="71"/>
      <c r="K443" s="34" t="s">
        <v>66</v>
      </c>
      <c r="L443" s="78">
        <v>443</v>
      </c>
      <c r="M443" s="78"/>
      <c r="N443" s="73"/>
      <c r="O443" s="80" t="s">
        <v>875</v>
      </c>
      <c r="P443" s="82">
        <v>43657.177303240744</v>
      </c>
      <c r="Q443" s="80" t="s">
        <v>1086</v>
      </c>
      <c r="R443" s="80"/>
      <c r="S443" s="80"/>
      <c r="T443" s="80"/>
      <c r="U443" s="80"/>
      <c r="V443" s="83" t="s">
        <v>1752</v>
      </c>
      <c r="W443" s="82">
        <v>43657.177303240744</v>
      </c>
      <c r="X443" s="86">
        <v>43657</v>
      </c>
      <c r="Y443" s="88" t="s">
        <v>2174</v>
      </c>
      <c r="Z443" s="83" t="s">
        <v>2734</v>
      </c>
      <c r="AA443" s="80"/>
      <c r="AB443" s="80"/>
      <c r="AC443" s="88" t="s">
        <v>3297</v>
      </c>
      <c r="AD443" s="88" t="s">
        <v>3638</v>
      </c>
      <c r="AE443" s="80" t="b">
        <v>0</v>
      </c>
      <c r="AF443" s="80">
        <v>1</v>
      </c>
      <c r="AG443" s="88" t="s">
        <v>3767</v>
      </c>
      <c r="AH443" s="80" t="b">
        <v>0</v>
      </c>
      <c r="AI443" s="80" t="s">
        <v>3818</v>
      </c>
      <c r="AJ443" s="80"/>
      <c r="AK443" s="88" t="s">
        <v>3679</v>
      </c>
      <c r="AL443" s="80" t="b">
        <v>0</v>
      </c>
      <c r="AM443" s="80">
        <v>1</v>
      </c>
      <c r="AN443" s="88" t="s">
        <v>3679</v>
      </c>
      <c r="AO443" s="80" t="s">
        <v>3850</v>
      </c>
      <c r="AP443" s="80" t="b">
        <v>0</v>
      </c>
      <c r="AQ443" s="88" t="s">
        <v>3638</v>
      </c>
      <c r="AR443" s="80" t="s">
        <v>178</v>
      </c>
      <c r="AS443" s="80">
        <v>0</v>
      </c>
      <c r="AT443" s="80">
        <v>0</v>
      </c>
      <c r="AU443" s="80"/>
      <c r="AV443" s="80"/>
      <c r="AW443" s="80"/>
      <c r="AX443" s="80"/>
      <c r="AY443" s="80"/>
      <c r="AZ443" s="80"/>
      <c r="BA443" s="80"/>
      <c r="BB443" s="80"/>
      <c r="BC443" s="79" t="str">
        <f>REPLACE(INDEX(GroupVertices[Group],MATCH(Edges[[#This Row],[Vertex 1]],GroupVertices[Vertex],0)),1,1,"")</f>
        <v>123</v>
      </c>
      <c r="BD443" s="79" t="str">
        <f>REPLACE(INDEX(GroupVertices[Group],MATCH(Edges[[#This Row],[Vertex 2]],GroupVertices[Vertex],0)),1,1,"")</f>
        <v>123</v>
      </c>
    </row>
    <row r="444" spans="1:56" ht="15">
      <c r="A444" s="65" t="s">
        <v>229</v>
      </c>
      <c r="B444" s="65" t="s">
        <v>428</v>
      </c>
      <c r="C444" s="66"/>
      <c r="D444" s="67"/>
      <c r="E444" s="68"/>
      <c r="F444" s="69"/>
      <c r="G444" s="66"/>
      <c r="H444" s="70"/>
      <c r="I444" s="71"/>
      <c r="J444" s="71"/>
      <c r="K444" s="34" t="s">
        <v>65</v>
      </c>
      <c r="L444" s="78">
        <v>444</v>
      </c>
      <c r="M444" s="78"/>
      <c r="N444" s="73"/>
      <c r="O444" s="80" t="s">
        <v>874</v>
      </c>
      <c r="P444" s="82">
        <v>43656.22332175926</v>
      </c>
      <c r="Q444" s="80" t="s">
        <v>877</v>
      </c>
      <c r="R444" s="80"/>
      <c r="S444" s="80"/>
      <c r="T444" s="80"/>
      <c r="U444" s="80"/>
      <c r="V444" s="83" t="s">
        <v>1517</v>
      </c>
      <c r="W444" s="82">
        <v>43656.22332175926</v>
      </c>
      <c r="X444" s="86">
        <v>43656</v>
      </c>
      <c r="Y444" s="88" t="s">
        <v>1879</v>
      </c>
      <c r="Z444" s="83" t="s">
        <v>2437</v>
      </c>
      <c r="AA444" s="80"/>
      <c r="AB444" s="80"/>
      <c r="AC444" s="88" t="s">
        <v>3000</v>
      </c>
      <c r="AD444" s="80"/>
      <c r="AE444" s="80" t="b">
        <v>0</v>
      </c>
      <c r="AF444" s="80">
        <v>0</v>
      </c>
      <c r="AG444" s="88" t="s">
        <v>3679</v>
      </c>
      <c r="AH444" s="80" t="b">
        <v>0</v>
      </c>
      <c r="AI444" s="80" t="s">
        <v>3815</v>
      </c>
      <c r="AJ444" s="80"/>
      <c r="AK444" s="88" t="s">
        <v>3679</v>
      </c>
      <c r="AL444" s="80" t="b">
        <v>0</v>
      </c>
      <c r="AM444" s="80">
        <v>94</v>
      </c>
      <c r="AN444" s="88" t="s">
        <v>3203</v>
      </c>
      <c r="AO444" s="80" t="s">
        <v>3849</v>
      </c>
      <c r="AP444" s="80" t="b">
        <v>0</v>
      </c>
      <c r="AQ444" s="88" t="s">
        <v>3203</v>
      </c>
      <c r="AR444" s="80" t="s">
        <v>178</v>
      </c>
      <c r="AS444" s="80">
        <v>0</v>
      </c>
      <c r="AT444" s="80">
        <v>0</v>
      </c>
      <c r="AU444" s="80"/>
      <c r="AV444" s="80"/>
      <c r="AW444" s="80"/>
      <c r="AX444" s="80"/>
      <c r="AY444" s="80"/>
      <c r="AZ444" s="80"/>
      <c r="BA444" s="80"/>
      <c r="BB444" s="80"/>
      <c r="BC444" s="79" t="str">
        <f>REPLACE(INDEX(GroupVertices[Group],MATCH(Edges[[#This Row],[Vertex 1]],GroupVertices[Vertex],0)),1,1,"")</f>
        <v>1</v>
      </c>
      <c r="BD444" s="79" t="str">
        <f>REPLACE(INDEX(GroupVertices[Group],MATCH(Edges[[#This Row],[Vertex 2]],GroupVertices[Vertex],0)),1,1,"")</f>
        <v>1</v>
      </c>
    </row>
    <row r="445" spans="1:56" ht="15">
      <c r="A445" s="65" t="s">
        <v>630</v>
      </c>
      <c r="B445" s="65" t="s">
        <v>629</v>
      </c>
      <c r="C445" s="66"/>
      <c r="D445" s="67"/>
      <c r="E445" s="68"/>
      <c r="F445" s="69"/>
      <c r="G445" s="66"/>
      <c r="H445" s="70"/>
      <c r="I445" s="71"/>
      <c r="J445" s="71"/>
      <c r="K445" s="34" t="s">
        <v>65</v>
      </c>
      <c r="L445" s="78">
        <v>445</v>
      </c>
      <c r="M445" s="78"/>
      <c r="N445" s="73"/>
      <c r="O445" s="80" t="s">
        <v>874</v>
      </c>
      <c r="P445" s="82">
        <v>43657.60837962963</v>
      </c>
      <c r="Q445" s="80" t="s">
        <v>1198</v>
      </c>
      <c r="R445" s="83" t="s">
        <v>1304</v>
      </c>
      <c r="S445" s="80" t="s">
        <v>1336</v>
      </c>
      <c r="T445" s="80" t="s">
        <v>1377</v>
      </c>
      <c r="U445" s="80"/>
      <c r="V445" s="83" t="s">
        <v>1822</v>
      </c>
      <c r="W445" s="82">
        <v>43657.60837962963</v>
      </c>
      <c r="X445" s="86">
        <v>43657</v>
      </c>
      <c r="Y445" s="88" t="s">
        <v>2350</v>
      </c>
      <c r="Z445" s="83" t="s">
        <v>2913</v>
      </c>
      <c r="AA445" s="80"/>
      <c r="AB445" s="80"/>
      <c r="AC445" s="88" t="s">
        <v>3476</v>
      </c>
      <c r="AD445" s="80"/>
      <c r="AE445" s="80" t="b">
        <v>0</v>
      </c>
      <c r="AF445" s="80">
        <v>0</v>
      </c>
      <c r="AG445" s="88" t="s">
        <v>3679</v>
      </c>
      <c r="AH445" s="80" t="b">
        <v>0</v>
      </c>
      <c r="AI445" s="80" t="s">
        <v>3815</v>
      </c>
      <c r="AJ445" s="80"/>
      <c r="AK445" s="88" t="s">
        <v>3679</v>
      </c>
      <c r="AL445" s="80" t="b">
        <v>0</v>
      </c>
      <c r="AM445" s="80">
        <v>1</v>
      </c>
      <c r="AN445" s="88" t="s">
        <v>3475</v>
      </c>
      <c r="AO445" s="80" t="s">
        <v>3849</v>
      </c>
      <c r="AP445" s="80" t="b">
        <v>0</v>
      </c>
      <c r="AQ445" s="88" t="s">
        <v>3475</v>
      </c>
      <c r="AR445" s="80" t="s">
        <v>178</v>
      </c>
      <c r="AS445" s="80">
        <v>0</v>
      </c>
      <c r="AT445" s="80">
        <v>0</v>
      </c>
      <c r="AU445" s="80"/>
      <c r="AV445" s="80"/>
      <c r="AW445" s="80"/>
      <c r="AX445" s="80"/>
      <c r="AY445" s="80"/>
      <c r="AZ445" s="80"/>
      <c r="BA445" s="80"/>
      <c r="BB445" s="80"/>
      <c r="BC445" s="79" t="str">
        <f>REPLACE(INDEX(GroupVertices[Group],MATCH(Edges[[#This Row],[Vertex 1]],GroupVertices[Vertex],0)),1,1,"")</f>
        <v>76</v>
      </c>
      <c r="BD445" s="79" t="str">
        <f>REPLACE(INDEX(GroupVertices[Group],MATCH(Edges[[#This Row],[Vertex 2]],GroupVertices[Vertex],0)),1,1,"")</f>
        <v>76</v>
      </c>
    </row>
    <row r="446" spans="1:56" ht="15">
      <c r="A446" s="65" t="s">
        <v>602</v>
      </c>
      <c r="B446" s="65" t="s">
        <v>602</v>
      </c>
      <c r="C446" s="66"/>
      <c r="D446" s="67"/>
      <c r="E446" s="68"/>
      <c r="F446" s="69"/>
      <c r="G446" s="66"/>
      <c r="H446" s="70"/>
      <c r="I446" s="71"/>
      <c r="J446" s="71"/>
      <c r="K446" s="34" t="s">
        <v>65</v>
      </c>
      <c r="L446" s="78">
        <v>446</v>
      </c>
      <c r="M446" s="78"/>
      <c r="N446" s="73"/>
      <c r="O446" s="80" t="s">
        <v>178</v>
      </c>
      <c r="P446" s="82">
        <v>43655.54417824074</v>
      </c>
      <c r="Q446" s="80" t="s">
        <v>1168</v>
      </c>
      <c r="R446" s="80"/>
      <c r="S446" s="80"/>
      <c r="T446" s="80"/>
      <c r="U446" s="83" t="s">
        <v>1468</v>
      </c>
      <c r="V446" s="83" t="s">
        <v>1468</v>
      </c>
      <c r="W446" s="82">
        <v>43655.54417824074</v>
      </c>
      <c r="X446" s="86">
        <v>43655</v>
      </c>
      <c r="Y446" s="88" t="s">
        <v>2296</v>
      </c>
      <c r="Z446" s="83" t="s">
        <v>2859</v>
      </c>
      <c r="AA446" s="80"/>
      <c r="AB446" s="80"/>
      <c r="AC446" s="88" t="s">
        <v>3422</v>
      </c>
      <c r="AD446" s="80"/>
      <c r="AE446" s="80" t="b">
        <v>0</v>
      </c>
      <c r="AF446" s="80">
        <v>10887</v>
      </c>
      <c r="AG446" s="88" t="s">
        <v>3679</v>
      </c>
      <c r="AH446" s="80" t="b">
        <v>0</v>
      </c>
      <c r="AI446" s="80" t="s">
        <v>3815</v>
      </c>
      <c r="AJ446" s="80"/>
      <c r="AK446" s="88" t="s">
        <v>3679</v>
      </c>
      <c r="AL446" s="80" t="b">
        <v>0</v>
      </c>
      <c r="AM446" s="80">
        <v>3807</v>
      </c>
      <c r="AN446" s="88" t="s">
        <v>3679</v>
      </c>
      <c r="AO446" s="80" t="s">
        <v>3850</v>
      </c>
      <c r="AP446" s="80" t="b">
        <v>0</v>
      </c>
      <c r="AQ446" s="88" t="s">
        <v>3422</v>
      </c>
      <c r="AR446" s="80" t="s">
        <v>874</v>
      </c>
      <c r="AS446" s="80">
        <v>0</v>
      </c>
      <c r="AT446" s="80">
        <v>0</v>
      </c>
      <c r="AU446" s="80"/>
      <c r="AV446" s="80"/>
      <c r="AW446" s="80"/>
      <c r="AX446" s="80"/>
      <c r="AY446" s="80"/>
      <c r="AZ446" s="80"/>
      <c r="BA446" s="80"/>
      <c r="BB446" s="80"/>
      <c r="BC446" s="79" t="str">
        <f>REPLACE(INDEX(GroupVertices[Group],MATCH(Edges[[#This Row],[Vertex 1]],GroupVertices[Vertex],0)),1,1,"")</f>
        <v>2</v>
      </c>
      <c r="BD446" s="79" t="str">
        <f>REPLACE(INDEX(GroupVertices[Group],MATCH(Edges[[#This Row],[Vertex 2]],GroupVertices[Vertex],0)),1,1,"")</f>
        <v>2</v>
      </c>
    </row>
    <row r="447" spans="1:56" ht="15">
      <c r="A447" s="65" t="s">
        <v>357</v>
      </c>
      <c r="B447" s="65" t="s">
        <v>357</v>
      </c>
      <c r="C447" s="66"/>
      <c r="D447" s="67"/>
      <c r="E447" s="68"/>
      <c r="F447" s="69"/>
      <c r="G447" s="66"/>
      <c r="H447" s="70"/>
      <c r="I447" s="71"/>
      <c r="J447" s="71"/>
      <c r="K447" s="34" t="s">
        <v>65</v>
      </c>
      <c r="L447" s="78">
        <v>447</v>
      </c>
      <c r="M447" s="78"/>
      <c r="N447" s="73"/>
      <c r="O447" s="80" t="s">
        <v>178</v>
      </c>
      <c r="P447" s="82">
        <v>43656.74806712963</v>
      </c>
      <c r="Q447" s="80" t="s">
        <v>954</v>
      </c>
      <c r="R447" s="80"/>
      <c r="S447" s="80"/>
      <c r="T447" s="80"/>
      <c r="U447" s="80"/>
      <c r="V447" s="83" t="s">
        <v>1632</v>
      </c>
      <c r="W447" s="82">
        <v>43656.74806712963</v>
      </c>
      <c r="X447" s="86">
        <v>43656</v>
      </c>
      <c r="Y447" s="88" t="s">
        <v>2007</v>
      </c>
      <c r="Z447" s="83" t="s">
        <v>2566</v>
      </c>
      <c r="AA447" s="80"/>
      <c r="AB447" s="80"/>
      <c r="AC447" s="88" t="s">
        <v>3129</v>
      </c>
      <c r="AD447" s="80"/>
      <c r="AE447" s="80" t="b">
        <v>0</v>
      </c>
      <c r="AF447" s="80">
        <v>0</v>
      </c>
      <c r="AG447" s="88" t="s">
        <v>3679</v>
      </c>
      <c r="AH447" s="80" t="b">
        <v>0</v>
      </c>
      <c r="AI447" s="80" t="s">
        <v>3815</v>
      </c>
      <c r="AJ447" s="80"/>
      <c r="AK447" s="88" t="s">
        <v>3679</v>
      </c>
      <c r="AL447" s="80" t="b">
        <v>0</v>
      </c>
      <c r="AM447" s="80">
        <v>0</v>
      </c>
      <c r="AN447" s="88" t="s">
        <v>3679</v>
      </c>
      <c r="AO447" s="80" t="s">
        <v>3849</v>
      </c>
      <c r="AP447" s="80" t="b">
        <v>0</v>
      </c>
      <c r="AQ447" s="88" t="s">
        <v>3129</v>
      </c>
      <c r="AR447" s="80" t="s">
        <v>178</v>
      </c>
      <c r="AS447" s="80">
        <v>0</v>
      </c>
      <c r="AT447" s="80">
        <v>0</v>
      </c>
      <c r="AU447" s="80"/>
      <c r="AV447" s="80"/>
      <c r="AW447" s="80"/>
      <c r="AX447" s="80"/>
      <c r="AY447" s="80"/>
      <c r="AZ447" s="80"/>
      <c r="BA447" s="80"/>
      <c r="BB447" s="80"/>
      <c r="BC447" s="79" t="str">
        <f>REPLACE(INDEX(GroupVertices[Group],MATCH(Edges[[#This Row],[Vertex 1]],GroupVertices[Vertex],0)),1,1,"")</f>
        <v>169</v>
      </c>
      <c r="BD447" s="79" t="str">
        <f>REPLACE(INDEX(GroupVertices[Group],MATCH(Edges[[#This Row],[Vertex 2]],GroupVertices[Vertex],0)),1,1,"")</f>
        <v>169</v>
      </c>
    </row>
    <row r="448" spans="1:56" ht="15">
      <c r="A448" s="65" t="s">
        <v>444</v>
      </c>
      <c r="B448" s="65" t="s">
        <v>796</v>
      </c>
      <c r="C448" s="66"/>
      <c r="D448" s="67"/>
      <c r="E448" s="68"/>
      <c r="F448" s="69"/>
      <c r="G448" s="66"/>
      <c r="H448" s="70"/>
      <c r="I448" s="71"/>
      <c r="J448" s="71"/>
      <c r="K448" s="34" t="s">
        <v>65</v>
      </c>
      <c r="L448" s="78">
        <v>448</v>
      </c>
      <c r="M448" s="78"/>
      <c r="N448" s="73"/>
      <c r="O448" s="80" t="s">
        <v>875</v>
      </c>
      <c r="P448" s="82">
        <v>43656.98761574074</v>
      </c>
      <c r="Q448" s="80" t="s">
        <v>1029</v>
      </c>
      <c r="R448" s="80"/>
      <c r="S448" s="80"/>
      <c r="T448" s="80"/>
      <c r="U448" s="80"/>
      <c r="V448" s="83" t="s">
        <v>1700</v>
      </c>
      <c r="W448" s="82">
        <v>43656.98761574074</v>
      </c>
      <c r="X448" s="86">
        <v>43656</v>
      </c>
      <c r="Y448" s="88" t="s">
        <v>2102</v>
      </c>
      <c r="Z448" s="83" t="s">
        <v>2662</v>
      </c>
      <c r="AA448" s="80"/>
      <c r="AB448" s="80"/>
      <c r="AC448" s="88" t="s">
        <v>3225</v>
      </c>
      <c r="AD448" s="88" t="s">
        <v>3616</v>
      </c>
      <c r="AE448" s="80" t="b">
        <v>0</v>
      </c>
      <c r="AF448" s="80">
        <v>0</v>
      </c>
      <c r="AG448" s="88" t="s">
        <v>3744</v>
      </c>
      <c r="AH448" s="80" t="b">
        <v>0</v>
      </c>
      <c r="AI448" s="80" t="s">
        <v>3815</v>
      </c>
      <c r="AJ448" s="80"/>
      <c r="AK448" s="88" t="s">
        <v>3679</v>
      </c>
      <c r="AL448" s="80" t="b">
        <v>0</v>
      </c>
      <c r="AM448" s="80">
        <v>0</v>
      </c>
      <c r="AN448" s="88" t="s">
        <v>3679</v>
      </c>
      <c r="AO448" s="80" t="s">
        <v>3849</v>
      </c>
      <c r="AP448" s="80" t="b">
        <v>0</v>
      </c>
      <c r="AQ448" s="88" t="s">
        <v>3616</v>
      </c>
      <c r="AR448" s="80" t="s">
        <v>178</v>
      </c>
      <c r="AS448" s="80">
        <v>0</v>
      </c>
      <c r="AT448" s="80">
        <v>0</v>
      </c>
      <c r="AU448" s="80"/>
      <c r="AV448" s="80"/>
      <c r="AW448" s="80"/>
      <c r="AX448" s="80"/>
      <c r="AY448" s="80"/>
      <c r="AZ448" s="80"/>
      <c r="BA448" s="80"/>
      <c r="BB448" s="80"/>
      <c r="BC448" s="79" t="str">
        <f>REPLACE(INDEX(GroupVertices[Group],MATCH(Edges[[#This Row],[Vertex 1]],GroupVertices[Vertex],0)),1,1,"")</f>
        <v>75</v>
      </c>
      <c r="BD448" s="79" t="str">
        <f>REPLACE(INDEX(GroupVertices[Group],MATCH(Edges[[#This Row],[Vertex 2]],GroupVertices[Vertex],0)),1,1,"")</f>
        <v>75</v>
      </c>
    </row>
    <row r="449" spans="1:56" ht="15">
      <c r="A449" s="65" t="s">
        <v>344</v>
      </c>
      <c r="B449" s="65" t="s">
        <v>428</v>
      </c>
      <c r="C449" s="66"/>
      <c r="D449" s="67"/>
      <c r="E449" s="68"/>
      <c r="F449" s="69"/>
      <c r="G449" s="66"/>
      <c r="H449" s="70"/>
      <c r="I449" s="71"/>
      <c r="J449" s="71"/>
      <c r="K449" s="34" t="s">
        <v>65</v>
      </c>
      <c r="L449" s="78">
        <v>449</v>
      </c>
      <c r="M449" s="78"/>
      <c r="N449" s="73"/>
      <c r="O449" s="80" t="s">
        <v>874</v>
      </c>
      <c r="P449" s="82">
        <v>43656.695127314815</v>
      </c>
      <c r="Q449" s="80" t="s">
        <v>877</v>
      </c>
      <c r="R449" s="80"/>
      <c r="S449" s="80"/>
      <c r="T449" s="80"/>
      <c r="U449" s="80"/>
      <c r="V449" s="83" t="s">
        <v>1620</v>
      </c>
      <c r="W449" s="82">
        <v>43656.695127314815</v>
      </c>
      <c r="X449" s="86">
        <v>43656</v>
      </c>
      <c r="Y449" s="88" t="s">
        <v>1994</v>
      </c>
      <c r="Z449" s="83" t="s">
        <v>2553</v>
      </c>
      <c r="AA449" s="80"/>
      <c r="AB449" s="80"/>
      <c r="AC449" s="88" t="s">
        <v>3116</v>
      </c>
      <c r="AD449" s="80"/>
      <c r="AE449" s="80" t="b">
        <v>0</v>
      </c>
      <c r="AF449" s="80">
        <v>0</v>
      </c>
      <c r="AG449" s="88" t="s">
        <v>3679</v>
      </c>
      <c r="AH449" s="80" t="b">
        <v>0</v>
      </c>
      <c r="AI449" s="80" t="s">
        <v>3815</v>
      </c>
      <c r="AJ449" s="80"/>
      <c r="AK449" s="88" t="s">
        <v>3679</v>
      </c>
      <c r="AL449" s="80" t="b">
        <v>0</v>
      </c>
      <c r="AM449" s="80">
        <v>94</v>
      </c>
      <c r="AN449" s="88" t="s">
        <v>3203</v>
      </c>
      <c r="AO449" s="80" t="s">
        <v>3849</v>
      </c>
      <c r="AP449" s="80" t="b">
        <v>0</v>
      </c>
      <c r="AQ449" s="88" t="s">
        <v>3203</v>
      </c>
      <c r="AR449" s="80" t="s">
        <v>178</v>
      </c>
      <c r="AS449" s="80">
        <v>0</v>
      </c>
      <c r="AT449" s="80">
        <v>0</v>
      </c>
      <c r="AU449" s="80"/>
      <c r="AV449" s="80"/>
      <c r="AW449" s="80"/>
      <c r="AX449" s="80"/>
      <c r="AY449" s="80"/>
      <c r="AZ449" s="80"/>
      <c r="BA449" s="80"/>
      <c r="BB449" s="80"/>
      <c r="BC449" s="79" t="str">
        <f>REPLACE(INDEX(GroupVertices[Group],MATCH(Edges[[#This Row],[Vertex 1]],GroupVertices[Vertex],0)),1,1,"")</f>
        <v>1</v>
      </c>
      <c r="BD449" s="79" t="str">
        <f>REPLACE(INDEX(GroupVertices[Group],MATCH(Edges[[#This Row],[Vertex 2]],GroupVertices[Vertex],0)),1,1,"")</f>
        <v>1</v>
      </c>
    </row>
    <row r="450" spans="1:56" ht="15">
      <c r="A450" s="65" t="s">
        <v>632</v>
      </c>
      <c r="B450" s="65" t="s">
        <v>632</v>
      </c>
      <c r="C450" s="66"/>
      <c r="D450" s="67"/>
      <c r="E450" s="68"/>
      <c r="F450" s="69"/>
      <c r="G450" s="66"/>
      <c r="H450" s="70"/>
      <c r="I450" s="71"/>
      <c r="J450" s="71"/>
      <c r="K450" s="34" t="s">
        <v>65</v>
      </c>
      <c r="L450" s="78">
        <v>450</v>
      </c>
      <c r="M450" s="78"/>
      <c r="N450" s="73"/>
      <c r="O450" s="80" t="s">
        <v>178</v>
      </c>
      <c r="P450" s="82">
        <v>43657.61193287037</v>
      </c>
      <c r="Q450" s="80" t="s">
        <v>1200</v>
      </c>
      <c r="R450" s="80"/>
      <c r="S450" s="80"/>
      <c r="T450" s="80"/>
      <c r="U450" s="83" t="s">
        <v>1490</v>
      </c>
      <c r="V450" s="83" t="s">
        <v>1490</v>
      </c>
      <c r="W450" s="82">
        <v>43657.61193287037</v>
      </c>
      <c r="X450" s="86">
        <v>43657</v>
      </c>
      <c r="Y450" s="88" t="s">
        <v>2352</v>
      </c>
      <c r="Z450" s="83" t="s">
        <v>2915</v>
      </c>
      <c r="AA450" s="80"/>
      <c r="AB450" s="80"/>
      <c r="AC450" s="88" t="s">
        <v>3478</v>
      </c>
      <c r="AD450" s="80"/>
      <c r="AE450" s="80" t="b">
        <v>0</v>
      </c>
      <c r="AF450" s="80">
        <v>0</v>
      </c>
      <c r="AG450" s="88" t="s">
        <v>3679</v>
      </c>
      <c r="AH450" s="80" t="b">
        <v>0</v>
      </c>
      <c r="AI450" s="80" t="s">
        <v>3815</v>
      </c>
      <c r="AJ450" s="80"/>
      <c r="AK450" s="88" t="s">
        <v>3679</v>
      </c>
      <c r="AL450" s="80" t="b">
        <v>0</v>
      </c>
      <c r="AM450" s="80">
        <v>0</v>
      </c>
      <c r="AN450" s="88" t="s">
        <v>3679</v>
      </c>
      <c r="AO450" s="80" t="s">
        <v>3856</v>
      </c>
      <c r="AP450" s="80" t="b">
        <v>0</v>
      </c>
      <c r="AQ450" s="88" t="s">
        <v>3478</v>
      </c>
      <c r="AR450" s="80" t="s">
        <v>178</v>
      </c>
      <c r="AS450" s="80">
        <v>0</v>
      </c>
      <c r="AT450" s="80">
        <v>0</v>
      </c>
      <c r="AU450" s="80"/>
      <c r="AV450" s="80"/>
      <c r="AW450" s="80"/>
      <c r="AX450" s="80"/>
      <c r="AY450" s="80"/>
      <c r="AZ450" s="80"/>
      <c r="BA450" s="80"/>
      <c r="BB450" s="80"/>
      <c r="BC450" s="79" t="str">
        <f>REPLACE(INDEX(GroupVertices[Group],MATCH(Edges[[#This Row],[Vertex 1]],GroupVertices[Vertex],0)),1,1,"")</f>
        <v>168</v>
      </c>
      <c r="BD450" s="79" t="str">
        <f>REPLACE(INDEX(GroupVertices[Group],MATCH(Edges[[#This Row],[Vertex 2]],GroupVertices[Vertex],0)),1,1,"")</f>
        <v>168</v>
      </c>
    </row>
    <row r="451" spans="1:56" ht="15">
      <c r="A451" s="65" t="s">
        <v>391</v>
      </c>
      <c r="B451" s="65" t="s">
        <v>752</v>
      </c>
      <c r="C451" s="66"/>
      <c r="D451" s="67"/>
      <c r="E451" s="68"/>
      <c r="F451" s="69"/>
      <c r="G451" s="66"/>
      <c r="H451" s="70"/>
      <c r="I451" s="71"/>
      <c r="J451" s="71"/>
      <c r="K451" s="34" t="s">
        <v>65</v>
      </c>
      <c r="L451" s="78">
        <v>451</v>
      </c>
      <c r="M451" s="78"/>
      <c r="N451" s="73"/>
      <c r="O451" s="80" t="s">
        <v>876</v>
      </c>
      <c r="P451" s="82">
        <v>43656.84523148148</v>
      </c>
      <c r="Q451" s="80" t="s">
        <v>984</v>
      </c>
      <c r="R451" s="80"/>
      <c r="S451" s="80"/>
      <c r="T451" s="80"/>
      <c r="U451" s="80"/>
      <c r="V451" s="83" t="s">
        <v>1661</v>
      </c>
      <c r="W451" s="82">
        <v>43656.84523148148</v>
      </c>
      <c r="X451" s="86">
        <v>43656</v>
      </c>
      <c r="Y451" s="88" t="s">
        <v>2042</v>
      </c>
      <c r="Z451" s="83" t="s">
        <v>2602</v>
      </c>
      <c r="AA451" s="80"/>
      <c r="AB451" s="80"/>
      <c r="AC451" s="88" t="s">
        <v>3165</v>
      </c>
      <c r="AD451" s="88" t="s">
        <v>3164</v>
      </c>
      <c r="AE451" s="80" t="b">
        <v>0</v>
      </c>
      <c r="AF451" s="80">
        <v>3</v>
      </c>
      <c r="AG451" s="88" t="s">
        <v>3723</v>
      </c>
      <c r="AH451" s="80" t="b">
        <v>0</v>
      </c>
      <c r="AI451" s="80" t="s">
        <v>3815</v>
      </c>
      <c r="AJ451" s="80"/>
      <c r="AK451" s="88" t="s">
        <v>3679</v>
      </c>
      <c r="AL451" s="80" t="b">
        <v>0</v>
      </c>
      <c r="AM451" s="80">
        <v>0</v>
      </c>
      <c r="AN451" s="88" t="s">
        <v>3679</v>
      </c>
      <c r="AO451" s="80" t="s">
        <v>3849</v>
      </c>
      <c r="AP451" s="80" t="b">
        <v>0</v>
      </c>
      <c r="AQ451" s="88" t="s">
        <v>3164</v>
      </c>
      <c r="AR451" s="80" t="s">
        <v>178</v>
      </c>
      <c r="AS451" s="80">
        <v>0</v>
      </c>
      <c r="AT451" s="80">
        <v>0</v>
      </c>
      <c r="AU451" s="80"/>
      <c r="AV451" s="80"/>
      <c r="AW451" s="80"/>
      <c r="AX451" s="80"/>
      <c r="AY451" s="80"/>
      <c r="AZ451" s="80"/>
      <c r="BA451" s="80"/>
      <c r="BB451" s="80"/>
      <c r="BC451" s="79" t="str">
        <f>REPLACE(INDEX(GroupVertices[Group],MATCH(Edges[[#This Row],[Vertex 1]],GroupVertices[Vertex],0)),1,1,"")</f>
        <v>4</v>
      </c>
      <c r="BD451" s="79" t="str">
        <f>REPLACE(INDEX(GroupVertices[Group],MATCH(Edges[[#This Row],[Vertex 2]],GroupVertices[Vertex],0)),1,1,"")</f>
        <v>4</v>
      </c>
    </row>
    <row r="452" spans="1:56" ht="15">
      <c r="A452" s="65" t="s">
        <v>391</v>
      </c>
      <c r="B452" s="65" t="s">
        <v>753</v>
      </c>
      <c r="C452" s="66"/>
      <c r="D452" s="67"/>
      <c r="E452" s="68"/>
      <c r="F452" s="69"/>
      <c r="G452" s="66"/>
      <c r="H452" s="70"/>
      <c r="I452" s="71"/>
      <c r="J452" s="71"/>
      <c r="K452" s="34" t="s">
        <v>65</v>
      </c>
      <c r="L452" s="78">
        <v>452</v>
      </c>
      <c r="M452" s="78"/>
      <c r="N452" s="73"/>
      <c r="O452" s="80" t="s">
        <v>876</v>
      </c>
      <c r="P452" s="82">
        <v>43656.84523148148</v>
      </c>
      <c r="Q452" s="80" t="s">
        <v>984</v>
      </c>
      <c r="R452" s="80"/>
      <c r="S452" s="80"/>
      <c r="T452" s="80"/>
      <c r="U452" s="80"/>
      <c r="V452" s="83" t="s">
        <v>1661</v>
      </c>
      <c r="W452" s="82">
        <v>43656.84523148148</v>
      </c>
      <c r="X452" s="86">
        <v>43656</v>
      </c>
      <c r="Y452" s="88" t="s">
        <v>2042</v>
      </c>
      <c r="Z452" s="83" t="s">
        <v>2602</v>
      </c>
      <c r="AA452" s="80"/>
      <c r="AB452" s="80"/>
      <c r="AC452" s="88" t="s">
        <v>3165</v>
      </c>
      <c r="AD452" s="88" t="s">
        <v>3164</v>
      </c>
      <c r="AE452" s="80" t="b">
        <v>0</v>
      </c>
      <c r="AF452" s="80">
        <v>3</v>
      </c>
      <c r="AG452" s="88" t="s">
        <v>3723</v>
      </c>
      <c r="AH452" s="80" t="b">
        <v>0</v>
      </c>
      <c r="AI452" s="80" t="s">
        <v>3815</v>
      </c>
      <c r="AJ452" s="80"/>
      <c r="AK452" s="88" t="s">
        <v>3679</v>
      </c>
      <c r="AL452" s="80" t="b">
        <v>0</v>
      </c>
      <c r="AM452" s="80">
        <v>0</v>
      </c>
      <c r="AN452" s="88" t="s">
        <v>3679</v>
      </c>
      <c r="AO452" s="80" t="s">
        <v>3849</v>
      </c>
      <c r="AP452" s="80" t="b">
        <v>0</v>
      </c>
      <c r="AQ452" s="88" t="s">
        <v>3164</v>
      </c>
      <c r="AR452" s="80" t="s">
        <v>178</v>
      </c>
      <c r="AS452" s="80">
        <v>0</v>
      </c>
      <c r="AT452" s="80">
        <v>0</v>
      </c>
      <c r="AU452" s="80"/>
      <c r="AV452" s="80"/>
      <c r="AW452" s="80"/>
      <c r="AX452" s="80"/>
      <c r="AY452" s="80"/>
      <c r="AZ452" s="80"/>
      <c r="BA452" s="80"/>
      <c r="BB452" s="80"/>
      <c r="BC452" s="79" t="str">
        <f>REPLACE(INDEX(GroupVertices[Group],MATCH(Edges[[#This Row],[Vertex 1]],GroupVertices[Vertex],0)),1,1,"")</f>
        <v>4</v>
      </c>
      <c r="BD452" s="79" t="str">
        <f>REPLACE(INDEX(GroupVertices[Group],MATCH(Edges[[#This Row],[Vertex 2]],GroupVertices[Vertex],0)),1,1,"")</f>
        <v>4</v>
      </c>
    </row>
    <row r="453" spans="1:56" ht="15">
      <c r="A453" s="65" t="s">
        <v>391</v>
      </c>
      <c r="B453" s="65" t="s">
        <v>754</v>
      </c>
      <c r="C453" s="66"/>
      <c r="D453" s="67"/>
      <c r="E453" s="68"/>
      <c r="F453" s="69"/>
      <c r="G453" s="66"/>
      <c r="H453" s="70"/>
      <c r="I453" s="71"/>
      <c r="J453" s="71"/>
      <c r="K453" s="34" t="s">
        <v>65</v>
      </c>
      <c r="L453" s="78">
        <v>453</v>
      </c>
      <c r="M453" s="78"/>
      <c r="N453" s="73"/>
      <c r="O453" s="80" t="s">
        <v>876</v>
      </c>
      <c r="P453" s="82">
        <v>43656.84523148148</v>
      </c>
      <c r="Q453" s="80" t="s">
        <v>984</v>
      </c>
      <c r="R453" s="80"/>
      <c r="S453" s="80"/>
      <c r="T453" s="80"/>
      <c r="U453" s="80"/>
      <c r="V453" s="83" t="s">
        <v>1661</v>
      </c>
      <c r="W453" s="82">
        <v>43656.84523148148</v>
      </c>
      <c r="X453" s="86">
        <v>43656</v>
      </c>
      <c r="Y453" s="88" t="s">
        <v>2042</v>
      </c>
      <c r="Z453" s="83" t="s">
        <v>2602</v>
      </c>
      <c r="AA453" s="80"/>
      <c r="AB453" s="80"/>
      <c r="AC453" s="88" t="s">
        <v>3165</v>
      </c>
      <c r="AD453" s="88" t="s">
        <v>3164</v>
      </c>
      <c r="AE453" s="80" t="b">
        <v>0</v>
      </c>
      <c r="AF453" s="80">
        <v>3</v>
      </c>
      <c r="AG453" s="88" t="s">
        <v>3723</v>
      </c>
      <c r="AH453" s="80" t="b">
        <v>0</v>
      </c>
      <c r="AI453" s="80" t="s">
        <v>3815</v>
      </c>
      <c r="AJ453" s="80"/>
      <c r="AK453" s="88" t="s">
        <v>3679</v>
      </c>
      <c r="AL453" s="80" t="b">
        <v>0</v>
      </c>
      <c r="AM453" s="80">
        <v>0</v>
      </c>
      <c r="AN453" s="88" t="s">
        <v>3679</v>
      </c>
      <c r="AO453" s="80" t="s">
        <v>3849</v>
      </c>
      <c r="AP453" s="80" t="b">
        <v>0</v>
      </c>
      <c r="AQ453" s="88" t="s">
        <v>3164</v>
      </c>
      <c r="AR453" s="80" t="s">
        <v>178</v>
      </c>
      <c r="AS453" s="80">
        <v>0</v>
      </c>
      <c r="AT453" s="80">
        <v>0</v>
      </c>
      <c r="AU453" s="80"/>
      <c r="AV453" s="80"/>
      <c r="AW453" s="80"/>
      <c r="AX453" s="80"/>
      <c r="AY453" s="80"/>
      <c r="AZ453" s="80"/>
      <c r="BA453" s="80"/>
      <c r="BB453" s="80"/>
      <c r="BC453" s="79" t="str">
        <f>REPLACE(INDEX(GroupVertices[Group],MATCH(Edges[[#This Row],[Vertex 1]],GroupVertices[Vertex],0)),1,1,"")</f>
        <v>4</v>
      </c>
      <c r="BD453" s="79" t="str">
        <f>REPLACE(INDEX(GroupVertices[Group],MATCH(Edges[[#This Row],[Vertex 2]],GroupVertices[Vertex],0)),1,1,"")</f>
        <v>4</v>
      </c>
    </row>
    <row r="454" spans="1:56" ht="15">
      <c r="A454" s="65" t="s">
        <v>391</v>
      </c>
      <c r="B454" s="65" t="s">
        <v>755</v>
      </c>
      <c r="C454" s="66"/>
      <c r="D454" s="67"/>
      <c r="E454" s="68"/>
      <c r="F454" s="69"/>
      <c r="G454" s="66"/>
      <c r="H454" s="70"/>
      <c r="I454" s="71"/>
      <c r="J454" s="71"/>
      <c r="K454" s="34" t="s">
        <v>65</v>
      </c>
      <c r="L454" s="78">
        <v>454</v>
      </c>
      <c r="M454" s="78"/>
      <c r="N454" s="73"/>
      <c r="O454" s="80" t="s">
        <v>876</v>
      </c>
      <c r="P454" s="82">
        <v>43656.84523148148</v>
      </c>
      <c r="Q454" s="80" t="s">
        <v>984</v>
      </c>
      <c r="R454" s="80"/>
      <c r="S454" s="80"/>
      <c r="T454" s="80"/>
      <c r="U454" s="80"/>
      <c r="V454" s="83" t="s">
        <v>1661</v>
      </c>
      <c r="W454" s="82">
        <v>43656.84523148148</v>
      </c>
      <c r="X454" s="86">
        <v>43656</v>
      </c>
      <c r="Y454" s="88" t="s">
        <v>2042</v>
      </c>
      <c r="Z454" s="83" t="s">
        <v>2602</v>
      </c>
      <c r="AA454" s="80"/>
      <c r="AB454" s="80"/>
      <c r="AC454" s="88" t="s">
        <v>3165</v>
      </c>
      <c r="AD454" s="88" t="s">
        <v>3164</v>
      </c>
      <c r="AE454" s="80" t="b">
        <v>0</v>
      </c>
      <c r="AF454" s="80">
        <v>3</v>
      </c>
      <c r="AG454" s="88" t="s">
        <v>3723</v>
      </c>
      <c r="AH454" s="80" t="b">
        <v>0</v>
      </c>
      <c r="AI454" s="80" t="s">
        <v>3815</v>
      </c>
      <c r="AJ454" s="80"/>
      <c r="AK454" s="88" t="s">
        <v>3679</v>
      </c>
      <c r="AL454" s="80" t="b">
        <v>0</v>
      </c>
      <c r="AM454" s="80">
        <v>0</v>
      </c>
      <c r="AN454" s="88" t="s">
        <v>3679</v>
      </c>
      <c r="AO454" s="80" t="s">
        <v>3849</v>
      </c>
      <c r="AP454" s="80" t="b">
        <v>0</v>
      </c>
      <c r="AQ454" s="88" t="s">
        <v>3164</v>
      </c>
      <c r="AR454" s="80" t="s">
        <v>178</v>
      </c>
      <c r="AS454" s="80">
        <v>0</v>
      </c>
      <c r="AT454" s="80">
        <v>0</v>
      </c>
      <c r="AU454" s="80"/>
      <c r="AV454" s="80"/>
      <c r="AW454" s="80"/>
      <c r="AX454" s="80"/>
      <c r="AY454" s="80"/>
      <c r="AZ454" s="80"/>
      <c r="BA454" s="80"/>
      <c r="BB454" s="80"/>
      <c r="BC454" s="79" t="str">
        <f>REPLACE(INDEX(GroupVertices[Group],MATCH(Edges[[#This Row],[Vertex 1]],GroupVertices[Vertex],0)),1,1,"")</f>
        <v>4</v>
      </c>
      <c r="BD454" s="79" t="str">
        <f>REPLACE(INDEX(GroupVertices[Group],MATCH(Edges[[#This Row],[Vertex 2]],GroupVertices[Vertex],0)),1,1,"")</f>
        <v>4</v>
      </c>
    </row>
    <row r="455" spans="1:56" ht="15">
      <c r="A455" s="65" t="s">
        <v>391</v>
      </c>
      <c r="B455" s="65" t="s">
        <v>756</v>
      </c>
      <c r="C455" s="66"/>
      <c r="D455" s="67"/>
      <c r="E455" s="68"/>
      <c r="F455" s="69"/>
      <c r="G455" s="66"/>
      <c r="H455" s="70"/>
      <c r="I455" s="71"/>
      <c r="J455" s="71"/>
      <c r="K455" s="34" t="s">
        <v>65</v>
      </c>
      <c r="L455" s="78">
        <v>455</v>
      </c>
      <c r="M455" s="78"/>
      <c r="N455" s="73"/>
      <c r="O455" s="80" t="s">
        <v>876</v>
      </c>
      <c r="P455" s="82">
        <v>43656.84523148148</v>
      </c>
      <c r="Q455" s="80" t="s">
        <v>984</v>
      </c>
      <c r="R455" s="80"/>
      <c r="S455" s="80"/>
      <c r="T455" s="80"/>
      <c r="U455" s="80"/>
      <c r="V455" s="83" t="s">
        <v>1661</v>
      </c>
      <c r="W455" s="82">
        <v>43656.84523148148</v>
      </c>
      <c r="X455" s="86">
        <v>43656</v>
      </c>
      <c r="Y455" s="88" t="s">
        <v>2042</v>
      </c>
      <c r="Z455" s="83" t="s">
        <v>2602</v>
      </c>
      <c r="AA455" s="80"/>
      <c r="AB455" s="80"/>
      <c r="AC455" s="88" t="s">
        <v>3165</v>
      </c>
      <c r="AD455" s="88" t="s">
        <v>3164</v>
      </c>
      <c r="AE455" s="80" t="b">
        <v>0</v>
      </c>
      <c r="AF455" s="80">
        <v>3</v>
      </c>
      <c r="AG455" s="88" t="s">
        <v>3723</v>
      </c>
      <c r="AH455" s="80" t="b">
        <v>0</v>
      </c>
      <c r="AI455" s="80" t="s">
        <v>3815</v>
      </c>
      <c r="AJ455" s="80"/>
      <c r="AK455" s="88" t="s">
        <v>3679</v>
      </c>
      <c r="AL455" s="80" t="b">
        <v>0</v>
      </c>
      <c r="AM455" s="80">
        <v>0</v>
      </c>
      <c r="AN455" s="88" t="s">
        <v>3679</v>
      </c>
      <c r="AO455" s="80" t="s">
        <v>3849</v>
      </c>
      <c r="AP455" s="80" t="b">
        <v>0</v>
      </c>
      <c r="AQ455" s="88" t="s">
        <v>3164</v>
      </c>
      <c r="AR455" s="80" t="s">
        <v>178</v>
      </c>
      <c r="AS455" s="80">
        <v>0</v>
      </c>
      <c r="AT455" s="80">
        <v>0</v>
      </c>
      <c r="AU455" s="80"/>
      <c r="AV455" s="80"/>
      <c r="AW455" s="80"/>
      <c r="AX455" s="80"/>
      <c r="AY455" s="80"/>
      <c r="AZ455" s="80"/>
      <c r="BA455" s="80"/>
      <c r="BB455" s="80"/>
      <c r="BC455" s="79" t="str">
        <f>REPLACE(INDEX(GroupVertices[Group],MATCH(Edges[[#This Row],[Vertex 1]],GroupVertices[Vertex],0)),1,1,"")</f>
        <v>4</v>
      </c>
      <c r="BD455" s="79" t="str">
        <f>REPLACE(INDEX(GroupVertices[Group],MATCH(Edges[[#This Row],[Vertex 2]],GroupVertices[Vertex],0)),1,1,"")</f>
        <v>4</v>
      </c>
    </row>
    <row r="456" spans="1:56" ht="15">
      <c r="A456" s="65" t="s">
        <v>391</v>
      </c>
      <c r="B456" s="65" t="s">
        <v>757</v>
      </c>
      <c r="C456" s="66"/>
      <c r="D456" s="67"/>
      <c r="E456" s="68"/>
      <c r="F456" s="69"/>
      <c r="G456" s="66"/>
      <c r="H456" s="70"/>
      <c r="I456" s="71"/>
      <c r="J456" s="71"/>
      <c r="K456" s="34" t="s">
        <v>65</v>
      </c>
      <c r="L456" s="78">
        <v>456</v>
      </c>
      <c r="M456" s="78"/>
      <c r="N456" s="73"/>
      <c r="O456" s="80" t="s">
        <v>876</v>
      </c>
      <c r="P456" s="82">
        <v>43656.84523148148</v>
      </c>
      <c r="Q456" s="80" t="s">
        <v>984</v>
      </c>
      <c r="R456" s="80"/>
      <c r="S456" s="80"/>
      <c r="T456" s="80"/>
      <c r="U456" s="80"/>
      <c r="V456" s="83" t="s">
        <v>1661</v>
      </c>
      <c r="W456" s="82">
        <v>43656.84523148148</v>
      </c>
      <c r="X456" s="86">
        <v>43656</v>
      </c>
      <c r="Y456" s="88" t="s">
        <v>2042</v>
      </c>
      <c r="Z456" s="83" t="s">
        <v>2602</v>
      </c>
      <c r="AA456" s="80"/>
      <c r="AB456" s="80"/>
      <c r="AC456" s="88" t="s">
        <v>3165</v>
      </c>
      <c r="AD456" s="88" t="s">
        <v>3164</v>
      </c>
      <c r="AE456" s="80" t="b">
        <v>0</v>
      </c>
      <c r="AF456" s="80">
        <v>3</v>
      </c>
      <c r="AG456" s="88" t="s">
        <v>3723</v>
      </c>
      <c r="AH456" s="80" t="b">
        <v>0</v>
      </c>
      <c r="AI456" s="80" t="s">
        <v>3815</v>
      </c>
      <c r="AJ456" s="80"/>
      <c r="AK456" s="88" t="s">
        <v>3679</v>
      </c>
      <c r="AL456" s="80" t="b">
        <v>0</v>
      </c>
      <c r="AM456" s="80">
        <v>0</v>
      </c>
      <c r="AN456" s="88" t="s">
        <v>3679</v>
      </c>
      <c r="AO456" s="80" t="s">
        <v>3849</v>
      </c>
      <c r="AP456" s="80" t="b">
        <v>0</v>
      </c>
      <c r="AQ456" s="88" t="s">
        <v>3164</v>
      </c>
      <c r="AR456" s="80" t="s">
        <v>178</v>
      </c>
      <c r="AS456" s="80">
        <v>0</v>
      </c>
      <c r="AT456" s="80">
        <v>0</v>
      </c>
      <c r="AU456" s="80"/>
      <c r="AV456" s="80"/>
      <c r="AW456" s="80"/>
      <c r="AX456" s="80"/>
      <c r="AY456" s="80"/>
      <c r="AZ456" s="80"/>
      <c r="BA456" s="80"/>
      <c r="BB456" s="80"/>
      <c r="BC456" s="79" t="str">
        <f>REPLACE(INDEX(GroupVertices[Group],MATCH(Edges[[#This Row],[Vertex 1]],GroupVertices[Vertex],0)),1,1,"")</f>
        <v>4</v>
      </c>
      <c r="BD456" s="79" t="str">
        <f>REPLACE(INDEX(GroupVertices[Group],MATCH(Edges[[#This Row],[Vertex 2]],GroupVertices[Vertex],0)),1,1,"")</f>
        <v>4</v>
      </c>
    </row>
    <row r="457" spans="1:56" ht="15">
      <c r="A457" s="65" t="s">
        <v>391</v>
      </c>
      <c r="B457" s="65" t="s">
        <v>758</v>
      </c>
      <c r="C457" s="66"/>
      <c r="D457" s="67"/>
      <c r="E457" s="68"/>
      <c r="F457" s="69"/>
      <c r="G457" s="66"/>
      <c r="H457" s="70"/>
      <c r="I457" s="71"/>
      <c r="J457" s="71"/>
      <c r="K457" s="34" t="s">
        <v>65</v>
      </c>
      <c r="L457" s="78">
        <v>457</v>
      </c>
      <c r="M457" s="78"/>
      <c r="N457" s="73"/>
      <c r="O457" s="80" t="s">
        <v>876</v>
      </c>
      <c r="P457" s="82">
        <v>43656.84523148148</v>
      </c>
      <c r="Q457" s="80" t="s">
        <v>984</v>
      </c>
      <c r="R457" s="80"/>
      <c r="S457" s="80"/>
      <c r="T457" s="80"/>
      <c r="U457" s="80"/>
      <c r="V457" s="83" t="s">
        <v>1661</v>
      </c>
      <c r="W457" s="82">
        <v>43656.84523148148</v>
      </c>
      <c r="X457" s="86">
        <v>43656</v>
      </c>
      <c r="Y457" s="88" t="s">
        <v>2042</v>
      </c>
      <c r="Z457" s="83" t="s">
        <v>2602</v>
      </c>
      <c r="AA457" s="80"/>
      <c r="AB457" s="80"/>
      <c r="AC457" s="88" t="s">
        <v>3165</v>
      </c>
      <c r="AD457" s="88" t="s">
        <v>3164</v>
      </c>
      <c r="AE457" s="80" t="b">
        <v>0</v>
      </c>
      <c r="AF457" s="80">
        <v>3</v>
      </c>
      <c r="AG457" s="88" t="s">
        <v>3723</v>
      </c>
      <c r="AH457" s="80" t="b">
        <v>0</v>
      </c>
      <c r="AI457" s="80" t="s">
        <v>3815</v>
      </c>
      <c r="AJ457" s="80"/>
      <c r="AK457" s="88" t="s">
        <v>3679</v>
      </c>
      <c r="AL457" s="80" t="b">
        <v>0</v>
      </c>
      <c r="AM457" s="80">
        <v>0</v>
      </c>
      <c r="AN457" s="88" t="s">
        <v>3679</v>
      </c>
      <c r="AO457" s="80" t="s">
        <v>3849</v>
      </c>
      <c r="AP457" s="80" t="b">
        <v>0</v>
      </c>
      <c r="AQ457" s="88" t="s">
        <v>3164</v>
      </c>
      <c r="AR457" s="80" t="s">
        <v>178</v>
      </c>
      <c r="AS457" s="80">
        <v>0</v>
      </c>
      <c r="AT457" s="80">
        <v>0</v>
      </c>
      <c r="AU457" s="80"/>
      <c r="AV457" s="80"/>
      <c r="AW457" s="80"/>
      <c r="AX457" s="80"/>
      <c r="AY457" s="80"/>
      <c r="AZ457" s="80"/>
      <c r="BA457" s="80"/>
      <c r="BB457" s="80"/>
      <c r="BC457" s="79" t="str">
        <f>REPLACE(INDEX(GroupVertices[Group],MATCH(Edges[[#This Row],[Vertex 1]],GroupVertices[Vertex],0)),1,1,"")</f>
        <v>4</v>
      </c>
      <c r="BD457" s="79" t="str">
        <f>REPLACE(INDEX(GroupVertices[Group],MATCH(Edges[[#This Row],[Vertex 2]],GroupVertices[Vertex],0)),1,1,"")</f>
        <v>4</v>
      </c>
    </row>
    <row r="458" spans="1:56" ht="15">
      <c r="A458" s="65" t="s">
        <v>391</v>
      </c>
      <c r="B458" s="65" t="s">
        <v>759</v>
      </c>
      <c r="C458" s="66"/>
      <c r="D458" s="67"/>
      <c r="E458" s="68"/>
      <c r="F458" s="69"/>
      <c r="G458" s="66"/>
      <c r="H458" s="70"/>
      <c r="I458" s="71"/>
      <c r="J458" s="71"/>
      <c r="K458" s="34" t="s">
        <v>65</v>
      </c>
      <c r="L458" s="78">
        <v>458</v>
      </c>
      <c r="M458" s="78"/>
      <c r="N458" s="73"/>
      <c r="O458" s="80" t="s">
        <v>876</v>
      </c>
      <c r="P458" s="82">
        <v>43656.84523148148</v>
      </c>
      <c r="Q458" s="80" t="s">
        <v>984</v>
      </c>
      <c r="R458" s="80"/>
      <c r="S458" s="80"/>
      <c r="T458" s="80"/>
      <c r="U458" s="80"/>
      <c r="V458" s="83" t="s">
        <v>1661</v>
      </c>
      <c r="W458" s="82">
        <v>43656.84523148148</v>
      </c>
      <c r="X458" s="86">
        <v>43656</v>
      </c>
      <c r="Y458" s="88" t="s">
        <v>2042</v>
      </c>
      <c r="Z458" s="83" t="s">
        <v>2602</v>
      </c>
      <c r="AA458" s="80"/>
      <c r="AB458" s="80"/>
      <c r="AC458" s="88" t="s">
        <v>3165</v>
      </c>
      <c r="AD458" s="88" t="s">
        <v>3164</v>
      </c>
      <c r="AE458" s="80" t="b">
        <v>0</v>
      </c>
      <c r="AF458" s="80">
        <v>3</v>
      </c>
      <c r="AG458" s="88" t="s">
        <v>3723</v>
      </c>
      <c r="AH458" s="80" t="b">
        <v>0</v>
      </c>
      <c r="AI458" s="80" t="s">
        <v>3815</v>
      </c>
      <c r="AJ458" s="80"/>
      <c r="AK458" s="88" t="s">
        <v>3679</v>
      </c>
      <c r="AL458" s="80" t="b">
        <v>0</v>
      </c>
      <c r="AM458" s="80">
        <v>0</v>
      </c>
      <c r="AN458" s="88" t="s">
        <v>3679</v>
      </c>
      <c r="AO458" s="80" t="s">
        <v>3849</v>
      </c>
      <c r="AP458" s="80" t="b">
        <v>0</v>
      </c>
      <c r="AQ458" s="88" t="s">
        <v>3164</v>
      </c>
      <c r="AR458" s="80" t="s">
        <v>178</v>
      </c>
      <c r="AS458" s="80">
        <v>0</v>
      </c>
      <c r="AT458" s="80">
        <v>0</v>
      </c>
      <c r="AU458" s="80"/>
      <c r="AV458" s="80"/>
      <c r="AW458" s="80"/>
      <c r="AX458" s="80"/>
      <c r="AY458" s="80"/>
      <c r="AZ458" s="80"/>
      <c r="BA458" s="80"/>
      <c r="BB458" s="80"/>
      <c r="BC458" s="79" t="str">
        <f>REPLACE(INDEX(GroupVertices[Group],MATCH(Edges[[#This Row],[Vertex 1]],GroupVertices[Vertex],0)),1,1,"")</f>
        <v>4</v>
      </c>
      <c r="BD458" s="79" t="str">
        <f>REPLACE(INDEX(GroupVertices[Group],MATCH(Edges[[#This Row],[Vertex 2]],GroupVertices[Vertex],0)),1,1,"")</f>
        <v>4</v>
      </c>
    </row>
    <row r="459" spans="1:56" ht="15">
      <c r="A459" s="65" t="s">
        <v>391</v>
      </c>
      <c r="B459" s="65" t="s">
        <v>760</v>
      </c>
      <c r="C459" s="66"/>
      <c r="D459" s="67"/>
      <c r="E459" s="68"/>
      <c r="F459" s="69"/>
      <c r="G459" s="66"/>
      <c r="H459" s="70"/>
      <c r="I459" s="71"/>
      <c r="J459" s="71"/>
      <c r="K459" s="34" t="s">
        <v>65</v>
      </c>
      <c r="L459" s="78">
        <v>459</v>
      </c>
      <c r="M459" s="78"/>
      <c r="N459" s="73"/>
      <c r="O459" s="80" t="s">
        <v>876</v>
      </c>
      <c r="P459" s="82">
        <v>43656.84523148148</v>
      </c>
      <c r="Q459" s="80" t="s">
        <v>984</v>
      </c>
      <c r="R459" s="80"/>
      <c r="S459" s="80"/>
      <c r="T459" s="80"/>
      <c r="U459" s="80"/>
      <c r="V459" s="83" t="s">
        <v>1661</v>
      </c>
      <c r="W459" s="82">
        <v>43656.84523148148</v>
      </c>
      <c r="X459" s="86">
        <v>43656</v>
      </c>
      <c r="Y459" s="88" t="s">
        <v>2042</v>
      </c>
      <c r="Z459" s="83" t="s">
        <v>2602</v>
      </c>
      <c r="AA459" s="80"/>
      <c r="AB459" s="80"/>
      <c r="AC459" s="88" t="s">
        <v>3165</v>
      </c>
      <c r="AD459" s="88" t="s">
        <v>3164</v>
      </c>
      <c r="AE459" s="80" t="b">
        <v>0</v>
      </c>
      <c r="AF459" s="80">
        <v>3</v>
      </c>
      <c r="AG459" s="88" t="s">
        <v>3723</v>
      </c>
      <c r="AH459" s="80" t="b">
        <v>0</v>
      </c>
      <c r="AI459" s="80" t="s">
        <v>3815</v>
      </c>
      <c r="AJ459" s="80"/>
      <c r="AK459" s="88" t="s">
        <v>3679</v>
      </c>
      <c r="AL459" s="80" t="b">
        <v>0</v>
      </c>
      <c r="AM459" s="80">
        <v>0</v>
      </c>
      <c r="AN459" s="88" t="s">
        <v>3679</v>
      </c>
      <c r="AO459" s="80" t="s">
        <v>3849</v>
      </c>
      <c r="AP459" s="80" t="b">
        <v>0</v>
      </c>
      <c r="AQ459" s="88" t="s">
        <v>3164</v>
      </c>
      <c r="AR459" s="80" t="s">
        <v>178</v>
      </c>
      <c r="AS459" s="80">
        <v>0</v>
      </c>
      <c r="AT459" s="80">
        <v>0</v>
      </c>
      <c r="AU459" s="80"/>
      <c r="AV459" s="80"/>
      <c r="AW459" s="80"/>
      <c r="AX459" s="80"/>
      <c r="AY459" s="80"/>
      <c r="AZ459" s="80"/>
      <c r="BA459" s="80"/>
      <c r="BB459" s="80"/>
      <c r="BC459" s="79" t="str">
        <f>REPLACE(INDEX(GroupVertices[Group],MATCH(Edges[[#This Row],[Vertex 1]],GroupVertices[Vertex],0)),1,1,"")</f>
        <v>4</v>
      </c>
      <c r="BD459" s="79" t="str">
        <f>REPLACE(INDEX(GroupVertices[Group],MATCH(Edges[[#This Row],[Vertex 2]],GroupVertices[Vertex],0)),1,1,"")</f>
        <v>4</v>
      </c>
    </row>
    <row r="460" spans="1:56" ht="15">
      <c r="A460" s="65" t="s">
        <v>391</v>
      </c>
      <c r="B460" s="65" t="s">
        <v>761</v>
      </c>
      <c r="C460" s="66"/>
      <c r="D460" s="67"/>
      <c r="E460" s="68"/>
      <c r="F460" s="69"/>
      <c r="G460" s="66"/>
      <c r="H460" s="70"/>
      <c r="I460" s="71"/>
      <c r="J460" s="71"/>
      <c r="K460" s="34" t="s">
        <v>65</v>
      </c>
      <c r="L460" s="78">
        <v>460</v>
      </c>
      <c r="M460" s="78"/>
      <c r="N460" s="73"/>
      <c r="O460" s="80" t="s">
        <v>876</v>
      </c>
      <c r="P460" s="82">
        <v>43656.84523148148</v>
      </c>
      <c r="Q460" s="80" t="s">
        <v>984</v>
      </c>
      <c r="R460" s="80"/>
      <c r="S460" s="80"/>
      <c r="T460" s="80"/>
      <c r="U460" s="80"/>
      <c r="V460" s="83" t="s">
        <v>1661</v>
      </c>
      <c r="W460" s="82">
        <v>43656.84523148148</v>
      </c>
      <c r="X460" s="86">
        <v>43656</v>
      </c>
      <c r="Y460" s="88" t="s">
        <v>2042</v>
      </c>
      <c r="Z460" s="83" t="s">
        <v>2602</v>
      </c>
      <c r="AA460" s="80"/>
      <c r="AB460" s="80"/>
      <c r="AC460" s="88" t="s">
        <v>3165</v>
      </c>
      <c r="AD460" s="88" t="s">
        <v>3164</v>
      </c>
      <c r="AE460" s="80" t="b">
        <v>0</v>
      </c>
      <c r="AF460" s="80">
        <v>3</v>
      </c>
      <c r="AG460" s="88" t="s">
        <v>3723</v>
      </c>
      <c r="AH460" s="80" t="b">
        <v>0</v>
      </c>
      <c r="AI460" s="80" t="s">
        <v>3815</v>
      </c>
      <c r="AJ460" s="80"/>
      <c r="AK460" s="88" t="s">
        <v>3679</v>
      </c>
      <c r="AL460" s="80" t="b">
        <v>0</v>
      </c>
      <c r="AM460" s="80">
        <v>0</v>
      </c>
      <c r="AN460" s="88" t="s">
        <v>3679</v>
      </c>
      <c r="AO460" s="80" t="s">
        <v>3849</v>
      </c>
      <c r="AP460" s="80" t="b">
        <v>0</v>
      </c>
      <c r="AQ460" s="88" t="s">
        <v>3164</v>
      </c>
      <c r="AR460" s="80" t="s">
        <v>178</v>
      </c>
      <c r="AS460" s="80">
        <v>0</v>
      </c>
      <c r="AT460" s="80">
        <v>0</v>
      </c>
      <c r="AU460" s="80"/>
      <c r="AV460" s="80"/>
      <c r="AW460" s="80"/>
      <c r="AX460" s="80"/>
      <c r="AY460" s="80"/>
      <c r="AZ460" s="80"/>
      <c r="BA460" s="80"/>
      <c r="BB460" s="80"/>
      <c r="BC460" s="79" t="str">
        <f>REPLACE(INDEX(GroupVertices[Group],MATCH(Edges[[#This Row],[Vertex 1]],GroupVertices[Vertex],0)),1,1,"")</f>
        <v>4</v>
      </c>
      <c r="BD460" s="79" t="str">
        <f>REPLACE(INDEX(GroupVertices[Group],MATCH(Edges[[#This Row],[Vertex 2]],GroupVertices[Vertex],0)),1,1,"")</f>
        <v>4</v>
      </c>
    </row>
    <row r="461" spans="1:56" ht="15">
      <c r="A461" s="65" t="s">
        <v>391</v>
      </c>
      <c r="B461" s="65" t="s">
        <v>762</v>
      </c>
      <c r="C461" s="66"/>
      <c r="D461" s="67"/>
      <c r="E461" s="68"/>
      <c r="F461" s="69"/>
      <c r="G461" s="66"/>
      <c r="H461" s="70"/>
      <c r="I461" s="71"/>
      <c r="J461" s="71"/>
      <c r="K461" s="34" t="s">
        <v>65</v>
      </c>
      <c r="L461" s="78">
        <v>461</v>
      </c>
      <c r="M461" s="78"/>
      <c r="N461" s="73"/>
      <c r="O461" s="80" t="s">
        <v>876</v>
      </c>
      <c r="P461" s="82">
        <v>43656.84523148148</v>
      </c>
      <c r="Q461" s="80" t="s">
        <v>984</v>
      </c>
      <c r="R461" s="80"/>
      <c r="S461" s="80"/>
      <c r="T461" s="80"/>
      <c r="U461" s="80"/>
      <c r="V461" s="83" t="s">
        <v>1661</v>
      </c>
      <c r="W461" s="82">
        <v>43656.84523148148</v>
      </c>
      <c r="X461" s="86">
        <v>43656</v>
      </c>
      <c r="Y461" s="88" t="s">
        <v>2042</v>
      </c>
      <c r="Z461" s="83" t="s">
        <v>2602</v>
      </c>
      <c r="AA461" s="80"/>
      <c r="AB461" s="80"/>
      <c r="AC461" s="88" t="s">
        <v>3165</v>
      </c>
      <c r="AD461" s="88" t="s">
        <v>3164</v>
      </c>
      <c r="AE461" s="80" t="b">
        <v>0</v>
      </c>
      <c r="AF461" s="80">
        <v>3</v>
      </c>
      <c r="AG461" s="88" t="s">
        <v>3723</v>
      </c>
      <c r="AH461" s="80" t="b">
        <v>0</v>
      </c>
      <c r="AI461" s="80" t="s">
        <v>3815</v>
      </c>
      <c r="AJ461" s="80"/>
      <c r="AK461" s="88" t="s">
        <v>3679</v>
      </c>
      <c r="AL461" s="80" t="b">
        <v>0</v>
      </c>
      <c r="AM461" s="80">
        <v>0</v>
      </c>
      <c r="AN461" s="88" t="s">
        <v>3679</v>
      </c>
      <c r="AO461" s="80" t="s">
        <v>3849</v>
      </c>
      <c r="AP461" s="80" t="b">
        <v>0</v>
      </c>
      <c r="AQ461" s="88" t="s">
        <v>3164</v>
      </c>
      <c r="AR461" s="80" t="s">
        <v>178</v>
      </c>
      <c r="AS461" s="80">
        <v>0</v>
      </c>
      <c r="AT461" s="80">
        <v>0</v>
      </c>
      <c r="AU461" s="80"/>
      <c r="AV461" s="80"/>
      <c r="AW461" s="80"/>
      <c r="AX461" s="80"/>
      <c r="AY461" s="80"/>
      <c r="AZ461" s="80"/>
      <c r="BA461" s="80"/>
      <c r="BB461" s="80"/>
      <c r="BC461" s="79" t="str">
        <f>REPLACE(INDEX(GroupVertices[Group],MATCH(Edges[[#This Row],[Vertex 1]],GroupVertices[Vertex],0)),1,1,"")</f>
        <v>4</v>
      </c>
      <c r="BD461" s="79" t="str">
        <f>REPLACE(INDEX(GroupVertices[Group],MATCH(Edges[[#This Row],[Vertex 2]],GroupVertices[Vertex],0)),1,1,"")</f>
        <v>4</v>
      </c>
    </row>
    <row r="462" spans="1:56" ht="15">
      <c r="A462" s="65" t="s">
        <v>391</v>
      </c>
      <c r="B462" s="65" t="s">
        <v>763</v>
      </c>
      <c r="C462" s="66"/>
      <c r="D462" s="67"/>
      <c r="E462" s="68"/>
      <c r="F462" s="69"/>
      <c r="G462" s="66"/>
      <c r="H462" s="70"/>
      <c r="I462" s="71"/>
      <c r="J462" s="71"/>
      <c r="K462" s="34" t="s">
        <v>65</v>
      </c>
      <c r="L462" s="78">
        <v>462</v>
      </c>
      <c r="M462" s="78"/>
      <c r="N462" s="73"/>
      <c r="O462" s="80" t="s">
        <v>876</v>
      </c>
      <c r="P462" s="82">
        <v>43656.84523148148</v>
      </c>
      <c r="Q462" s="80" t="s">
        <v>984</v>
      </c>
      <c r="R462" s="80"/>
      <c r="S462" s="80"/>
      <c r="T462" s="80"/>
      <c r="U462" s="80"/>
      <c r="V462" s="83" t="s">
        <v>1661</v>
      </c>
      <c r="W462" s="82">
        <v>43656.84523148148</v>
      </c>
      <c r="X462" s="86">
        <v>43656</v>
      </c>
      <c r="Y462" s="88" t="s">
        <v>2042</v>
      </c>
      <c r="Z462" s="83" t="s">
        <v>2602</v>
      </c>
      <c r="AA462" s="80"/>
      <c r="AB462" s="80"/>
      <c r="AC462" s="88" t="s">
        <v>3165</v>
      </c>
      <c r="AD462" s="88" t="s">
        <v>3164</v>
      </c>
      <c r="AE462" s="80" t="b">
        <v>0</v>
      </c>
      <c r="AF462" s="80">
        <v>3</v>
      </c>
      <c r="AG462" s="88" t="s">
        <v>3723</v>
      </c>
      <c r="AH462" s="80" t="b">
        <v>0</v>
      </c>
      <c r="AI462" s="80" t="s">
        <v>3815</v>
      </c>
      <c r="AJ462" s="80"/>
      <c r="AK462" s="88" t="s">
        <v>3679</v>
      </c>
      <c r="AL462" s="80" t="b">
        <v>0</v>
      </c>
      <c r="AM462" s="80">
        <v>0</v>
      </c>
      <c r="AN462" s="88" t="s">
        <v>3679</v>
      </c>
      <c r="AO462" s="80" t="s">
        <v>3849</v>
      </c>
      <c r="AP462" s="80" t="b">
        <v>0</v>
      </c>
      <c r="AQ462" s="88" t="s">
        <v>3164</v>
      </c>
      <c r="AR462" s="80" t="s">
        <v>178</v>
      </c>
      <c r="AS462" s="80">
        <v>0</v>
      </c>
      <c r="AT462" s="80">
        <v>0</v>
      </c>
      <c r="AU462" s="80"/>
      <c r="AV462" s="80"/>
      <c r="AW462" s="80"/>
      <c r="AX462" s="80"/>
      <c r="AY462" s="80"/>
      <c r="AZ462" s="80"/>
      <c r="BA462" s="80"/>
      <c r="BB462" s="80"/>
      <c r="BC462" s="79" t="str">
        <f>REPLACE(INDEX(GroupVertices[Group],MATCH(Edges[[#This Row],[Vertex 1]],GroupVertices[Vertex],0)),1,1,"")</f>
        <v>4</v>
      </c>
      <c r="BD462" s="79" t="str">
        <f>REPLACE(INDEX(GroupVertices[Group],MATCH(Edges[[#This Row],[Vertex 2]],GroupVertices[Vertex],0)),1,1,"")</f>
        <v>4</v>
      </c>
    </row>
    <row r="463" spans="1:56" ht="15">
      <c r="A463" s="65" t="s">
        <v>391</v>
      </c>
      <c r="B463" s="65" t="s">
        <v>390</v>
      </c>
      <c r="C463" s="66"/>
      <c r="D463" s="67"/>
      <c r="E463" s="68"/>
      <c r="F463" s="69"/>
      <c r="G463" s="66"/>
      <c r="H463" s="70"/>
      <c r="I463" s="71"/>
      <c r="J463" s="71"/>
      <c r="K463" s="34" t="s">
        <v>66</v>
      </c>
      <c r="L463" s="78">
        <v>463</v>
      </c>
      <c r="M463" s="78"/>
      <c r="N463" s="73"/>
      <c r="O463" s="80" t="s">
        <v>875</v>
      </c>
      <c r="P463" s="82">
        <v>43656.84523148148</v>
      </c>
      <c r="Q463" s="80" t="s">
        <v>984</v>
      </c>
      <c r="R463" s="80"/>
      <c r="S463" s="80"/>
      <c r="T463" s="80"/>
      <c r="U463" s="80"/>
      <c r="V463" s="83" t="s">
        <v>1661</v>
      </c>
      <c r="W463" s="82">
        <v>43656.84523148148</v>
      </c>
      <c r="X463" s="86">
        <v>43656</v>
      </c>
      <c r="Y463" s="88" t="s">
        <v>2042</v>
      </c>
      <c r="Z463" s="83" t="s">
        <v>2602</v>
      </c>
      <c r="AA463" s="80"/>
      <c r="AB463" s="80"/>
      <c r="AC463" s="88" t="s">
        <v>3165</v>
      </c>
      <c r="AD463" s="88" t="s">
        <v>3164</v>
      </c>
      <c r="AE463" s="80" t="b">
        <v>0</v>
      </c>
      <c r="AF463" s="80">
        <v>3</v>
      </c>
      <c r="AG463" s="88" t="s">
        <v>3723</v>
      </c>
      <c r="AH463" s="80" t="b">
        <v>0</v>
      </c>
      <c r="AI463" s="80" t="s">
        <v>3815</v>
      </c>
      <c r="AJ463" s="80"/>
      <c r="AK463" s="88" t="s">
        <v>3679</v>
      </c>
      <c r="AL463" s="80" t="b">
        <v>0</v>
      </c>
      <c r="AM463" s="80">
        <v>0</v>
      </c>
      <c r="AN463" s="88" t="s">
        <v>3679</v>
      </c>
      <c r="AO463" s="80" t="s">
        <v>3849</v>
      </c>
      <c r="AP463" s="80" t="b">
        <v>0</v>
      </c>
      <c r="AQ463" s="88" t="s">
        <v>3164</v>
      </c>
      <c r="AR463" s="80" t="s">
        <v>178</v>
      </c>
      <c r="AS463" s="80">
        <v>0</v>
      </c>
      <c r="AT463" s="80">
        <v>0</v>
      </c>
      <c r="AU463" s="80"/>
      <c r="AV463" s="80"/>
      <c r="AW463" s="80"/>
      <c r="AX463" s="80"/>
      <c r="AY463" s="80"/>
      <c r="AZ463" s="80"/>
      <c r="BA463" s="80"/>
      <c r="BB463" s="80"/>
      <c r="BC463" s="79" t="str">
        <f>REPLACE(INDEX(GroupVertices[Group],MATCH(Edges[[#This Row],[Vertex 1]],GroupVertices[Vertex],0)),1,1,"")</f>
        <v>4</v>
      </c>
      <c r="BD463" s="79" t="str">
        <f>REPLACE(INDEX(GroupVertices[Group],MATCH(Edges[[#This Row],[Vertex 2]],GroupVertices[Vertex],0)),1,1,"")</f>
        <v>4</v>
      </c>
    </row>
    <row r="464" spans="1:56" ht="15">
      <c r="A464" s="65" t="s">
        <v>220</v>
      </c>
      <c r="B464" s="65" t="s">
        <v>689</v>
      </c>
      <c r="C464" s="66"/>
      <c r="D464" s="67"/>
      <c r="E464" s="68"/>
      <c r="F464" s="69"/>
      <c r="G464" s="66"/>
      <c r="H464" s="70"/>
      <c r="I464" s="71"/>
      <c r="J464" s="71"/>
      <c r="K464" s="34" t="s">
        <v>65</v>
      </c>
      <c r="L464" s="78">
        <v>464</v>
      </c>
      <c r="M464" s="78"/>
      <c r="N464" s="73"/>
      <c r="O464" s="80" t="s">
        <v>875</v>
      </c>
      <c r="P464" s="82">
        <v>43656.221284722225</v>
      </c>
      <c r="Q464" s="80" t="s">
        <v>878</v>
      </c>
      <c r="R464" s="80"/>
      <c r="S464" s="80"/>
      <c r="T464" s="80"/>
      <c r="U464" s="80"/>
      <c r="V464" s="83" t="s">
        <v>1508</v>
      </c>
      <c r="W464" s="82">
        <v>43656.221284722225</v>
      </c>
      <c r="X464" s="86">
        <v>43656</v>
      </c>
      <c r="Y464" s="88" t="s">
        <v>1870</v>
      </c>
      <c r="Z464" s="83" t="s">
        <v>2428</v>
      </c>
      <c r="AA464" s="80"/>
      <c r="AB464" s="80"/>
      <c r="AC464" s="88" t="s">
        <v>2991</v>
      </c>
      <c r="AD464" s="88" t="s">
        <v>3550</v>
      </c>
      <c r="AE464" s="80" t="b">
        <v>0</v>
      </c>
      <c r="AF464" s="80">
        <v>0</v>
      </c>
      <c r="AG464" s="88" t="s">
        <v>3680</v>
      </c>
      <c r="AH464" s="80" t="b">
        <v>0</v>
      </c>
      <c r="AI464" s="80" t="s">
        <v>3815</v>
      </c>
      <c r="AJ464" s="80"/>
      <c r="AK464" s="88" t="s">
        <v>3679</v>
      </c>
      <c r="AL464" s="80" t="b">
        <v>0</v>
      </c>
      <c r="AM464" s="80">
        <v>0</v>
      </c>
      <c r="AN464" s="88" t="s">
        <v>3679</v>
      </c>
      <c r="AO464" s="80" t="s">
        <v>3849</v>
      </c>
      <c r="AP464" s="80" t="b">
        <v>0</v>
      </c>
      <c r="AQ464" s="88" t="s">
        <v>3550</v>
      </c>
      <c r="AR464" s="80" t="s">
        <v>178</v>
      </c>
      <c r="AS464" s="80">
        <v>0</v>
      </c>
      <c r="AT464" s="80">
        <v>0</v>
      </c>
      <c r="AU464" s="80"/>
      <c r="AV464" s="80"/>
      <c r="AW464" s="80"/>
      <c r="AX464" s="80"/>
      <c r="AY464" s="80"/>
      <c r="AZ464" s="80"/>
      <c r="BA464" s="80"/>
      <c r="BB464" s="80"/>
      <c r="BC464" s="79" t="str">
        <f>REPLACE(INDEX(GroupVertices[Group],MATCH(Edges[[#This Row],[Vertex 1]],GroupVertices[Vertex],0)),1,1,"")</f>
        <v>74</v>
      </c>
      <c r="BD464" s="79" t="str">
        <f>REPLACE(INDEX(GroupVertices[Group],MATCH(Edges[[#This Row],[Vertex 2]],GroupVertices[Vertex],0)),1,1,"")</f>
        <v>74</v>
      </c>
    </row>
    <row r="465" spans="1:56" ht="15">
      <c r="A465" s="65" t="s">
        <v>369</v>
      </c>
      <c r="B465" s="65" t="s">
        <v>743</v>
      </c>
      <c r="C465" s="66"/>
      <c r="D465" s="67"/>
      <c r="E465" s="68"/>
      <c r="F465" s="69"/>
      <c r="G465" s="66"/>
      <c r="H465" s="70"/>
      <c r="I465" s="71"/>
      <c r="J465" s="71"/>
      <c r="K465" s="34" t="s">
        <v>65</v>
      </c>
      <c r="L465" s="78">
        <v>465</v>
      </c>
      <c r="M465" s="78"/>
      <c r="N465" s="73"/>
      <c r="O465" s="80" t="s">
        <v>875</v>
      </c>
      <c r="P465" s="82">
        <v>43656.786631944444</v>
      </c>
      <c r="Q465" s="80" t="s">
        <v>967</v>
      </c>
      <c r="R465" s="80"/>
      <c r="S465" s="80"/>
      <c r="T465" s="80"/>
      <c r="U465" s="80"/>
      <c r="V465" s="83" t="s">
        <v>1642</v>
      </c>
      <c r="W465" s="82">
        <v>43656.786631944444</v>
      </c>
      <c r="X465" s="86">
        <v>43656</v>
      </c>
      <c r="Y465" s="88" t="s">
        <v>2020</v>
      </c>
      <c r="Z465" s="83" t="s">
        <v>2580</v>
      </c>
      <c r="AA465" s="80"/>
      <c r="AB465" s="80"/>
      <c r="AC465" s="88" t="s">
        <v>3143</v>
      </c>
      <c r="AD465" s="88" t="s">
        <v>3584</v>
      </c>
      <c r="AE465" s="80" t="b">
        <v>0</v>
      </c>
      <c r="AF465" s="80">
        <v>1</v>
      </c>
      <c r="AG465" s="88" t="s">
        <v>3715</v>
      </c>
      <c r="AH465" s="80" t="b">
        <v>0</v>
      </c>
      <c r="AI465" s="80" t="s">
        <v>3815</v>
      </c>
      <c r="AJ465" s="80"/>
      <c r="AK465" s="88" t="s">
        <v>3679</v>
      </c>
      <c r="AL465" s="80" t="b">
        <v>0</v>
      </c>
      <c r="AM465" s="80">
        <v>0</v>
      </c>
      <c r="AN465" s="88" t="s">
        <v>3679</v>
      </c>
      <c r="AO465" s="80" t="s">
        <v>3851</v>
      </c>
      <c r="AP465" s="80" t="b">
        <v>0</v>
      </c>
      <c r="AQ465" s="88" t="s">
        <v>3584</v>
      </c>
      <c r="AR465" s="80" t="s">
        <v>178</v>
      </c>
      <c r="AS465" s="80">
        <v>0</v>
      </c>
      <c r="AT465" s="80">
        <v>0</v>
      </c>
      <c r="AU465" s="80"/>
      <c r="AV465" s="80"/>
      <c r="AW465" s="80"/>
      <c r="AX465" s="80"/>
      <c r="AY465" s="80"/>
      <c r="AZ465" s="80"/>
      <c r="BA465" s="80"/>
      <c r="BB465" s="80"/>
      <c r="BC465" s="79" t="str">
        <f>REPLACE(INDEX(GroupVertices[Group],MATCH(Edges[[#This Row],[Vertex 1]],GroupVertices[Vertex],0)),1,1,"")</f>
        <v>73</v>
      </c>
      <c r="BD465" s="79" t="str">
        <f>REPLACE(INDEX(GroupVertices[Group],MATCH(Edges[[#This Row],[Vertex 2]],GroupVertices[Vertex],0)),1,1,"")</f>
        <v>73</v>
      </c>
    </row>
    <row r="466" spans="1:56" ht="15">
      <c r="A466" s="65" t="s">
        <v>504</v>
      </c>
      <c r="B466" s="65" t="s">
        <v>814</v>
      </c>
      <c r="C466" s="66"/>
      <c r="D466" s="67"/>
      <c r="E466" s="68"/>
      <c r="F466" s="69"/>
      <c r="G466" s="66"/>
      <c r="H466" s="70"/>
      <c r="I466" s="71"/>
      <c r="J466" s="71"/>
      <c r="K466" s="34" t="s">
        <v>65</v>
      </c>
      <c r="L466" s="78">
        <v>466</v>
      </c>
      <c r="M466" s="78"/>
      <c r="N466" s="73"/>
      <c r="O466" s="80" t="s">
        <v>875</v>
      </c>
      <c r="P466" s="82">
        <v>43657.132581018515</v>
      </c>
      <c r="Q466" s="80" t="s">
        <v>1078</v>
      </c>
      <c r="R466" s="80"/>
      <c r="S466" s="80"/>
      <c r="T466" s="80"/>
      <c r="U466" s="80"/>
      <c r="V466" s="83" t="s">
        <v>1746</v>
      </c>
      <c r="W466" s="82">
        <v>43657.132581018515</v>
      </c>
      <c r="X466" s="86">
        <v>43657</v>
      </c>
      <c r="Y466" s="88" t="s">
        <v>2166</v>
      </c>
      <c r="Z466" s="83" t="s">
        <v>2726</v>
      </c>
      <c r="AA466" s="80"/>
      <c r="AB466" s="80"/>
      <c r="AC466" s="88" t="s">
        <v>3289</v>
      </c>
      <c r="AD466" s="88" t="s">
        <v>3632</v>
      </c>
      <c r="AE466" s="80" t="b">
        <v>0</v>
      </c>
      <c r="AF466" s="80">
        <v>1</v>
      </c>
      <c r="AG466" s="88" t="s">
        <v>3761</v>
      </c>
      <c r="AH466" s="80" t="b">
        <v>0</v>
      </c>
      <c r="AI466" s="80" t="s">
        <v>3815</v>
      </c>
      <c r="AJ466" s="80"/>
      <c r="AK466" s="88" t="s">
        <v>3679</v>
      </c>
      <c r="AL466" s="80" t="b">
        <v>0</v>
      </c>
      <c r="AM466" s="80">
        <v>0</v>
      </c>
      <c r="AN466" s="88" t="s">
        <v>3679</v>
      </c>
      <c r="AO466" s="80" t="s">
        <v>3849</v>
      </c>
      <c r="AP466" s="80" t="b">
        <v>0</v>
      </c>
      <c r="AQ466" s="88" t="s">
        <v>3632</v>
      </c>
      <c r="AR466" s="80" t="s">
        <v>178</v>
      </c>
      <c r="AS466" s="80">
        <v>0</v>
      </c>
      <c r="AT466" s="80">
        <v>0</v>
      </c>
      <c r="AU466" s="80"/>
      <c r="AV466" s="80"/>
      <c r="AW466" s="80"/>
      <c r="AX466" s="80"/>
      <c r="AY466" s="80"/>
      <c r="AZ466" s="80"/>
      <c r="BA466" s="80"/>
      <c r="BB466" s="80"/>
      <c r="BC466" s="79" t="str">
        <f>REPLACE(INDEX(GroupVertices[Group],MATCH(Edges[[#This Row],[Vertex 1]],GroupVertices[Vertex],0)),1,1,"")</f>
        <v>72</v>
      </c>
      <c r="BD466" s="79" t="str">
        <f>REPLACE(INDEX(GroupVertices[Group],MATCH(Edges[[#This Row],[Vertex 2]],GroupVertices[Vertex],0)),1,1,"")</f>
        <v>72</v>
      </c>
    </row>
    <row r="467" spans="1:56" ht="15">
      <c r="A467" s="65" t="s">
        <v>239</v>
      </c>
      <c r="B467" s="65" t="s">
        <v>690</v>
      </c>
      <c r="C467" s="66"/>
      <c r="D467" s="67"/>
      <c r="E467" s="68"/>
      <c r="F467" s="69"/>
      <c r="G467" s="66"/>
      <c r="H467" s="70"/>
      <c r="I467" s="71"/>
      <c r="J467" s="71"/>
      <c r="K467" s="34" t="s">
        <v>65</v>
      </c>
      <c r="L467" s="78">
        <v>467</v>
      </c>
      <c r="M467" s="78"/>
      <c r="N467" s="73"/>
      <c r="O467" s="80" t="s">
        <v>875</v>
      </c>
      <c r="P467" s="82">
        <v>43656.229097222225</v>
      </c>
      <c r="Q467" s="80" t="s">
        <v>879</v>
      </c>
      <c r="R467" s="80"/>
      <c r="S467" s="80"/>
      <c r="T467" s="80"/>
      <c r="U467" s="80"/>
      <c r="V467" s="83" t="s">
        <v>1527</v>
      </c>
      <c r="W467" s="82">
        <v>43656.229097222225</v>
      </c>
      <c r="X467" s="86">
        <v>43656</v>
      </c>
      <c r="Y467" s="88" t="s">
        <v>1889</v>
      </c>
      <c r="Z467" s="83" t="s">
        <v>2447</v>
      </c>
      <c r="AA467" s="80"/>
      <c r="AB467" s="80"/>
      <c r="AC467" s="88" t="s">
        <v>3010</v>
      </c>
      <c r="AD467" s="88" t="s">
        <v>3551</v>
      </c>
      <c r="AE467" s="80" t="b">
        <v>0</v>
      </c>
      <c r="AF467" s="80">
        <v>1</v>
      </c>
      <c r="AG467" s="88" t="s">
        <v>3681</v>
      </c>
      <c r="AH467" s="80" t="b">
        <v>0</v>
      </c>
      <c r="AI467" s="80" t="s">
        <v>3815</v>
      </c>
      <c r="AJ467" s="80"/>
      <c r="AK467" s="88" t="s">
        <v>3679</v>
      </c>
      <c r="AL467" s="80" t="b">
        <v>0</v>
      </c>
      <c r="AM467" s="80">
        <v>0</v>
      </c>
      <c r="AN467" s="88" t="s">
        <v>3679</v>
      </c>
      <c r="AO467" s="80" t="s">
        <v>3849</v>
      </c>
      <c r="AP467" s="80" t="b">
        <v>0</v>
      </c>
      <c r="AQ467" s="88" t="s">
        <v>3551</v>
      </c>
      <c r="AR467" s="80" t="s">
        <v>178</v>
      </c>
      <c r="AS467" s="80">
        <v>0</v>
      </c>
      <c r="AT467" s="80">
        <v>0</v>
      </c>
      <c r="AU467" s="80"/>
      <c r="AV467" s="80"/>
      <c r="AW467" s="80"/>
      <c r="AX467" s="80"/>
      <c r="AY467" s="80"/>
      <c r="AZ467" s="80"/>
      <c r="BA467" s="80"/>
      <c r="BB467" s="80"/>
      <c r="BC467" s="79" t="str">
        <f>REPLACE(INDEX(GroupVertices[Group],MATCH(Edges[[#This Row],[Vertex 1]],GroupVertices[Vertex],0)),1,1,"")</f>
        <v>71</v>
      </c>
      <c r="BD467" s="79" t="str">
        <f>REPLACE(INDEX(GroupVertices[Group],MATCH(Edges[[#This Row],[Vertex 2]],GroupVertices[Vertex],0)),1,1,"")</f>
        <v>71</v>
      </c>
    </row>
    <row r="468" spans="1:56" ht="15">
      <c r="A468" s="65" t="s">
        <v>325</v>
      </c>
      <c r="B468" s="65" t="s">
        <v>719</v>
      </c>
      <c r="C468" s="66"/>
      <c r="D468" s="67"/>
      <c r="E468" s="68"/>
      <c r="F468" s="69"/>
      <c r="G468" s="66"/>
      <c r="H468" s="70"/>
      <c r="I468" s="71"/>
      <c r="J468" s="71"/>
      <c r="K468" s="34" t="s">
        <v>65</v>
      </c>
      <c r="L468" s="78">
        <v>468</v>
      </c>
      <c r="M468" s="78"/>
      <c r="N468" s="73"/>
      <c r="O468" s="80" t="s">
        <v>876</v>
      </c>
      <c r="P468" s="82">
        <v>43656.57266203704</v>
      </c>
      <c r="Q468" s="80" t="s">
        <v>936</v>
      </c>
      <c r="R468" s="80"/>
      <c r="S468" s="80"/>
      <c r="T468" s="80"/>
      <c r="U468" s="80"/>
      <c r="V468" s="83" t="s">
        <v>1605</v>
      </c>
      <c r="W468" s="82">
        <v>43656.57266203704</v>
      </c>
      <c r="X468" s="86">
        <v>43656</v>
      </c>
      <c r="Y468" s="88" t="s">
        <v>1975</v>
      </c>
      <c r="Z468" s="83" t="s">
        <v>2534</v>
      </c>
      <c r="AA468" s="80"/>
      <c r="AB468" s="80"/>
      <c r="AC468" s="88" t="s">
        <v>3097</v>
      </c>
      <c r="AD468" s="88" t="s">
        <v>3575</v>
      </c>
      <c r="AE468" s="80" t="b">
        <v>0</v>
      </c>
      <c r="AF468" s="80">
        <v>12</v>
      </c>
      <c r="AG468" s="88" t="s">
        <v>3705</v>
      </c>
      <c r="AH468" s="80" t="b">
        <v>0</v>
      </c>
      <c r="AI468" s="80" t="s">
        <v>3815</v>
      </c>
      <c r="AJ468" s="80"/>
      <c r="AK468" s="88" t="s">
        <v>3679</v>
      </c>
      <c r="AL468" s="80" t="b">
        <v>0</v>
      </c>
      <c r="AM468" s="80">
        <v>1</v>
      </c>
      <c r="AN468" s="88" t="s">
        <v>3679</v>
      </c>
      <c r="AO468" s="80" t="s">
        <v>3849</v>
      </c>
      <c r="AP468" s="80" t="b">
        <v>0</v>
      </c>
      <c r="AQ468" s="88" t="s">
        <v>3575</v>
      </c>
      <c r="AR468" s="80" t="s">
        <v>178</v>
      </c>
      <c r="AS468" s="80">
        <v>0</v>
      </c>
      <c r="AT468" s="80">
        <v>0</v>
      </c>
      <c r="AU468" s="80"/>
      <c r="AV468" s="80"/>
      <c r="AW468" s="80"/>
      <c r="AX468" s="80"/>
      <c r="AY468" s="80"/>
      <c r="AZ468" s="80"/>
      <c r="BA468" s="80"/>
      <c r="BB468" s="80"/>
      <c r="BC468" s="79" t="str">
        <f>REPLACE(INDEX(GroupVertices[Group],MATCH(Edges[[#This Row],[Vertex 1]],GroupVertices[Vertex],0)),1,1,"")</f>
        <v>20</v>
      </c>
      <c r="BD468" s="79" t="str">
        <f>REPLACE(INDEX(GroupVertices[Group],MATCH(Edges[[#This Row],[Vertex 2]],GroupVertices[Vertex],0)),1,1,"")</f>
        <v>20</v>
      </c>
    </row>
    <row r="469" spans="1:56" ht="15">
      <c r="A469" s="65" t="s">
        <v>325</v>
      </c>
      <c r="B469" s="65" t="s">
        <v>720</v>
      </c>
      <c r="C469" s="66"/>
      <c r="D469" s="67"/>
      <c r="E469" s="68"/>
      <c r="F469" s="69"/>
      <c r="G469" s="66"/>
      <c r="H469" s="70"/>
      <c r="I469" s="71"/>
      <c r="J469" s="71"/>
      <c r="K469" s="34" t="s">
        <v>65</v>
      </c>
      <c r="L469" s="78">
        <v>469</v>
      </c>
      <c r="M469" s="78"/>
      <c r="N469" s="73"/>
      <c r="O469" s="80" t="s">
        <v>875</v>
      </c>
      <c r="P469" s="82">
        <v>43656.57266203704</v>
      </c>
      <c r="Q469" s="80" t="s">
        <v>936</v>
      </c>
      <c r="R469" s="80"/>
      <c r="S469" s="80"/>
      <c r="T469" s="80"/>
      <c r="U469" s="80"/>
      <c r="V469" s="83" t="s">
        <v>1605</v>
      </c>
      <c r="W469" s="82">
        <v>43656.57266203704</v>
      </c>
      <c r="X469" s="86">
        <v>43656</v>
      </c>
      <c r="Y469" s="88" t="s">
        <v>1975</v>
      </c>
      <c r="Z469" s="83" t="s">
        <v>2534</v>
      </c>
      <c r="AA469" s="80"/>
      <c r="AB469" s="80"/>
      <c r="AC469" s="88" t="s">
        <v>3097</v>
      </c>
      <c r="AD469" s="88" t="s">
        <v>3575</v>
      </c>
      <c r="AE469" s="80" t="b">
        <v>0</v>
      </c>
      <c r="AF469" s="80">
        <v>12</v>
      </c>
      <c r="AG469" s="88" t="s">
        <v>3705</v>
      </c>
      <c r="AH469" s="80" t="b">
        <v>0</v>
      </c>
      <c r="AI469" s="80" t="s">
        <v>3815</v>
      </c>
      <c r="AJ469" s="80"/>
      <c r="AK469" s="88" t="s">
        <v>3679</v>
      </c>
      <c r="AL469" s="80" t="b">
        <v>0</v>
      </c>
      <c r="AM469" s="80">
        <v>1</v>
      </c>
      <c r="AN469" s="88" t="s">
        <v>3679</v>
      </c>
      <c r="AO469" s="80" t="s">
        <v>3849</v>
      </c>
      <c r="AP469" s="80" t="b">
        <v>0</v>
      </c>
      <c r="AQ469" s="88" t="s">
        <v>3575</v>
      </c>
      <c r="AR469" s="80" t="s">
        <v>178</v>
      </c>
      <c r="AS469" s="80">
        <v>0</v>
      </c>
      <c r="AT469" s="80">
        <v>0</v>
      </c>
      <c r="AU469" s="80"/>
      <c r="AV469" s="80"/>
      <c r="AW469" s="80"/>
      <c r="AX469" s="80"/>
      <c r="AY469" s="80"/>
      <c r="AZ469" s="80"/>
      <c r="BA469" s="80"/>
      <c r="BB469" s="80"/>
      <c r="BC469" s="79" t="str">
        <f>REPLACE(INDEX(GroupVertices[Group],MATCH(Edges[[#This Row],[Vertex 1]],GroupVertices[Vertex],0)),1,1,"")</f>
        <v>20</v>
      </c>
      <c r="BD469" s="79" t="str">
        <f>REPLACE(INDEX(GroupVertices[Group],MATCH(Edges[[#This Row],[Vertex 2]],GroupVertices[Vertex],0)),1,1,"")</f>
        <v>20</v>
      </c>
    </row>
    <row r="470" spans="1:56" ht="15">
      <c r="A470" s="65" t="s">
        <v>511</v>
      </c>
      <c r="B470" s="65" t="s">
        <v>511</v>
      </c>
      <c r="C470" s="66"/>
      <c r="D470" s="67"/>
      <c r="E470" s="68"/>
      <c r="F470" s="69"/>
      <c r="G470" s="66"/>
      <c r="H470" s="70"/>
      <c r="I470" s="71"/>
      <c r="J470" s="71"/>
      <c r="K470" s="34" t="s">
        <v>65</v>
      </c>
      <c r="L470" s="78">
        <v>470</v>
      </c>
      <c r="M470" s="78"/>
      <c r="N470" s="73"/>
      <c r="O470" s="80" t="s">
        <v>178</v>
      </c>
      <c r="P470" s="82">
        <v>43657.16878472222</v>
      </c>
      <c r="Q470" s="80" t="s">
        <v>1085</v>
      </c>
      <c r="R470" s="80"/>
      <c r="S470" s="80"/>
      <c r="T470" s="80"/>
      <c r="U470" s="80"/>
      <c r="V470" s="83" t="s">
        <v>1751</v>
      </c>
      <c r="W470" s="82">
        <v>43657.16878472222</v>
      </c>
      <c r="X470" s="86">
        <v>43657</v>
      </c>
      <c r="Y470" s="88" t="s">
        <v>2173</v>
      </c>
      <c r="Z470" s="83" t="s">
        <v>2733</v>
      </c>
      <c r="AA470" s="80"/>
      <c r="AB470" s="80"/>
      <c r="AC470" s="88" t="s">
        <v>3296</v>
      </c>
      <c r="AD470" s="80"/>
      <c r="AE470" s="80" t="b">
        <v>0</v>
      </c>
      <c r="AF470" s="80">
        <v>1</v>
      </c>
      <c r="AG470" s="88" t="s">
        <v>3679</v>
      </c>
      <c r="AH470" s="80" t="b">
        <v>0</v>
      </c>
      <c r="AI470" s="80" t="s">
        <v>3815</v>
      </c>
      <c r="AJ470" s="80"/>
      <c r="AK470" s="88" t="s">
        <v>3679</v>
      </c>
      <c r="AL470" s="80" t="b">
        <v>0</v>
      </c>
      <c r="AM470" s="80">
        <v>0</v>
      </c>
      <c r="AN470" s="88" t="s">
        <v>3679</v>
      </c>
      <c r="AO470" s="80" t="s">
        <v>3849</v>
      </c>
      <c r="AP470" s="80" t="b">
        <v>0</v>
      </c>
      <c r="AQ470" s="88" t="s">
        <v>3296</v>
      </c>
      <c r="AR470" s="80" t="s">
        <v>178</v>
      </c>
      <c r="AS470" s="80">
        <v>0</v>
      </c>
      <c r="AT470" s="80">
        <v>0</v>
      </c>
      <c r="AU470" s="80"/>
      <c r="AV470" s="80"/>
      <c r="AW470" s="80"/>
      <c r="AX470" s="80"/>
      <c r="AY470" s="80"/>
      <c r="AZ470" s="80"/>
      <c r="BA470" s="80"/>
      <c r="BB470" s="80"/>
      <c r="BC470" s="79" t="str">
        <f>REPLACE(INDEX(GroupVertices[Group],MATCH(Edges[[#This Row],[Vertex 1]],GroupVertices[Vertex],0)),1,1,"")</f>
        <v>167</v>
      </c>
      <c r="BD470" s="79" t="str">
        <f>REPLACE(INDEX(GroupVertices[Group],MATCH(Edges[[#This Row],[Vertex 2]],GroupVertices[Vertex],0)),1,1,"")</f>
        <v>167</v>
      </c>
    </row>
    <row r="471" spans="1:56" ht="15">
      <c r="A471" s="65" t="s">
        <v>501</v>
      </c>
      <c r="B471" s="65" t="s">
        <v>655</v>
      </c>
      <c r="C471" s="66"/>
      <c r="D471" s="67"/>
      <c r="E471" s="68"/>
      <c r="F471" s="69"/>
      <c r="G471" s="66"/>
      <c r="H471" s="70"/>
      <c r="I471" s="71"/>
      <c r="J471" s="71"/>
      <c r="K471" s="34" t="s">
        <v>65</v>
      </c>
      <c r="L471" s="78">
        <v>471</v>
      </c>
      <c r="M471" s="78"/>
      <c r="N471" s="73"/>
      <c r="O471" s="80" t="s">
        <v>874</v>
      </c>
      <c r="P471" s="82">
        <v>43657.12751157407</v>
      </c>
      <c r="Q471" s="80" t="s">
        <v>1075</v>
      </c>
      <c r="R471" s="80"/>
      <c r="S471" s="80"/>
      <c r="T471" s="80" t="s">
        <v>1369</v>
      </c>
      <c r="U471" s="80"/>
      <c r="V471" s="83" t="s">
        <v>1743</v>
      </c>
      <c r="W471" s="82">
        <v>43657.12751157407</v>
      </c>
      <c r="X471" s="86">
        <v>43657</v>
      </c>
      <c r="Y471" s="88" t="s">
        <v>2163</v>
      </c>
      <c r="Z471" s="83" t="s">
        <v>2723</v>
      </c>
      <c r="AA471" s="80"/>
      <c r="AB471" s="80"/>
      <c r="AC471" s="88" t="s">
        <v>3286</v>
      </c>
      <c r="AD471" s="80"/>
      <c r="AE471" s="80" t="b">
        <v>0</v>
      </c>
      <c r="AF471" s="80">
        <v>0</v>
      </c>
      <c r="AG471" s="88" t="s">
        <v>3679</v>
      </c>
      <c r="AH471" s="80" t="b">
        <v>0</v>
      </c>
      <c r="AI471" s="80" t="s">
        <v>3815</v>
      </c>
      <c r="AJ471" s="80"/>
      <c r="AK471" s="88" t="s">
        <v>3679</v>
      </c>
      <c r="AL471" s="80" t="b">
        <v>0</v>
      </c>
      <c r="AM471" s="80">
        <v>2</v>
      </c>
      <c r="AN471" s="88" t="s">
        <v>3510</v>
      </c>
      <c r="AO471" s="80" t="s">
        <v>3850</v>
      </c>
      <c r="AP471" s="80" t="b">
        <v>0</v>
      </c>
      <c r="AQ471" s="88" t="s">
        <v>3510</v>
      </c>
      <c r="AR471" s="80" t="s">
        <v>178</v>
      </c>
      <c r="AS471" s="80">
        <v>0</v>
      </c>
      <c r="AT471" s="80">
        <v>0</v>
      </c>
      <c r="AU471" s="80"/>
      <c r="AV471" s="80"/>
      <c r="AW471" s="80"/>
      <c r="AX471" s="80"/>
      <c r="AY471" s="80"/>
      <c r="AZ471" s="80"/>
      <c r="BA471" s="80"/>
      <c r="BB471" s="80"/>
      <c r="BC471" s="79" t="str">
        <f>REPLACE(INDEX(GroupVertices[Group],MATCH(Edges[[#This Row],[Vertex 1]],GroupVertices[Vertex],0)),1,1,"")</f>
        <v>3</v>
      </c>
      <c r="BD471" s="79" t="str">
        <f>REPLACE(INDEX(GroupVertices[Group],MATCH(Edges[[#This Row],[Vertex 2]],GroupVertices[Vertex],0)),1,1,"")</f>
        <v>3</v>
      </c>
    </row>
    <row r="472" spans="1:56" ht="15">
      <c r="A472" s="65" t="s">
        <v>566</v>
      </c>
      <c r="B472" s="65" t="s">
        <v>565</v>
      </c>
      <c r="C472" s="66"/>
      <c r="D472" s="67"/>
      <c r="E472" s="68"/>
      <c r="F472" s="69"/>
      <c r="G472" s="66"/>
      <c r="H472" s="70"/>
      <c r="I472" s="71"/>
      <c r="J472" s="71"/>
      <c r="K472" s="34" t="s">
        <v>65</v>
      </c>
      <c r="L472" s="78">
        <v>472</v>
      </c>
      <c r="M472" s="78"/>
      <c r="N472" s="73"/>
      <c r="O472" s="80" t="s">
        <v>874</v>
      </c>
      <c r="P472" s="82">
        <v>43656.70130787037</v>
      </c>
      <c r="Q472" s="80" t="s">
        <v>1130</v>
      </c>
      <c r="R472" s="80"/>
      <c r="S472" s="80"/>
      <c r="T472" s="80"/>
      <c r="U472" s="83" t="s">
        <v>1446</v>
      </c>
      <c r="V472" s="83" t="s">
        <v>1446</v>
      </c>
      <c r="W472" s="82">
        <v>43656.70130787037</v>
      </c>
      <c r="X472" s="86">
        <v>43656</v>
      </c>
      <c r="Y472" s="88" t="s">
        <v>2237</v>
      </c>
      <c r="Z472" s="83" t="s">
        <v>2798</v>
      </c>
      <c r="AA472" s="80"/>
      <c r="AB472" s="80"/>
      <c r="AC472" s="88" t="s">
        <v>3361</v>
      </c>
      <c r="AD472" s="80"/>
      <c r="AE472" s="80" t="b">
        <v>0</v>
      </c>
      <c r="AF472" s="80">
        <v>0</v>
      </c>
      <c r="AG472" s="88" t="s">
        <v>3679</v>
      </c>
      <c r="AH472" s="80" t="b">
        <v>0</v>
      </c>
      <c r="AI472" s="80" t="s">
        <v>3815</v>
      </c>
      <c r="AJ472" s="80"/>
      <c r="AK472" s="88" t="s">
        <v>3679</v>
      </c>
      <c r="AL472" s="80" t="b">
        <v>0</v>
      </c>
      <c r="AM472" s="80">
        <v>24175</v>
      </c>
      <c r="AN472" s="88" t="s">
        <v>3360</v>
      </c>
      <c r="AO472" s="80" t="s">
        <v>3850</v>
      </c>
      <c r="AP472" s="80" t="b">
        <v>0</v>
      </c>
      <c r="AQ472" s="88" t="s">
        <v>3360</v>
      </c>
      <c r="AR472" s="80" t="s">
        <v>178</v>
      </c>
      <c r="AS472" s="80">
        <v>0</v>
      </c>
      <c r="AT472" s="80">
        <v>0</v>
      </c>
      <c r="AU472" s="80"/>
      <c r="AV472" s="80"/>
      <c r="AW472" s="80"/>
      <c r="AX472" s="80"/>
      <c r="AY472" s="80"/>
      <c r="AZ472" s="80"/>
      <c r="BA472" s="80"/>
      <c r="BB472" s="80"/>
      <c r="BC472" s="79" t="str">
        <f>REPLACE(INDEX(GroupVertices[Group],MATCH(Edges[[#This Row],[Vertex 1]],GroupVertices[Vertex],0)),1,1,"")</f>
        <v>9</v>
      </c>
      <c r="BD472" s="79" t="str">
        <f>REPLACE(INDEX(GroupVertices[Group],MATCH(Edges[[#This Row],[Vertex 2]],GroupVertices[Vertex],0)),1,1,"")</f>
        <v>9</v>
      </c>
    </row>
    <row r="473" spans="1:56" ht="15">
      <c r="A473" s="65" t="s">
        <v>566</v>
      </c>
      <c r="B473" s="65" t="s">
        <v>567</v>
      </c>
      <c r="C473" s="66"/>
      <c r="D473" s="67"/>
      <c r="E473" s="68"/>
      <c r="F473" s="69"/>
      <c r="G473" s="66"/>
      <c r="H473" s="70"/>
      <c r="I473" s="71"/>
      <c r="J473" s="71"/>
      <c r="K473" s="34" t="s">
        <v>65</v>
      </c>
      <c r="L473" s="78">
        <v>473</v>
      </c>
      <c r="M473" s="78"/>
      <c r="N473" s="73"/>
      <c r="O473" s="80" t="s">
        <v>874</v>
      </c>
      <c r="P473" s="82">
        <v>43656.846342592595</v>
      </c>
      <c r="Q473" s="80" t="s">
        <v>1131</v>
      </c>
      <c r="R473" s="80"/>
      <c r="S473" s="80"/>
      <c r="T473" s="80"/>
      <c r="U473" s="83" t="s">
        <v>1447</v>
      </c>
      <c r="V473" s="83" t="s">
        <v>1447</v>
      </c>
      <c r="W473" s="82">
        <v>43656.846342592595</v>
      </c>
      <c r="X473" s="86">
        <v>43656</v>
      </c>
      <c r="Y473" s="88" t="s">
        <v>2239</v>
      </c>
      <c r="Z473" s="83" t="s">
        <v>2800</v>
      </c>
      <c r="AA473" s="80"/>
      <c r="AB473" s="80"/>
      <c r="AC473" s="88" t="s">
        <v>3363</v>
      </c>
      <c r="AD473" s="80"/>
      <c r="AE473" s="80" t="b">
        <v>0</v>
      </c>
      <c r="AF473" s="80">
        <v>0</v>
      </c>
      <c r="AG473" s="88" t="s">
        <v>3679</v>
      </c>
      <c r="AH473" s="80" t="b">
        <v>0</v>
      </c>
      <c r="AI473" s="80" t="s">
        <v>3815</v>
      </c>
      <c r="AJ473" s="80"/>
      <c r="AK473" s="88" t="s">
        <v>3679</v>
      </c>
      <c r="AL473" s="80" t="b">
        <v>0</v>
      </c>
      <c r="AM473" s="80">
        <v>9604</v>
      </c>
      <c r="AN473" s="88" t="s">
        <v>3362</v>
      </c>
      <c r="AO473" s="80" t="s">
        <v>3850</v>
      </c>
      <c r="AP473" s="80" t="b">
        <v>0</v>
      </c>
      <c r="AQ473" s="88" t="s">
        <v>3362</v>
      </c>
      <c r="AR473" s="80" t="s">
        <v>178</v>
      </c>
      <c r="AS473" s="80">
        <v>0</v>
      </c>
      <c r="AT473" s="80">
        <v>0</v>
      </c>
      <c r="AU473" s="80"/>
      <c r="AV473" s="80"/>
      <c r="AW473" s="80"/>
      <c r="AX473" s="80"/>
      <c r="AY473" s="80"/>
      <c r="AZ473" s="80"/>
      <c r="BA473" s="80"/>
      <c r="BB473" s="80"/>
      <c r="BC473" s="79" t="str">
        <f>REPLACE(INDEX(GroupVertices[Group],MATCH(Edges[[#This Row],[Vertex 1]],GroupVertices[Vertex],0)),1,1,"")</f>
        <v>9</v>
      </c>
      <c r="BD473" s="79" t="str">
        <f>REPLACE(INDEX(GroupVertices[Group],MATCH(Edges[[#This Row],[Vertex 2]],GroupVertices[Vertex],0)),1,1,"")</f>
        <v>9</v>
      </c>
    </row>
    <row r="474" spans="1:56" ht="15">
      <c r="A474" s="65" t="s">
        <v>566</v>
      </c>
      <c r="B474" s="65" t="s">
        <v>568</v>
      </c>
      <c r="C474" s="66"/>
      <c r="D474" s="67"/>
      <c r="E474" s="68"/>
      <c r="F474" s="69"/>
      <c r="G474" s="66"/>
      <c r="H474" s="70"/>
      <c r="I474" s="71"/>
      <c r="J474" s="71"/>
      <c r="K474" s="34" t="s">
        <v>65</v>
      </c>
      <c r="L474" s="78">
        <v>474</v>
      </c>
      <c r="M474" s="78"/>
      <c r="N474" s="73"/>
      <c r="O474" s="80" t="s">
        <v>874</v>
      </c>
      <c r="P474" s="82">
        <v>43656.85575231481</v>
      </c>
      <c r="Q474" s="80" t="s">
        <v>1132</v>
      </c>
      <c r="R474" s="80"/>
      <c r="S474" s="80"/>
      <c r="T474" s="80"/>
      <c r="U474" s="83" t="s">
        <v>1448</v>
      </c>
      <c r="V474" s="83" t="s">
        <v>1448</v>
      </c>
      <c r="W474" s="82">
        <v>43656.85575231481</v>
      </c>
      <c r="X474" s="86">
        <v>43656</v>
      </c>
      <c r="Y474" s="88" t="s">
        <v>2241</v>
      </c>
      <c r="Z474" s="83" t="s">
        <v>2802</v>
      </c>
      <c r="AA474" s="80"/>
      <c r="AB474" s="80"/>
      <c r="AC474" s="88" t="s">
        <v>3365</v>
      </c>
      <c r="AD474" s="80"/>
      <c r="AE474" s="80" t="b">
        <v>0</v>
      </c>
      <c r="AF474" s="80">
        <v>0</v>
      </c>
      <c r="AG474" s="88" t="s">
        <v>3679</v>
      </c>
      <c r="AH474" s="80" t="b">
        <v>0</v>
      </c>
      <c r="AI474" s="80" t="s">
        <v>3815</v>
      </c>
      <c r="AJ474" s="80"/>
      <c r="AK474" s="88" t="s">
        <v>3679</v>
      </c>
      <c r="AL474" s="80" t="b">
        <v>0</v>
      </c>
      <c r="AM474" s="80">
        <v>8584</v>
      </c>
      <c r="AN474" s="88" t="s">
        <v>3364</v>
      </c>
      <c r="AO474" s="80" t="s">
        <v>3850</v>
      </c>
      <c r="AP474" s="80" t="b">
        <v>0</v>
      </c>
      <c r="AQ474" s="88" t="s">
        <v>3364</v>
      </c>
      <c r="AR474" s="80" t="s">
        <v>178</v>
      </c>
      <c r="AS474" s="80">
        <v>0</v>
      </c>
      <c r="AT474" s="80">
        <v>0</v>
      </c>
      <c r="AU474" s="80"/>
      <c r="AV474" s="80"/>
      <c r="AW474" s="80"/>
      <c r="AX474" s="80"/>
      <c r="AY474" s="80"/>
      <c r="AZ474" s="80"/>
      <c r="BA474" s="80"/>
      <c r="BB474" s="80"/>
      <c r="BC474" s="79" t="str">
        <f>REPLACE(INDEX(GroupVertices[Group],MATCH(Edges[[#This Row],[Vertex 1]],GroupVertices[Vertex],0)),1,1,"")</f>
        <v>9</v>
      </c>
      <c r="BD474" s="79" t="str">
        <f>REPLACE(INDEX(GroupVertices[Group],MATCH(Edges[[#This Row],[Vertex 2]],GroupVertices[Vertex],0)),1,1,"")</f>
        <v>9</v>
      </c>
    </row>
    <row r="475" spans="1:56" ht="15">
      <c r="A475" s="65" t="s">
        <v>566</v>
      </c>
      <c r="B475" s="65" t="s">
        <v>569</v>
      </c>
      <c r="C475" s="66"/>
      <c r="D475" s="67"/>
      <c r="E475" s="68"/>
      <c r="F475" s="69"/>
      <c r="G475" s="66"/>
      <c r="H475" s="70"/>
      <c r="I475" s="71"/>
      <c r="J475" s="71"/>
      <c r="K475" s="34" t="s">
        <v>65</v>
      </c>
      <c r="L475" s="78">
        <v>475</v>
      </c>
      <c r="M475" s="78"/>
      <c r="N475" s="73"/>
      <c r="O475" s="80" t="s">
        <v>874</v>
      </c>
      <c r="P475" s="82">
        <v>43657.441458333335</v>
      </c>
      <c r="Q475" s="80" t="s">
        <v>1133</v>
      </c>
      <c r="R475" s="80"/>
      <c r="S475" s="80"/>
      <c r="T475" s="80"/>
      <c r="U475" s="80"/>
      <c r="V475" s="83" t="s">
        <v>1797</v>
      </c>
      <c r="W475" s="82">
        <v>43657.441458333335</v>
      </c>
      <c r="X475" s="86">
        <v>43657</v>
      </c>
      <c r="Y475" s="88" t="s">
        <v>2243</v>
      </c>
      <c r="Z475" s="83" t="s">
        <v>2804</v>
      </c>
      <c r="AA475" s="80"/>
      <c r="AB475" s="80"/>
      <c r="AC475" s="88" t="s">
        <v>3367</v>
      </c>
      <c r="AD475" s="80"/>
      <c r="AE475" s="80" t="b">
        <v>0</v>
      </c>
      <c r="AF475" s="80">
        <v>0</v>
      </c>
      <c r="AG475" s="88" t="s">
        <v>3679</v>
      </c>
      <c r="AH475" s="80" t="b">
        <v>0</v>
      </c>
      <c r="AI475" s="80" t="s">
        <v>3818</v>
      </c>
      <c r="AJ475" s="80"/>
      <c r="AK475" s="88" t="s">
        <v>3679</v>
      </c>
      <c r="AL475" s="80" t="b">
        <v>0</v>
      </c>
      <c r="AM475" s="80">
        <v>262</v>
      </c>
      <c r="AN475" s="88" t="s">
        <v>3366</v>
      </c>
      <c r="AO475" s="80" t="s">
        <v>3850</v>
      </c>
      <c r="AP475" s="80" t="b">
        <v>0</v>
      </c>
      <c r="AQ475" s="88" t="s">
        <v>3366</v>
      </c>
      <c r="AR475" s="80" t="s">
        <v>178</v>
      </c>
      <c r="AS475" s="80">
        <v>0</v>
      </c>
      <c r="AT475" s="80">
        <v>0</v>
      </c>
      <c r="AU475" s="80"/>
      <c r="AV475" s="80"/>
      <c r="AW475" s="80"/>
      <c r="AX475" s="80"/>
      <c r="AY475" s="80"/>
      <c r="AZ475" s="80"/>
      <c r="BA475" s="80"/>
      <c r="BB475" s="80"/>
      <c r="BC475" s="79" t="str">
        <f>REPLACE(INDEX(GroupVertices[Group],MATCH(Edges[[#This Row],[Vertex 1]],GroupVertices[Vertex],0)),1,1,"")</f>
        <v>9</v>
      </c>
      <c r="BD475" s="79" t="str">
        <f>REPLACE(INDEX(GroupVertices[Group],MATCH(Edges[[#This Row],[Vertex 2]],GroupVertices[Vertex],0)),1,1,"")</f>
        <v>9</v>
      </c>
    </row>
    <row r="476" spans="1:56" ht="15">
      <c r="A476" s="65" t="s">
        <v>566</v>
      </c>
      <c r="B476" s="65" t="s">
        <v>570</v>
      </c>
      <c r="C476" s="66"/>
      <c r="D476" s="67"/>
      <c r="E476" s="68"/>
      <c r="F476" s="69"/>
      <c r="G476" s="66"/>
      <c r="H476" s="70"/>
      <c r="I476" s="71"/>
      <c r="J476" s="71"/>
      <c r="K476" s="34" t="s">
        <v>65</v>
      </c>
      <c r="L476" s="78">
        <v>476</v>
      </c>
      <c r="M476" s="78"/>
      <c r="N476" s="73"/>
      <c r="O476" s="80" t="s">
        <v>874</v>
      </c>
      <c r="P476" s="82">
        <v>43657.46591435185</v>
      </c>
      <c r="Q476" s="80" t="s">
        <v>1134</v>
      </c>
      <c r="R476" s="83" t="s">
        <v>1296</v>
      </c>
      <c r="S476" s="80" t="s">
        <v>1314</v>
      </c>
      <c r="T476" s="80"/>
      <c r="U476" s="80"/>
      <c r="V476" s="83" t="s">
        <v>1797</v>
      </c>
      <c r="W476" s="82">
        <v>43657.46591435185</v>
      </c>
      <c r="X476" s="86">
        <v>43657</v>
      </c>
      <c r="Y476" s="88" t="s">
        <v>2245</v>
      </c>
      <c r="Z476" s="83" t="s">
        <v>2806</v>
      </c>
      <c r="AA476" s="80"/>
      <c r="AB476" s="80"/>
      <c r="AC476" s="88" t="s">
        <v>3369</v>
      </c>
      <c r="AD476" s="80"/>
      <c r="AE476" s="80" t="b">
        <v>0</v>
      </c>
      <c r="AF476" s="80">
        <v>0</v>
      </c>
      <c r="AG476" s="88" t="s">
        <v>3679</v>
      </c>
      <c r="AH476" s="80" t="b">
        <v>1</v>
      </c>
      <c r="AI476" s="80" t="s">
        <v>3815</v>
      </c>
      <c r="AJ476" s="80"/>
      <c r="AK476" s="88" t="s">
        <v>3841</v>
      </c>
      <c r="AL476" s="80" t="b">
        <v>0</v>
      </c>
      <c r="AM476" s="80">
        <v>1560</v>
      </c>
      <c r="AN476" s="88" t="s">
        <v>3368</v>
      </c>
      <c r="AO476" s="80" t="s">
        <v>3850</v>
      </c>
      <c r="AP476" s="80" t="b">
        <v>0</v>
      </c>
      <c r="AQ476" s="88" t="s">
        <v>3368</v>
      </c>
      <c r="AR476" s="80" t="s">
        <v>178</v>
      </c>
      <c r="AS476" s="80">
        <v>0</v>
      </c>
      <c r="AT476" s="80">
        <v>0</v>
      </c>
      <c r="AU476" s="80"/>
      <c r="AV476" s="80"/>
      <c r="AW476" s="80"/>
      <c r="AX476" s="80"/>
      <c r="AY476" s="80"/>
      <c r="AZ476" s="80"/>
      <c r="BA476" s="80"/>
      <c r="BB476" s="80"/>
      <c r="BC476" s="79" t="str">
        <f>REPLACE(INDEX(GroupVertices[Group],MATCH(Edges[[#This Row],[Vertex 1]],GroupVertices[Vertex],0)),1,1,"")</f>
        <v>9</v>
      </c>
      <c r="BD476" s="79" t="str">
        <f>REPLACE(INDEX(GroupVertices[Group],MATCH(Edges[[#This Row],[Vertex 2]],GroupVertices[Vertex],0)),1,1,"")</f>
        <v>9</v>
      </c>
    </row>
    <row r="477" spans="1:56" ht="15">
      <c r="A477" s="65" t="s">
        <v>566</v>
      </c>
      <c r="B477" s="65" t="s">
        <v>571</v>
      </c>
      <c r="C477" s="66"/>
      <c r="D477" s="67"/>
      <c r="E477" s="68"/>
      <c r="F477" s="69"/>
      <c r="G477" s="66"/>
      <c r="H477" s="70"/>
      <c r="I477" s="71"/>
      <c r="J477" s="71"/>
      <c r="K477" s="34" t="s">
        <v>66</v>
      </c>
      <c r="L477" s="78">
        <v>477</v>
      </c>
      <c r="M477" s="78"/>
      <c r="N477" s="73"/>
      <c r="O477" s="80" t="s">
        <v>875</v>
      </c>
      <c r="P477" s="82">
        <v>43657.493993055556</v>
      </c>
      <c r="Q477" s="80" t="s">
        <v>1137</v>
      </c>
      <c r="R477" s="80"/>
      <c r="S477" s="80"/>
      <c r="T477" s="80"/>
      <c r="U477" s="80"/>
      <c r="V477" s="83" t="s">
        <v>1797</v>
      </c>
      <c r="W477" s="82">
        <v>43657.493993055556</v>
      </c>
      <c r="X477" s="86">
        <v>43657</v>
      </c>
      <c r="Y477" s="88" t="s">
        <v>2248</v>
      </c>
      <c r="Z477" s="83" t="s">
        <v>2809</v>
      </c>
      <c r="AA477" s="80"/>
      <c r="AB477" s="80"/>
      <c r="AC477" s="88" t="s">
        <v>3372</v>
      </c>
      <c r="AD477" s="88" t="s">
        <v>3370</v>
      </c>
      <c r="AE477" s="80" t="b">
        <v>0</v>
      </c>
      <c r="AF477" s="80">
        <v>1</v>
      </c>
      <c r="AG477" s="88" t="s">
        <v>3782</v>
      </c>
      <c r="AH477" s="80" t="b">
        <v>0</v>
      </c>
      <c r="AI477" s="80" t="s">
        <v>3818</v>
      </c>
      <c r="AJ477" s="80"/>
      <c r="AK477" s="88" t="s">
        <v>3679</v>
      </c>
      <c r="AL477" s="80" t="b">
        <v>0</v>
      </c>
      <c r="AM477" s="80">
        <v>0</v>
      </c>
      <c r="AN477" s="88" t="s">
        <v>3679</v>
      </c>
      <c r="AO477" s="80" t="s">
        <v>3850</v>
      </c>
      <c r="AP477" s="80" t="b">
        <v>0</v>
      </c>
      <c r="AQ477" s="88" t="s">
        <v>3370</v>
      </c>
      <c r="AR477" s="80" t="s">
        <v>178</v>
      </c>
      <c r="AS477" s="80">
        <v>0</v>
      </c>
      <c r="AT477" s="80">
        <v>0</v>
      </c>
      <c r="AU477" s="80"/>
      <c r="AV477" s="80"/>
      <c r="AW477" s="80"/>
      <c r="AX477" s="80"/>
      <c r="AY477" s="80"/>
      <c r="AZ477" s="80"/>
      <c r="BA477" s="80"/>
      <c r="BB477" s="80"/>
      <c r="BC477" s="79" t="str">
        <f>REPLACE(INDEX(GroupVertices[Group],MATCH(Edges[[#This Row],[Vertex 1]],GroupVertices[Vertex],0)),1,1,"")</f>
        <v>9</v>
      </c>
      <c r="BD477" s="79" t="str">
        <f>REPLACE(INDEX(GroupVertices[Group],MATCH(Edges[[#This Row],[Vertex 2]],GroupVertices[Vertex],0)),1,1,"")</f>
        <v>9</v>
      </c>
    </row>
    <row r="478" spans="1:56" ht="15">
      <c r="A478" s="65" t="s">
        <v>566</v>
      </c>
      <c r="B478" s="65" t="s">
        <v>572</v>
      </c>
      <c r="C478" s="66"/>
      <c r="D478" s="67"/>
      <c r="E478" s="68"/>
      <c r="F478" s="69"/>
      <c r="G478" s="66"/>
      <c r="H478" s="70"/>
      <c r="I478" s="71"/>
      <c r="J478" s="71"/>
      <c r="K478" s="34" t="s">
        <v>65</v>
      </c>
      <c r="L478" s="78">
        <v>478</v>
      </c>
      <c r="M478" s="78"/>
      <c r="N478" s="73"/>
      <c r="O478" s="80" t="s">
        <v>874</v>
      </c>
      <c r="P478" s="82">
        <v>43657.50048611111</v>
      </c>
      <c r="Q478" s="80" t="s">
        <v>1138</v>
      </c>
      <c r="R478" s="80"/>
      <c r="S478" s="80"/>
      <c r="T478" s="80"/>
      <c r="U478" s="80"/>
      <c r="V478" s="83" t="s">
        <v>1797</v>
      </c>
      <c r="W478" s="82">
        <v>43657.50048611111</v>
      </c>
      <c r="X478" s="86">
        <v>43657</v>
      </c>
      <c r="Y478" s="88" t="s">
        <v>2250</v>
      </c>
      <c r="Z478" s="83" t="s">
        <v>2811</v>
      </c>
      <c r="AA478" s="80"/>
      <c r="AB478" s="80"/>
      <c r="AC478" s="88" t="s">
        <v>3374</v>
      </c>
      <c r="AD478" s="80"/>
      <c r="AE478" s="80" t="b">
        <v>0</v>
      </c>
      <c r="AF478" s="80">
        <v>0</v>
      </c>
      <c r="AG478" s="88" t="s">
        <v>3679</v>
      </c>
      <c r="AH478" s="80" t="b">
        <v>0</v>
      </c>
      <c r="AI478" s="80" t="s">
        <v>3815</v>
      </c>
      <c r="AJ478" s="80"/>
      <c r="AK478" s="88" t="s">
        <v>3679</v>
      </c>
      <c r="AL478" s="80" t="b">
        <v>0</v>
      </c>
      <c r="AM478" s="80">
        <v>2221</v>
      </c>
      <c r="AN478" s="88" t="s">
        <v>3373</v>
      </c>
      <c r="AO478" s="80" t="s">
        <v>3850</v>
      </c>
      <c r="AP478" s="80" t="b">
        <v>0</v>
      </c>
      <c r="AQ478" s="88" t="s">
        <v>3373</v>
      </c>
      <c r="AR478" s="80" t="s">
        <v>178</v>
      </c>
      <c r="AS478" s="80">
        <v>0</v>
      </c>
      <c r="AT478" s="80">
        <v>0</v>
      </c>
      <c r="AU478" s="80"/>
      <c r="AV478" s="80"/>
      <c r="AW478" s="80"/>
      <c r="AX478" s="80"/>
      <c r="AY478" s="80"/>
      <c r="AZ478" s="80"/>
      <c r="BA478" s="80"/>
      <c r="BB478" s="80"/>
      <c r="BC478" s="79" t="str">
        <f>REPLACE(INDEX(GroupVertices[Group],MATCH(Edges[[#This Row],[Vertex 1]],GroupVertices[Vertex],0)),1,1,"")</f>
        <v>9</v>
      </c>
      <c r="BD478" s="79" t="str">
        <f>REPLACE(INDEX(GroupVertices[Group],MATCH(Edges[[#This Row],[Vertex 2]],GroupVertices[Vertex],0)),1,1,"")</f>
        <v>9</v>
      </c>
    </row>
    <row r="479" spans="1:56" ht="15">
      <c r="A479" s="65" t="s">
        <v>566</v>
      </c>
      <c r="B479" s="65" t="s">
        <v>573</v>
      </c>
      <c r="C479" s="66"/>
      <c r="D479" s="67"/>
      <c r="E479" s="68"/>
      <c r="F479" s="69"/>
      <c r="G479" s="66"/>
      <c r="H479" s="70"/>
      <c r="I479" s="71"/>
      <c r="J479" s="71"/>
      <c r="K479" s="34" t="s">
        <v>65</v>
      </c>
      <c r="L479" s="78">
        <v>479</v>
      </c>
      <c r="M479" s="78"/>
      <c r="N479" s="73"/>
      <c r="O479" s="80" t="s">
        <v>874</v>
      </c>
      <c r="P479" s="82">
        <v>43657.53854166667</v>
      </c>
      <c r="Q479" s="80" t="s">
        <v>1139</v>
      </c>
      <c r="R479" s="80"/>
      <c r="S479" s="80"/>
      <c r="T479" s="80"/>
      <c r="U479" s="80"/>
      <c r="V479" s="83" t="s">
        <v>1797</v>
      </c>
      <c r="W479" s="82">
        <v>43657.53854166667</v>
      </c>
      <c r="X479" s="86">
        <v>43657</v>
      </c>
      <c r="Y479" s="88" t="s">
        <v>2252</v>
      </c>
      <c r="Z479" s="83" t="s">
        <v>2813</v>
      </c>
      <c r="AA479" s="80"/>
      <c r="AB479" s="80"/>
      <c r="AC479" s="88" t="s">
        <v>3376</v>
      </c>
      <c r="AD479" s="80"/>
      <c r="AE479" s="80" t="b">
        <v>0</v>
      </c>
      <c r="AF479" s="80">
        <v>0</v>
      </c>
      <c r="AG479" s="88" t="s">
        <v>3679</v>
      </c>
      <c r="AH479" s="80" t="b">
        <v>1</v>
      </c>
      <c r="AI479" s="80" t="s">
        <v>3818</v>
      </c>
      <c r="AJ479" s="80"/>
      <c r="AK479" s="88" t="s">
        <v>3842</v>
      </c>
      <c r="AL479" s="80" t="b">
        <v>0</v>
      </c>
      <c r="AM479" s="80">
        <v>15498</v>
      </c>
      <c r="AN479" s="88" t="s">
        <v>3375</v>
      </c>
      <c r="AO479" s="80" t="s">
        <v>3850</v>
      </c>
      <c r="AP479" s="80" t="b">
        <v>0</v>
      </c>
      <c r="AQ479" s="88" t="s">
        <v>3375</v>
      </c>
      <c r="AR479" s="80" t="s">
        <v>178</v>
      </c>
      <c r="AS479" s="80">
        <v>0</v>
      </c>
      <c r="AT479" s="80">
        <v>0</v>
      </c>
      <c r="AU479" s="80"/>
      <c r="AV479" s="80"/>
      <c r="AW479" s="80"/>
      <c r="AX479" s="80"/>
      <c r="AY479" s="80"/>
      <c r="AZ479" s="80"/>
      <c r="BA479" s="80"/>
      <c r="BB479" s="80"/>
      <c r="BC479" s="79" t="str">
        <f>REPLACE(INDEX(GroupVertices[Group],MATCH(Edges[[#This Row],[Vertex 1]],GroupVertices[Vertex],0)),1,1,"")</f>
        <v>9</v>
      </c>
      <c r="BD479" s="79" t="str">
        <f>REPLACE(INDEX(GroupVertices[Group],MATCH(Edges[[#This Row],[Vertex 2]],GroupVertices[Vertex],0)),1,1,"")</f>
        <v>9</v>
      </c>
    </row>
    <row r="480" spans="1:56" ht="15">
      <c r="A480" s="65" t="s">
        <v>566</v>
      </c>
      <c r="B480" s="65" t="s">
        <v>566</v>
      </c>
      <c r="C480" s="66"/>
      <c r="D480" s="67"/>
      <c r="E480" s="68"/>
      <c r="F480" s="69"/>
      <c r="G480" s="66"/>
      <c r="H480" s="70"/>
      <c r="I480" s="71"/>
      <c r="J480" s="71"/>
      <c r="K480" s="34" t="s">
        <v>65</v>
      </c>
      <c r="L480" s="78">
        <v>480</v>
      </c>
      <c r="M480" s="78"/>
      <c r="N480" s="73"/>
      <c r="O480" s="80" t="s">
        <v>178</v>
      </c>
      <c r="P480" s="82">
        <v>43657.43549768518</v>
      </c>
      <c r="Q480" s="80" t="s">
        <v>1140</v>
      </c>
      <c r="R480" s="80"/>
      <c r="S480" s="80"/>
      <c r="T480" s="80"/>
      <c r="U480" s="80"/>
      <c r="V480" s="83" t="s">
        <v>1797</v>
      </c>
      <c r="W480" s="82">
        <v>43657.43549768518</v>
      </c>
      <c r="X480" s="86">
        <v>43657</v>
      </c>
      <c r="Y480" s="88" t="s">
        <v>2253</v>
      </c>
      <c r="Z480" s="83" t="s">
        <v>2814</v>
      </c>
      <c r="AA480" s="80"/>
      <c r="AB480" s="80"/>
      <c r="AC480" s="88" t="s">
        <v>3377</v>
      </c>
      <c r="AD480" s="80"/>
      <c r="AE480" s="80" t="b">
        <v>0</v>
      </c>
      <c r="AF480" s="80">
        <v>3</v>
      </c>
      <c r="AG480" s="88" t="s">
        <v>3679</v>
      </c>
      <c r="AH480" s="80" t="b">
        <v>0</v>
      </c>
      <c r="AI480" s="80" t="s">
        <v>3818</v>
      </c>
      <c r="AJ480" s="80"/>
      <c r="AK480" s="88" t="s">
        <v>3679</v>
      </c>
      <c r="AL480" s="80" t="b">
        <v>0</v>
      </c>
      <c r="AM480" s="80">
        <v>0</v>
      </c>
      <c r="AN480" s="88" t="s">
        <v>3679</v>
      </c>
      <c r="AO480" s="80" t="s">
        <v>3850</v>
      </c>
      <c r="AP480" s="80" t="b">
        <v>0</v>
      </c>
      <c r="AQ480" s="88" t="s">
        <v>3377</v>
      </c>
      <c r="AR480" s="80" t="s">
        <v>178</v>
      </c>
      <c r="AS480" s="80">
        <v>0</v>
      </c>
      <c r="AT480" s="80">
        <v>0</v>
      </c>
      <c r="AU480" s="80"/>
      <c r="AV480" s="80"/>
      <c r="AW480" s="80"/>
      <c r="AX480" s="80"/>
      <c r="AY480" s="80"/>
      <c r="AZ480" s="80"/>
      <c r="BA480" s="80"/>
      <c r="BB480" s="80"/>
      <c r="BC480" s="79" t="str">
        <f>REPLACE(INDEX(GroupVertices[Group],MATCH(Edges[[#This Row],[Vertex 1]],GroupVertices[Vertex],0)),1,1,"")</f>
        <v>9</v>
      </c>
      <c r="BD480" s="79" t="str">
        <f>REPLACE(INDEX(GroupVertices[Group],MATCH(Edges[[#This Row],[Vertex 2]],GroupVertices[Vertex],0)),1,1,"")</f>
        <v>9</v>
      </c>
    </row>
    <row r="481" spans="1:56" ht="15">
      <c r="A481" s="65" t="s">
        <v>566</v>
      </c>
      <c r="B481" s="65" t="s">
        <v>566</v>
      </c>
      <c r="C481" s="66"/>
      <c r="D481" s="67"/>
      <c r="E481" s="68"/>
      <c r="F481" s="69"/>
      <c r="G481" s="66"/>
      <c r="H481" s="70"/>
      <c r="I481" s="71"/>
      <c r="J481" s="71"/>
      <c r="K481" s="34" t="s">
        <v>65</v>
      </c>
      <c r="L481" s="78">
        <v>481</v>
      </c>
      <c r="M481" s="78"/>
      <c r="N481" s="73"/>
      <c r="O481" s="80" t="s">
        <v>178</v>
      </c>
      <c r="P481" s="82">
        <v>43657.490590277775</v>
      </c>
      <c r="Q481" s="80" t="s">
        <v>1141</v>
      </c>
      <c r="R481" s="80"/>
      <c r="S481" s="80"/>
      <c r="T481" s="80"/>
      <c r="U481" s="80"/>
      <c r="V481" s="83" t="s">
        <v>1797</v>
      </c>
      <c r="W481" s="82">
        <v>43657.490590277775</v>
      </c>
      <c r="X481" s="86">
        <v>43657</v>
      </c>
      <c r="Y481" s="88" t="s">
        <v>2254</v>
      </c>
      <c r="Z481" s="83" t="s">
        <v>2815</v>
      </c>
      <c r="AA481" s="80"/>
      <c r="AB481" s="80"/>
      <c r="AC481" s="88" t="s">
        <v>3378</v>
      </c>
      <c r="AD481" s="80"/>
      <c r="AE481" s="80" t="b">
        <v>0</v>
      </c>
      <c r="AF481" s="80">
        <v>3</v>
      </c>
      <c r="AG481" s="88" t="s">
        <v>3679</v>
      </c>
      <c r="AH481" s="80" t="b">
        <v>0</v>
      </c>
      <c r="AI481" s="80" t="s">
        <v>3818</v>
      </c>
      <c r="AJ481" s="80"/>
      <c r="AK481" s="88" t="s">
        <v>3679</v>
      </c>
      <c r="AL481" s="80" t="b">
        <v>0</v>
      </c>
      <c r="AM481" s="80">
        <v>0</v>
      </c>
      <c r="AN481" s="88" t="s">
        <v>3679</v>
      </c>
      <c r="AO481" s="80" t="s">
        <v>3850</v>
      </c>
      <c r="AP481" s="80" t="b">
        <v>0</v>
      </c>
      <c r="AQ481" s="88" t="s">
        <v>3378</v>
      </c>
      <c r="AR481" s="80" t="s">
        <v>178</v>
      </c>
      <c r="AS481" s="80">
        <v>0</v>
      </c>
      <c r="AT481" s="80">
        <v>0</v>
      </c>
      <c r="AU481" s="80"/>
      <c r="AV481" s="80"/>
      <c r="AW481" s="80"/>
      <c r="AX481" s="80"/>
      <c r="AY481" s="80"/>
      <c r="AZ481" s="80"/>
      <c r="BA481" s="80"/>
      <c r="BB481" s="80"/>
      <c r="BC481" s="79" t="str">
        <f>REPLACE(INDEX(GroupVertices[Group],MATCH(Edges[[#This Row],[Vertex 1]],GroupVertices[Vertex],0)),1,1,"")</f>
        <v>9</v>
      </c>
      <c r="BD481" s="79" t="str">
        <f>REPLACE(INDEX(GroupVertices[Group],MATCH(Edges[[#This Row],[Vertex 2]],GroupVertices[Vertex],0)),1,1,"")</f>
        <v>9</v>
      </c>
    </row>
    <row r="482" spans="1:56" ht="15">
      <c r="A482" s="65" t="s">
        <v>588</v>
      </c>
      <c r="B482" s="65" t="s">
        <v>587</v>
      </c>
      <c r="C482" s="66"/>
      <c r="D482" s="67"/>
      <c r="E482" s="68"/>
      <c r="F482" s="69"/>
      <c r="G482" s="66"/>
      <c r="H482" s="70"/>
      <c r="I482" s="71"/>
      <c r="J482" s="71"/>
      <c r="K482" s="34" t="s">
        <v>65</v>
      </c>
      <c r="L482" s="78">
        <v>482</v>
      </c>
      <c r="M482" s="78"/>
      <c r="N482" s="73"/>
      <c r="O482" s="80" t="s">
        <v>874</v>
      </c>
      <c r="P482" s="82">
        <v>43656.22837962963</v>
      </c>
      <c r="Q482" s="80" t="s">
        <v>1153</v>
      </c>
      <c r="R482" s="80"/>
      <c r="S482" s="80"/>
      <c r="T482" s="80"/>
      <c r="U482" s="83" t="s">
        <v>1454</v>
      </c>
      <c r="V482" s="83" t="s">
        <v>1454</v>
      </c>
      <c r="W482" s="82">
        <v>43656.22837962963</v>
      </c>
      <c r="X482" s="86">
        <v>43656</v>
      </c>
      <c r="Y482" s="88" t="s">
        <v>2268</v>
      </c>
      <c r="Z482" s="83" t="s">
        <v>2830</v>
      </c>
      <c r="AA482" s="80"/>
      <c r="AB482" s="80"/>
      <c r="AC482" s="88" t="s">
        <v>3393</v>
      </c>
      <c r="AD482" s="80"/>
      <c r="AE482" s="80" t="b">
        <v>0</v>
      </c>
      <c r="AF482" s="80">
        <v>0</v>
      </c>
      <c r="AG482" s="88" t="s">
        <v>3679</v>
      </c>
      <c r="AH482" s="80" t="b">
        <v>0</v>
      </c>
      <c r="AI482" s="80" t="s">
        <v>3815</v>
      </c>
      <c r="AJ482" s="80"/>
      <c r="AK482" s="88" t="s">
        <v>3679</v>
      </c>
      <c r="AL482" s="80" t="b">
        <v>0</v>
      </c>
      <c r="AM482" s="80">
        <v>29568</v>
      </c>
      <c r="AN482" s="88" t="s">
        <v>3392</v>
      </c>
      <c r="AO482" s="80" t="s">
        <v>3850</v>
      </c>
      <c r="AP482" s="80" t="b">
        <v>0</v>
      </c>
      <c r="AQ482" s="88" t="s">
        <v>3392</v>
      </c>
      <c r="AR482" s="80" t="s">
        <v>178</v>
      </c>
      <c r="AS482" s="80">
        <v>0</v>
      </c>
      <c r="AT482" s="80">
        <v>0</v>
      </c>
      <c r="AU482" s="80"/>
      <c r="AV482" s="80"/>
      <c r="AW482" s="80"/>
      <c r="AX482" s="80"/>
      <c r="AY482" s="80"/>
      <c r="AZ482" s="80"/>
      <c r="BA482" s="80"/>
      <c r="BB482" s="80"/>
      <c r="BC482" s="79" t="str">
        <f>REPLACE(INDEX(GroupVertices[Group],MATCH(Edges[[#This Row],[Vertex 1]],GroupVertices[Vertex],0)),1,1,"")</f>
        <v>2</v>
      </c>
      <c r="BD482" s="79" t="str">
        <f>REPLACE(INDEX(GroupVertices[Group],MATCH(Edges[[#This Row],[Vertex 2]],GroupVertices[Vertex],0)),1,1,"")</f>
        <v>2</v>
      </c>
    </row>
    <row r="483" spans="1:56" ht="15">
      <c r="A483" s="65" t="s">
        <v>588</v>
      </c>
      <c r="B483" s="65" t="s">
        <v>589</v>
      </c>
      <c r="C483" s="66"/>
      <c r="D483" s="67"/>
      <c r="E483" s="68"/>
      <c r="F483" s="69"/>
      <c r="G483" s="66"/>
      <c r="H483" s="70"/>
      <c r="I483" s="71"/>
      <c r="J483" s="71"/>
      <c r="K483" s="34" t="s">
        <v>65</v>
      </c>
      <c r="L483" s="78">
        <v>483</v>
      </c>
      <c r="M483" s="78"/>
      <c r="N483" s="73"/>
      <c r="O483" s="80" t="s">
        <v>874</v>
      </c>
      <c r="P483" s="82">
        <v>43656.228680555556</v>
      </c>
      <c r="Q483" s="80" t="s">
        <v>1154</v>
      </c>
      <c r="R483" s="80"/>
      <c r="S483" s="80"/>
      <c r="T483" s="80"/>
      <c r="U483" s="83" t="s">
        <v>1455</v>
      </c>
      <c r="V483" s="83" t="s">
        <v>1455</v>
      </c>
      <c r="W483" s="82">
        <v>43656.228680555556</v>
      </c>
      <c r="X483" s="86">
        <v>43656</v>
      </c>
      <c r="Y483" s="88" t="s">
        <v>2270</v>
      </c>
      <c r="Z483" s="83" t="s">
        <v>2832</v>
      </c>
      <c r="AA483" s="80"/>
      <c r="AB483" s="80"/>
      <c r="AC483" s="88" t="s">
        <v>3395</v>
      </c>
      <c r="AD483" s="80"/>
      <c r="AE483" s="80" t="b">
        <v>0</v>
      </c>
      <c r="AF483" s="80">
        <v>0</v>
      </c>
      <c r="AG483" s="88" t="s">
        <v>3679</v>
      </c>
      <c r="AH483" s="80" t="b">
        <v>0</v>
      </c>
      <c r="AI483" s="80" t="s">
        <v>3815</v>
      </c>
      <c r="AJ483" s="80"/>
      <c r="AK483" s="88" t="s">
        <v>3679</v>
      </c>
      <c r="AL483" s="80" t="b">
        <v>0</v>
      </c>
      <c r="AM483" s="80">
        <v>22040</v>
      </c>
      <c r="AN483" s="88" t="s">
        <v>3394</v>
      </c>
      <c r="AO483" s="80" t="s">
        <v>3850</v>
      </c>
      <c r="AP483" s="80" t="b">
        <v>0</v>
      </c>
      <c r="AQ483" s="88" t="s">
        <v>3394</v>
      </c>
      <c r="AR483" s="80" t="s">
        <v>178</v>
      </c>
      <c r="AS483" s="80">
        <v>0</v>
      </c>
      <c r="AT483" s="80">
        <v>0</v>
      </c>
      <c r="AU483" s="80"/>
      <c r="AV483" s="80"/>
      <c r="AW483" s="80"/>
      <c r="AX483" s="80"/>
      <c r="AY483" s="80"/>
      <c r="AZ483" s="80"/>
      <c r="BA483" s="80"/>
      <c r="BB483" s="80"/>
      <c r="BC483" s="79" t="str">
        <f>REPLACE(INDEX(GroupVertices[Group],MATCH(Edges[[#This Row],[Vertex 1]],GroupVertices[Vertex],0)),1,1,"")</f>
        <v>2</v>
      </c>
      <c r="BD483" s="79" t="str">
        <f>REPLACE(INDEX(GroupVertices[Group],MATCH(Edges[[#This Row],[Vertex 2]],GroupVertices[Vertex],0)),1,1,"")</f>
        <v>2</v>
      </c>
    </row>
    <row r="484" spans="1:56" ht="15">
      <c r="A484" s="65" t="s">
        <v>588</v>
      </c>
      <c r="B484" s="65" t="s">
        <v>590</v>
      </c>
      <c r="C484" s="66"/>
      <c r="D484" s="67"/>
      <c r="E484" s="68"/>
      <c r="F484" s="69"/>
      <c r="G484" s="66"/>
      <c r="H484" s="70"/>
      <c r="I484" s="71"/>
      <c r="J484" s="71"/>
      <c r="K484" s="34" t="s">
        <v>65</v>
      </c>
      <c r="L484" s="78">
        <v>484</v>
      </c>
      <c r="M484" s="78"/>
      <c r="N484" s="73"/>
      <c r="O484" s="80" t="s">
        <v>874</v>
      </c>
      <c r="P484" s="82">
        <v>43656.228796296295</v>
      </c>
      <c r="Q484" s="80" t="s">
        <v>1155</v>
      </c>
      <c r="R484" s="80"/>
      <c r="S484" s="80"/>
      <c r="T484" s="80"/>
      <c r="U484" s="83" t="s">
        <v>1456</v>
      </c>
      <c r="V484" s="83" t="s">
        <v>1456</v>
      </c>
      <c r="W484" s="82">
        <v>43656.228796296295</v>
      </c>
      <c r="X484" s="86">
        <v>43656</v>
      </c>
      <c r="Y484" s="88" t="s">
        <v>2272</v>
      </c>
      <c r="Z484" s="83" t="s">
        <v>2834</v>
      </c>
      <c r="AA484" s="80"/>
      <c r="AB484" s="80"/>
      <c r="AC484" s="88" t="s">
        <v>3397</v>
      </c>
      <c r="AD484" s="80"/>
      <c r="AE484" s="80" t="b">
        <v>0</v>
      </c>
      <c r="AF484" s="80">
        <v>0</v>
      </c>
      <c r="AG484" s="88" t="s">
        <v>3679</v>
      </c>
      <c r="AH484" s="80" t="b">
        <v>0</v>
      </c>
      <c r="AI484" s="80" t="s">
        <v>3815</v>
      </c>
      <c r="AJ484" s="80"/>
      <c r="AK484" s="88" t="s">
        <v>3679</v>
      </c>
      <c r="AL484" s="80" t="b">
        <v>0</v>
      </c>
      <c r="AM484" s="80">
        <v>16604</v>
      </c>
      <c r="AN484" s="88" t="s">
        <v>3396</v>
      </c>
      <c r="AO484" s="80" t="s">
        <v>3850</v>
      </c>
      <c r="AP484" s="80" t="b">
        <v>0</v>
      </c>
      <c r="AQ484" s="88" t="s">
        <v>3396</v>
      </c>
      <c r="AR484" s="80" t="s">
        <v>178</v>
      </c>
      <c r="AS484" s="80">
        <v>0</v>
      </c>
      <c r="AT484" s="80">
        <v>0</v>
      </c>
      <c r="AU484" s="80"/>
      <c r="AV484" s="80"/>
      <c r="AW484" s="80"/>
      <c r="AX484" s="80"/>
      <c r="AY484" s="80"/>
      <c r="AZ484" s="80"/>
      <c r="BA484" s="80"/>
      <c r="BB484" s="80"/>
      <c r="BC484" s="79" t="str">
        <f>REPLACE(INDEX(GroupVertices[Group],MATCH(Edges[[#This Row],[Vertex 1]],GroupVertices[Vertex],0)),1,1,"")</f>
        <v>2</v>
      </c>
      <c r="BD484" s="79" t="str">
        <f>REPLACE(INDEX(GroupVertices[Group],MATCH(Edges[[#This Row],[Vertex 2]],GroupVertices[Vertex],0)),1,1,"")</f>
        <v>2</v>
      </c>
    </row>
    <row r="485" spans="1:56" ht="15">
      <c r="A485" s="65" t="s">
        <v>588</v>
      </c>
      <c r="B485" s="65" t="s">
        <v>591</v>
      </c>
      <c r="C485" s="66"/>
      <c r="D485" s="67"/>
      <c r="E485" s="68"/>
      <c r="F485" s="69"/>
      <c r="G485" s="66"/>
      <c r="H485" s="70"/>
      <c r="I485" s="71"/>
      <c r="J485" s="71"/>
      <c r="K485" s="34" t="s">
        <v>65</v>
      </c>
      <c r="L485" s="78">
        <v>485</v>
      </c>
      <c r="M485" s="78"/>
      <c r="N485" s="73"/>
      <c r="O485" s="80" t="s">
        <v>874</v>
      </c>
      <c r="P485" s="82">
        <v>43656.27458333333</v>
      </c>
      <c r="Q485" s="80" t="s">
        <v>1156</v>
      </c>
      <c r="R485" s="83" t="s">
        <v>1301</v>
      </c>
      <c r="S485" s="80" t="s">
        <v>1335</v>
      </c>
      <c r="T485" s="80" t="s">
        <v>1383</v>
      </c>
      <c r="U485" s="80"/>
      <c r="V485" s="83" t="s">
        <v>1810</v>
      </c>
      <c r="W485" s="82">
        <v>43656.27458333333</v>
      </c>
      <c r="X485" s="86">
        <v>43656</v>
      </c>
      <c r="Y485" s="88" t="s">
        <v>2274</v>
      </c>
      <c r="Z485" s="83" t="s">
        <v>2836</v>
      </c>
      <c r="AA485" s="80"/>
      <c r="AB485" s="80"/>
      <c r="AC485" s="88" t="s">
        <v>3399</v>
      </c>
      <c r="AD485" s="80"/>
      <c r="AE485" s="80" t="b">
        <v>0</v>
      </c>
      <c r="AF485" s="80">
        <v>0</v>
      </c>
      <c r="AG485" s="88" t="s">
        <v>3679</v>
      </c>
      <c r="AH485" s="80" t="b">
        <v>0</v>
      </c>
      <c r="AI485" s="80" t="s">
        <v>3815</v>
      </c>
      <c r="AJ485" s="80"/>
      <c r="AK485" s="88" t="s">
        <v>3679</v>
      </c>
      <c r="AL485" s="80" t="b">
        <v>0</v>
      </c>
      <c r="AM485" s="80">
        <v>23352</v>
      </c>
      <c r="AN485" s="88" t="s">
        <v>3398</v>
      </c>
      <c r="AO485" s="80" t="s">
        <v>3850</v>
      </c>
      <c r="AP485" s="80" t="b">
        <v>0</v>
      </c>
      <c r="AQ485" s="88" t="s">
        <v>3398</v>
      </c>
      <c r="AR485" s="80" t="s">
        <v>178</v>
      </c>
      <c r="AS485" s="80">
        <v>0</v>
      </c>
      <c r="AT485" s="80">
        <v>0</v>
      </c>
      <c r="AU485" s="80"/>
      <c r="AV485" s="80"/>
      <c r="AW485" s="80"/>
      <c r="AX485" s="80"/>
      <c r="AY485" s="80"/>
      <c r="AZ485" s="80"/>
      <c r="BA485" s="80"/>
      <c r="BB485" s="80"/>
      <c r="BC485" s="79" t="str">
        <f>REPLACE(INDEX(GroupVertices[Group],MATCH(Edges[[#This Row],[Vertex 1]],GroupVertices[Vertex],0)),1,1,"")</f>
        <v>2</v>
      </c>
      <c r="BD485" s="79" t="str">
        <f>REPLACE(INDEX(GroupVertices[Group],MATCH(Edges[[#This Row],[Vertex 2]],GroupVertices[Vertex],0)),1,1,"")</f>
        <v>2</v>
      </c>
    </row>
    <row r="486" spans="1:56" ht="15">
      <c r="A486" s="65" t="s">
        <v>588</v>
      </c>
      <c r="B486" s="65" t="s">
        <v>592</v>
      </c>
      <c r="C486" s="66"/>
      <c r="D486" s="67"/>
      <c r="E486" s="68"/>
      <c r="F486" s="69"/>
      <c r="G486" s="66"/>
      <c r="H486" s="70"/>
      <c r="I486" s="71"/>
      <c r="J486" s="71"/>
      <c r="K486" s="34" t="s">
        <v>65</v>
      </c>
      <c r="L486" s="78">
        <v>486</v>
      </c>
      <c r="M486" s="78"/>
      <c r="N486" s="73"/>
      <c r="O486" s="80" t="s">
        <v>874</v>
      </c>
      <c r="P486" s="82">
        <v>43656.39787037037</v>
      </c>
      <c r="Q486" s="80" t="s">
        <v>1157</v>
      </c>
      <c r="R486" s="80"/>
      <c r="S486" s="80"/>
      <c r="T486" s="80"/>
      <c r="U486" s="83" t="s">
        <v>1458</v>
      </c>
      <c r="V486" s="83" t="s">
        <v>1458</v>
      </c>
      <c r="W486" s="82">
        <v>43656.39787037037</v>
      </c>
      <c r="X486" s="86">
        <v>43656</v>
      </c>
      <c r="Y486" s="88" t="s">
        <v>2276</v>
      </c>
      <c r="Z486" s="83" t="s">
        <v>2838</v>
      </c>
      <c r="AA486" s="80"/>
      <c r="AB486" s="80"/>
      <c r="AC486" s="88" t="s">
        <v>3401</v>
      </c>
      <c r="AD486" s="80"/>
      <c r="AE486" s="80" t="b">
        <v>0</v>
      </c>
      <c r="AF486" s="80">
        <v>0</v>
      </c>
      <c r="AG486" s="88" t="s">
        <v>3679</v>
      </c>
      <c r="AH486" s="80" t="b">
        <v>0</v>
      </c>
      <c r="AI486" s="80" t="s">
        <v>3815</v>
      </c>
      <c r="AJ486" s="80"/>
      <c r="AK486" s="88" t="s">
        <v>3679</v>
      </c>
      <c r="AL486" s="80" t="b">
        <v>0</v>
      </c>
      <c r="AM486" s="80">
        <v>3075</v>
      </c>
      <c r="AN486" s="88" t="s">
        <v>3400</v>
      </c>
      <c r="AO486" s="80" t="s">
        <v>3850</v>
      </c>
      <c r="AP486" s="80" t="b">
        <v>0</v>
      </c>
      <c r="AQ486" s="88" t="s">
        <v>3400</v>
      </c>
      <c r="AR486" s="80" t="s">
        <v>178</v>
      </c>
      <c r="AS486" s="80">
        <v>0</v>
      </c>
      <c r="AT486" s="80">
        <v>0</v>
      </c>
      <c r="AU486" s="80"/>
      <c r="AV486" s="80"/>
      <c r="AW486" s="80"/>
      <c r="AX486" s="80"/>
      <c r="AY486" s="80"/>
      <c r="AZ486" s="80"/>
      <c r="BA486" s="80"/>
      <c r="BB486" s="80"/>
      <c r="BC486" s="79" t="str">
        <f>REPLACE(INDEX(GroupVertices[Group],MATCH(Edges[[#This Row],[Vertex 1]],GroupVertices[Vertex],0)),1,1,"")</f>
        <v>2</v>
      </c>
      <c r="BD486" s="79" t="str">
        <f>REPLACE(INDEX(GroupVertices[Group],MATCH(Edges[[#This Row],[Vertex 2]],GroupVertices[Vertex],0)),1,1,"")</f>
        <v>2</v>
      </c>
    </row>
    <row r="487" spans="1:56" ht="15">
      <c r="A487" s="65" t="s">
        <v>588</v>
      </c>
      <c r="B487" s="65" t="s">
        <v>593</v>
      </c>
      <c r="C487" s="66"/>
      <c r="D487" s="67"/>
      <c r="E487" s="68"/>
      <c r="F487" s="69"/>
      <c r="G487" s="66"/>
      <c r="H487" s="70"/>
      <c r="I487" s="71"/>
      <c r="J487" s="71"/>
      <c r="K487" s="34" t="s">
        <v>65</v>
      </c>
      <c r="L487" s="78">
        <v>487</v>
      </c>
      <c r="M487" s="78"/>
      <c r="N487" s="73"/>
      <c r="O487" s="80" t="s">
        <v>874</v>
      </c>
      <c r="P487" s="82">
        <v>43656.39796296296</v>
      </c>
      <c r="Q487" s="80" t="s">
        <v>1158</v>
      </c>
      <c r="R487" s="80"/>
      <c r="S487" s="80"/>
      <c r="T487" s="80"/>
      <c r="U487" s="80"/>
      <c r="V487" s="83" t="s">
        <v>1810</v>
      </c>
      <c r="W487" s="82">
        <v>43656.39796296296</v>
      </c>
      <c r="X487" s="86">
        <v>43656</v>
      </c>
      <c r="Y487" s="88" t="s">
        <v>2278</v>
      </c>
      <c r="Z487" s="83" t="s">
        <v>2840</v>
      </c>
      <c r="AA487" s="80"/>
      <c r="AB487" s="80"/>
      <c r="AC487" s="88" t="s">
        <v>3403</v>
      </c>
      <c r="AD487" s="80"/>
      <c r="AE487" s="80" t="b">
        <v>0</v>
      </c>
      <c r="AF487" s="80">
        <v>0</v>
      </c>
      <c r="AG487" s="88" t="s">
        <v>3679</v>
      </c>
      <c r="AH487" s="80" t="b">
        <v>0</v>
      </c>
      <c r="AI487" s="80" t="s">
        <v>3815</v>
      </c>
      <c r="AJ487" s="80"/>
      <c r="AK487" s="88" t="s">
        <v>3679</v>
      </c>
      <c r="AL487" s="80" t="b">
        <v>0</v>
      </c>
      <c r="AM487" s="80">
        <v>5679</v>
      </c>
      <c r="AN487" s="88" t="s">
        <v>3402</v>
      </c>
      <c r="AO487" s="80" t="s">
        <v>3850</v>
      </c>
      <c r="AP487" s="80" t="b">
        <v>0</v>
      </c>
      <c r="AQ487" s="88" t="s">
        <v>3402</v>
      </c>
      <c r="AR487" s="80" t="s">
        <v>178</v>
      </c>
      <c r="AS487" s="80">
        <v>0</v>
      </c>
      <c r="AT487" s="80">
        <v>0</v>
      </c>
      <c r="AU487" s="80"/>
      <c r="AV487" s="80"/>
      <c r="AW487" s="80"/>
      <c r="AX487" s="80"/>
      <c r="AY487" s="80"/>
      <c r="AZ487" s="80"/>
      <c r="BA487" s="80"/>
      <c r="BB487" s="80"/>
      <c r="BC487" s="79" t="str">
        <f>REPLACE(INDEX(GroupVertices[Group],MATCH(Edges[[#This Row],[Vertex 1]],GroupVertices[Vertex],0)),1,1,"")</f>
        <v>2</v>
      </c>
      <c r="BD487" s="79" t="str">
        <f>REPLACE(INDEX(GroupVertices[Group],MATCH(Edges[[#This Row],[Vertex 2]],GroupVertices[Vertex],0)),1,1,"")</f>
        <v>2</v>
      </c>
    </row>
    <row r="488" spans="1:56" ht="15">
      <c r="A488" s="65" t="s">
        <v>588</v>
      </c>
      <c r="B488" s="65" t="s">
        <v>594</v>
      </c>
      <c r="C488" s="66"/>
      <c r="D488" s="67"/>
      <c r="E488" s="68"/>
      <c r="F488" s="69"/>
      <c r="G488" s="66"/>
      <c r="H488" s="70"/>
      <c r="I488" s="71"/>
      <c r="J488" s="71"/>
      <c r="K488" s="34" t="s">
        <v>65</v>
      </c>
      <c r="L488" s="78">
        <v>488</v>
      </c>
      <c r="M488" s="78"/>
      <c r="N488" s="73"/>
      <c r="O488" s="80" t="s">
        <v>874</v>
      </c>
      <c r="P488" s="82">
        <v>43656.32655092593</v>
      </c>
      <c r="Q488" s="80" t="s">
        <v>1159</v>
      </c>
      <c r="R488" s="80"/>
      <c r="S488" s="80"/>
      <c r="T488" s="80"/>
      <c r="U488" s="80"/>
      <c r="V488" s="83" t="s">
        <v>1810</v>
      </c>
      <c r="W488" s="82">
        <v>43656.32655092593</v>
      </c>
      <c r="X488" s="86">
        <v>43656</v>
      </c>
      <c r="Y488" s="88" t="s">
        <v>2281</v>
      </c>
      <c r="Z488" s="83" t="s">
        <v>2843</v>
      </c>
      <c r="AA488" s="80"/>
      <c r="AB488" s="80"/>
      <c r="AC488" s="88" t="s">
        <v>3406</v>
      </c>
      <c r="AD488" s="80"/>
      <c r="AE488" s="80" t="b">
        <v>0</v>
      </c>
      <c r="AF488" s="80">
        <v>0</v>
      </c>
      <c r="AG488" s="88" t="s">
        <v>3679</v>
      </c>
      <c r="AH488" s="80" t="b">
        <v>0</v>
      </c>
      <c r="AI488" s="80" t="s">
        <v>3815</v>
      </c>
      <c r="AJ488" s="80"/>
      <c r="AK488" s="88" t="s">
        <v>3679</v>
      </c>
      <c r="AL488" s="80" t="b">
        <v>0</v>
      </c>
      <c r="AM488" s="80">
        <v>21163</v>
      </c>
      <c r="AN488" s="88" t="s">
        <v>3404</v>
      </c>
      <c r="AO488" s="80" t="s">
        <v>3850</v>
      </c>
      <c r="AP488" s="80" t="b">
        <v>0</v>
      </c>
      <c r="AQ488" s="88" t="s">
        <v>3404</v>
      </c>
      <c r="AR488" s="80" t="s">
        <v>178</v>
      </c>
      <c r="AS488" s="80">
        <v>0</v>
      </c>
      <c r="AT488" s="80">
        <v>0</v>
      </c>
      <c r="AU488" s="80"/>
      <c r="AV488" s="80"/>
      <c r="AW488" s="80"/>
      <c r="AX488" s="80"/>
      <c r="AY488" s="80"/>
      <c r="AZ488" s="80"/>
      <c r="BA488" s="80"/>
      <c r="BB488" s="80"/>
      <c r="BC488" s="79" t="str">
        <f>REPLACE(INDEX(GroupVertices[Group],MATCH(Edges[[#This Row],[Vertex 1]],GroupVertices[Vertex],0)),1,1,"")</f>
        <v>2</v>
      </c>
      <c r="BD488" s="79" t="str">
        <f>REPLACE(INDEX(GroupVertices[Group],MATCH(Edges[[#This Row],[Vertex 2]],GroupVertices[Vertex],0)),1,1,"")</f>
        <v>2</v>
      </c>
    </row>
    <row r="489" spans="1:56" ht="15">
      <c r="A489" s="65" t="s">
        <v>588</v>
      </c>
      <c r="B489" s="65" t="s">
        <v>594</v>
      </c>
      <c r="C489" s="66"/>
      <c r="D489" s="67"/>
      <c r="E489" s="68"/>
      <c r="F489" s="69"/>
      <c r="G489" s="66"/>
      <c r="H489" s="70"/>
      <c r="I489" s="71"/>
      <c r="J489" s="71"/>
      <c r="K489" s="34" t="s">
        <v>65</v>
      </c>
      <c r="L489" s="78">
        <v>489</v>
      </c>
      <c r="M489" s="78"/>
      <c r="N489" s="73"/>
      <c r="O489" s="80" t="s">
        <v>874</v>
      </c>
      <c r="P489" s="82">
        <v>43656.58974537037</v>
      </c>
      <c r="Q489" s="80" t="s">
        <v>1160</v>
      </c>
      <c r="R489" s="80"/>
      <c r="S489" s="80"/>
      <c r="T489" s="80"/>
      <c r="U489" s="80"/>
      <c r="V489" s="83" t="s">
        <v>1810</v>
      </c>
      <c r="W489" s="82">
        <v>43656.58974537037</v>
      </c>
      <c r="X489" s="86">
        <v>43656</v>
      </c>
      <c r="Y489" s="88" t="s">
        <v>2282</v>
      </c>
      <c r="Z489" s="83" t="s">
        <v>2844</v>
      </c>
      <c r="AA489" s="80"/>
      <c r="AB489" s="80"/>
      <c r="AC489" s="88" t="s">
        <v>3407</v>
      </c>
      <c r="AD489" s="80"/>
      <c r="AE489" s="80" t="b">
        <v>0</v>
      </c>
      <c r="AF489" s="80">
        <v>0</v>
      </c>
      <c r="AG489" s="88" t="s">
        <v>3679</v>
      </c>
      <c r="AH489" s="80" t="b">
        <v>0</v>
      </c>
      <c r="AI489" s="80" t="s">
        <v>3815</v>
      </c>
      <c r="AJ489" s="80"/>
      <c r="AK489" s="88" t="s">
        <v>3679</v>
      </c>
      <c r="AL489" s="80" t="b">
        <v>0</v>
      </c>
      <c r="AM489" s="80">
        <v>6295</v>
      </c>
      <c r="AN489" s="88" t="s">
        <v>3405</v>
      </c>
      <c r="AO489" s="80" t="s">
        <v>3850</v>
      </c>
      <c r="AP489" s="80" t="b">
        <v>0</v>
      </c>
      <c r="AQ489" s="88" t="s">
        <v>3405</v>
      </c>
      <c r="AR489" s="80" t="s">
        <v>178</v>
      </c>
      <c r="AS489" s="80">
        <v>0</v>
      </c>
      <c r="AT489" s="80">
        <v>0</v>
      </c>
      <c r="AU489" s="80"/>
      <c r="AV489" s="80"/>
      <c r="AW489" s="80"/>
      <c r="AX489" s="80"/>
      <c r="AY489" s="80"/>
      <c r="AZ489" s="80"/>
      <c r="BA489" s="80"/>
      <c r="BB489" s="80"/>
      <c r="BC489" s="79" t="str">
        <f>REPLACE(INDEX(GroupVertices[Group],MATCH(Edges[[#This Row],[Vertex 1]],GroupVertices[Vertex],0)),1,1,"")</f>
        <v>2</v>
      </c>
      <c r="BD489" s="79" t="str">
        <f>REPLACE(INDEX(GroupVertices[Group],MATCH(Edges[[#This Row],[Vertex 2]],GroupVertices[Vertex],0)),1,1,"")</f>
        <v>2</v>
      </c>
    </row>
    <row r="490" spans="1:56" ht="15">
      <c r="A490" s="65" t="s">
        <v>588</v>
      </c>
      <c r="B490" s="65" t="s">
        <v>595</v>
      </c>
      <c r="C490" s="66"/>
      <c r="D490" s="67"/>
      <c r="E490" s="68"/>
      <c r="F490" s="69"/>
      <c r="G490" s="66"/>
      <c r="H490" s="70"/>
      <c r="I490" s="71"/>
      <c r="J490" s="71"/>
      <c r="K490" s="34" t="s">
        <v>65</v>
      </c>
      <c r="L490" s="78">
        <v>490</v>
      </c>
      <c r="M490" s="78"/>
      <c r="N490" s="73"/>
      <c r="O490" s="80" t="s">
        <v>874</v>
      </c>
      <c r="P490" s="82">
        <v>43656.59193287037</v>
      </c>
      <c r="Q490" s="80" t="s">
        <v>1161</v>
      </c>
      <c r="R490" s="80"/>
      <c r="S490" s="80"/>
      <c r="T490" s="80"/>
      <c r="U490" s="83" t="s">
        <v>1461</v>
      </c>
      <c r="V490" s="83" t="s">
        <v>1461</v>
      </c>
      <c r="W490" s="82">
        <v>43656.59193287037</v>
      </c>
      <c r="X490" s="86">
        <v>43656</v>
      </c>
      <c r="Y490" s="88" t="s">
        <v>2284</v>
      </c>
      <c r="Z490" s="83" t="s">
        <v>2846</v>
      </c>
      <c r="AA490" s="80"/>
      <c r="AB490" s="80"/>
      <c r="AC490" s="88" t="s">
        <v>3409</v>
      </c>
      <c r="AD490" s="80"/>
      <c r="AE490" s="80" t="b">
        <v>0</v>
      </c>
      <c r="AF490" s="80">
        <v>0</v>
      </c>
      <c r="AG490" s="88" t="s">
        <v>3679</v>
      </c>
      <c r="AH490" s="80" t="b">
        <v>0</v>
      </c>
      <c r="AI490" s="80" t="s">
        <v>3824</v>
      </c>
      <c r="AJ490" s="80"/>
      <c r="AK490" s="88" t="s">
        <v>3679</v>
      </c>
      <c r="AL490" s="80" t="b">
        <v>0</v>
      </c>
      <c r="AM490" s="80">
        <v>6518</v>
      </c>
      <c r="AN490" s="88" t="s">
        <v>3408</v>
      </c>
      <c r="AO490" s="80" t="s">
        <v>3850</v>
      </c>
      <c r="AP490" s="80" t="b">
        <v>0</v>
      </c>
      <c r="AQ490" s="88" t="s">
        <v>3408</v>
      </c>
      <c r="AR490" s="80" t="s">
        <v>178</v>
      </c>
      <c r="AS490" s="80">
        <v>0</v>
      </c>
      <c r="AT490" s="80">
        <v>0</v>
      </c>
      <c r="AU490" s="80"/>
      <c r="AV490" s="80"/>
      <c r="AW490" s="80"/>
      <c r="AX490" s="80"/>
      <c r="AY490" s="80"/>
      <c r="AZ490" s="80"/>
      <c r="BA490" s="80"/>
      <c r="BB490" s="80"/>
      <c r="BC490" s="79" t="str">
        <f>REPLACE(INDEX(GroupVertices[Group],MATCH(Edges[[#This Row],[Vertex 1]],GroupVertices[Vertex],0)),1,1,"")</f>
        <v>2</v>
      </c>
      <c r="BD490" s="79" t="str">
        <f>REPLACE(INDEX(GroupVertices[Group],MATCH(Edges[[#This Row],[Vertex 2]],GroupVertices[Vertex],0)),1,1,"")</f>
        <v>2</v>
      </c>
    </row>
    <row r="491" spans="1:56" ht="15">
      <c r="A491" s="65" t="s">
        <v>588</v>
      </c>
      <c r="B491" s="65" t="s">
        <v>596</v>
      </c>
      <c r="C491" s="66"/>
      <c r="D491" s="67"/>
      <c r="E491" s="68"/>
      <c r="F491" s="69"/>
      <c r="G491" s="66"/>
      <c r="H491" s="70"/>
      <c r="I491" s="71"/>
      <c r="J491" s="71"/>
      <c r="K491" s="34" t="s">
        <v>65</v>
      </c>
      <c r="L491" s="78">
        <v>491</v>
      </c>
      <c r="M491" s="78"/>
      <c r="N491" s="73"/>
      <c r="O491" s="80" t="s">
        <v>874</v>
      </c>
      <c r="P491" s="82">
        <v>43656.591990740744</v>
      </c>
      <c r="Q491" s="80" t="s">
        <v>1162</v>
      </c>
      <c r="R491" s="80"/>
      <c r="S491" s="80"/>
      <c r="T491" s="80"/>
      <c r="U491" s="83" t="s">
        <v>1462</v>
      </c>
      <c r="V491" s="83" t="s">
        <v>1462</v>
      </c>
      <c r="W491" s="82">
        <v>43656.591990740744</v>
      </c>
      <c r="X491" s="86">
        <v>43656</v>
      </c>
      <c r="Y491" s="88" t="s">
        <v>2286</v>
      </c>
      <c r="Z491" s="83" t="s">
        <v>2848</v>
      </c>
      <c r="AA491" s="80"/>
      <c r="AB491" s="80"/>
      <c r="AC491" s="88" t="s">
        <v>3411</v>
      </c>
      <c r="AD491" s="80"/>
      <c r="AE491" s="80" t="b">
        <v>0</v>
      </c>
      <c r="AF491" s="80">
        <v>0</v>
      </c>
      <c r="AG491" s="88" t="s">
        <v>3679</v>
      </c>
      <c r="AH491" s="80" t="b">
        <v>0</v>
      </c>
      <c r="AI491" s="80" t="s">
        <v>3815</v>
      </c>
      <c r="AJ491" s="80"/>
      <c r="AK491" s="88" t="s">
        <v>3679</v>
      </c>
      <c r="AL491" s="80" t="b">
        <v>0</v>
      </c>
      <c r="AM491" s="80">
        <v>232</v>
      </c>
      <c r="AN491" s="88" t="s">
        <v>3410</v>
      </c>
      <c r="AO491" s="80" t="s">
        <v>3850</v>
      </c>
      <c r="AP491" s="80" t="b">
        <v>0</v>
      </c>
      <c r="AQ491" s="88" t="s">
        <v>3410</v>
      </c>
      <c r="AR491" s="80" t="s">
        <v>178</v>
      </c>
      <c r="AS491" s="80">
        <v>0</v>
      </c>
      <c r="AT491" s="80">
        <v>0</v>
      </c>
      <c r="AU491" s="80"/>
      <c r="AV491" s="80"/>
      <c r="AW491" s="80"/>
      <c r="AX491" s="80"/>
      <c r="AY491" s="80"/>
      <c r="AZ491" s="80"/>
      <c r="BA491" s="80"/>
      <c r="BB491" s="80"/>
      <c r="BC491" s="79" t="str">
        <f>REPLACE(INDEX(GroupVertices[Group],MATCH(Edges[[#This Row],[Vertex 1]],GroupVertices[Vertex],0)),1,1,"")</f>
        <v>2</v>
      </c>
      <c r="BD491" s="79" t="str">
        <f>REPLACE(INDEX(GroupVertices[Group],MATCH(Edges[[#This Row],[Vertex 2]],GroupVertices[Vertex],0)),1,1,"")</f>
        <v>2</v>
      </c>
    </row>
    <row r="492" spans="1:56" ht="15">
      <c r="A492" s="65" t="s">
        <v>588</v>
      </c>
      <c r="B492" s="65" t="s">
        <v>597</v>
      </c>
      <c r="C492" s="66"/>
      <c r="D492" s="67"/>
      <c r="E492" s="68"/>
      <c r="F492" s="69"/>
      <c r="G492" s="66"/>
      <c r="H492" s="70"/>
      <c r="I492" s="71"/>
      <c r="J492" s="71"/>
      <c r="K492" s="34" t="s">
        <v>65</v>
      </c>
      <c r="L492" s="78">
        <v>492</v>
      </c>
      <c r="M492" s="78"/>
      <c r="N492" s="73"/>
      <c r="O492" s="80" t="s">
        <v>874</v>
      </c>
      <c r="P492" s="82">
        <v>43656.59204861111</v>
      </c>
      <c r="Q492" s="80" t="s">
        <v>1163</v>
      </c>
      <c r="R492" s="80"/>
      <c r="S492" s="80"/>
      <c r="T492" s="80"/>
      <c r="U492" s="80"/>
      <c r="V492" s="83" t="s">
        <v>1810</v>
      </c>
      <c r="W492" s="82">
        <v>43656.59204861111</v>
      </c>
      <c r="X492" s="86">
        <v>43656</v>
      </c>
      <c r="Y492" s="88" t="s">
        <v>2287</v>
      </c>
      <c r="Z492" s="83" t="s">
        <v>2850</v>
      </c>
      <c r="AA492" s="80"/>
      <c r="AB492" s="80"/>
      <c r="AC492" s="88" t="s">
        <v>3413</v>
      </c>
      <c r="AD492" s="80"/>
      <c r="AE492" s="80" t="b">
        <v>0</v>
      </c>
      <c r="AF492" s="80">
        <v>0</v>
      </c>
      <c r="AG492" s="88" t="s">
        <v>3679</v>
      </c>
      <c r="AH492" s="80" t="b">
        <v>0</v>
      </c>
      <c r="AI492" s="80" t="s">
        <v>3815</v>
      </c>
      <c r="AJ492" s="80"/>
      <c r="AK492" s="88" t="s">
        <v>3679</v>
      </c>
      <c r="AL492" s="80" t="b">
        <v>0</v>
      </c>
      <c r="AM492" s="80">
        <v>3237</v>
      </c>
      <c r="AN492" s="88" t="s">
        <v>3412</v>
      </c>
      <c r="AO492" s="80" t="s">
        <v>3850</v>
      </c>
      <c r="AP492" s="80" t="b">
        <v>0</v>
      </c>
      <c r="AQ492" s="88" t="s">
        <v>3412</v>
      </c>
      <c r="AR492" s="80" t="s">
        <v>178</v>
      </c>
      <c r="AS492" s="80">
        <v>0</v>
      </c>
      <c r="AT492" s="80">
        <v>0</v>
      </c>
      <c r="AU492" s="80"/>
      <c r="AV492" s="80"/>
      <c r="AW492" s="80"/>
      <c r="AX492" s="80"/>
      <c r="AY492" s="80"/>
      <c r="AZ492" s="80"/>
      <c r="BA492" s="80"/>
      <c r="BB492" s="80"/>
      <c r="BC492" s="79" t="str">
        <f>REPLACE(INDEX(GroupVertices[Group],MATCH(Edges[[#This Row],[Vertex 1]],GroupVertices[Vertex],0)),1,1,"")</f>
        <v>2</v>
      </c>
      <c r="BD492" s="79" t="str">
        <f>REPLACE(INDEX(GroupVertices[Group],MATCH(Edges[[#This Row],[Vertex 2]],GroupVertices[Vertex],0)),1,1,"")</f>
        <v>2</v>
      </c>
    </row>
    <row r="493" spans="1:56" ht="15">
      <c r="A493" s="65" t="s">
        <v>588</v>
      </c>
      <c r="B493" s="65" t="s">
        <v>598</v>
      </c>
      <c r="C493" s="66"/>
      <c r="D493" s="67"/>
      <c r="E493" s="68"/>
      <c r="F493" s="69"/>
      <c r="G493" s="66"/>
      <c r="H493" s="70"/>
      <c r="I493" s="71"/>
      <c r="J493" s="71"/>
      <c r="K493" s="34" t="s">
        <v>65</v>
      </c>
      <c r="L493" s="78">
        <v>493</v>
      </c>
      <c r="M493" s="78"/>
      <c r="N493" s="73"/>
      <c r="O493" s="80" t="s">
        <v>874</v>
      </c>
      <c r="P493" s="82">
        <v>43656.59240740741</v>
      </c>
      <c r="Q493" s="80" t="s">
        <v>1164</v>
      </c>
      <c r="R493" s="80"/>
      <c r="S493" s="80"/>
      <c r="T493" s="80" t="s">
        <v>1383</v>
      </c>
      <c r="U493" s="83" t="s">
        <v>1464</v>
      </c>
      <c r="V493" s="83" t="s">
        <v>1464</v>
      </c>
      <c r="W493" s="82">
        <v>43656.59240740741</v>
      </c>
      <c r="X493" s="86">
        <v>43656</v>
      </c>
      <c r="Y493" s="88" t="s">
        <v>2289</v>
      </c>
      <c r="Z493" s="83" t="s">
        <v>2852</v>
      </c>
      <c r="AA493" s="80"/>
      <c r="AB493" s="80"/>
      <c r="AC493" s="88" t="s">
        <v>3415</v>
      </c>
      <c r="AD493" s="80"/>
      <c r="AE493" s="80" t="b">
        <v>0</v>
      </c>
      <c r="AF493" s="80">
        <v>0</v>
      </c>
      <c r="AG493" s="88" t="s">
        <v>3679</v>
      </c>
      <c r="AH493" s="80" t="b">
        <v>0</v>
      </c>
      <c r="AI493" s="80" t="s">
        <v>3815</v>
      </c>
      <c r="AJ493" s="80"/>
      <c r="AK493" s="88" t="s">
        <v>3679</v>
      </c>
      <c r="AL493" s="80" t="b">
        <v>0</v>
      </c>
      <c r="AM493" s="80">
        <v>270</v>
      </c>
      <c r="AN493" s="88" t="s">
        <v>3414</v>
      </c>
      <c r="AO493" s="80" t="s">
        <v>3850</v>
      </c>
      <c r="AP493" s="80" t="b">
        <v>0</v>
      </c>
      <c r="AQ493" s="88" t="s">
        <v>3414</v>
      </c>
      <c r="AR493" s="80" t="s">
        <v>178</v>
      </c>
      <c r="AS493" s="80">
        <v>0</v>
      </c>
      <c r="AT493" s="80">
        <v>0</v>
      </c>
      <c r="AU493" s="80"/>
      <c r="AV493" s="80"/>
      <c r="AW493" s="80"/>
      <c r="AX493" s="80"/>
      <c r="AY493" s="80"/>
      <c r="AZ493" s="80"/>
      <c r="BA493" s="80"/>
      <c r="BB493" s="80"/>
      <c r="BC493" s="79" t="str">
        <f>REPLACE(INDEX(GroupVertices[Group],MATCH(Edges[[#This Row],[Vertex 1]],GroupVertices[Vertex],0)),1,1,"")</f>
        <v>2</v>
      </c>
      <c r="BD493" s="79" t="str">
        <f>REPLACE(INDEX(GroupVertices[Group],MATCH(Edges[[#This Row],[Vertex 2]],GroupVertices[Vertex],0)),1,1,"")</f>
        <v>2</v>
      </c>
    </row>
    <row r="494" spans="1:56" ht="15">
      <c r="A494" s="65" t="s">
        <v>588</v>
      </c>
      <c r="B494" s="65" t="s">
        <v>599</v>
      </c>
      <c r="C494" s="66"/>
      <c r="D494" s="67"/>
      <c r="E494" s="68"/>
      <c r="F494" s="69"/>
      <c r="G494" s="66"/>
      <c r="H494" s="70"/>
      <c r="I494" s="71"/>
      <c r="J494" s="71"/>
      <c r="K494" s="34" t="s">
        <v>65</v>
      </c>
      <c r="L494" s="78">
        <v>494</v>
      </c>
      <c r="M494" s="78"/>
      <c r="N494" s="73"/>
      <c r="O494" s="80" t="s">
        <v>874</v>
      </c>
      <c r="P494" s="82">
        <v>43656.59247685185</v>
      </c>
      <c r="Q494" s="80" t="s">
        <v>1165</v>
      </c>
      <c r="R494" s="80"/>
      <c r="S494" s="80"/>
      <c r="T494" s="80"/>
      <c r="U494" s="83" t="s">
        <v>1465</v>
      </c>
      <c r="V494" s="83" t="s">
        <v>1465</v>
      </c>
      <c r="W494" s="82">
        <v>43656.59247685185</v>
      </c>
      <c r="X494" s="86">
        <v>43656</v>
      </c>
      <c r="Y494" s="88" t="s">
        <v>2291</v>
      </c>
      <c r="Z494" s="83" t="s">
        <v>2854</v>
      </c>
      <c r="AA494" s="80"/>
      <c r="AB494" s="80"/>
      <c r="AC494" s="88" t="s">
        <v>3417</v>
      </c>
      <c r="AD494" s="80"/>
      <c r="AE494" s="80" t="b">
        <v>0</v>
      </c>
      <c r="AF494" s="80">
        <v>0</v>
      </c>
      <c r="AG494" s="88" t="s">
        <v>3679</v>
      </c>
      <c r="AH494" s="80" t="b">
        <v>0</v>
      </c>
      <c r="AI494" s="80" t="s">
        <v>3815</v>
      </c>
      <c r="AJ494" s="80"/>
      <c r="AK494" s="88" t="s">
        <v>3679</v>
      </c>
      <c r="AL494" s="80" t="b">
        <v>0</v>
      </c>
      <c r="AM494" s="80">
        <v>115</v>
      </c>
      <c r="AN494" s="88" t="s">
        <v>3416</v>
      </c>
      <c r="AO494" s="80" t="s">
        <v>3850</v>
      </c>
      <c r="AP494" s="80" t="b">
        <v>0</v>
      </c>
      <c r="AQ494" s="88" t="s">
        <v>3416</v>
      </c>
      <c r="AR494" s="80" t="s">
        <v>178</v>
      </c>
      <c r="AS494" s="80">
        <v>0</v>
      </c>
      <c r="AT494" s="80">
        <v>0</v>
      </c>
      <c r="AU494" s="80"/>
      <c r="AV494" s="80"/>
      <c r="AW494" s="80"/>
      <c r="AX494" s="80"/>
      <c r="AY494" s="80"/>
      <c r="AZ494" s="80"/>
      <c r="BA494" s="80"/>
      <c r="BB494" s="80"/>
      <c r="BC494" s="79" t="str">
        <f>REPLACE(INDEX(GroupVertices[Group],MATCH(Edges[[#This Row],[Vertex 1]],GroupVertices[Vertex],0)),1,1,"")</f>
        <v>2</v>
      </c>
      <c r="BD494" s="79" t="str">
        <f>REPLACE(INDEX(GroupVertices[Group],MATCH(Edges[[#This Row],[Vertex 2]],GroupVertices[Vertex],0)),1,1,"")</f>
        <v>2</v>
      </c>
    </row>
    <row r="495" spans="1:56" ht="15">
      <c r="A495" s="65" t="s">
        <v>588</v>
      </c>
      <c r="B495" s="65" t="s">
        <v>600</v>
      </c>
      <c r="C495" s="66"/>
      <c r="D495" s="67"/>
      <c r="E495" s="68"/>
      <c r="F495" s="69"/>
      <c r="G495" s="66"/>
      <c r="H495" s="70"/>
      <c r="I495" s="71"/>
      <c r="J495" s="71"/>
      <c r="K495" s="34" t="s">
        <v>65</v>
      </c>
      <c r="L495" s="78">
        <v>495</v>
      </c>
      <c r="M495" s="78"/>
      <c r="N495" s="73"/>
      <c r="O495" s="80" t="s">
        <v>874</v>
      </c>
      <c r="P495" s="82">
        <v>43656.59396990741</v>
      </c>
      <c r="Q495" s="80" t="s">
        <v>1166</v>
      </c>
      <c r="R495" s="80"/>
      <c r="S495" s="80"/>
      <c r="T495" s="80"/>
      <c r="U495" s="83" t="s">
        <v>1466</v>
      </c>
      <c r="V495" s="83" t="s">
        <v>1466</v>
      </c>
      <c r="W495" s="82">
        <v>43656.59396990741</v>
      </c>
      <c r="X495" s="86">
        <v>43656</v>
      </c>
      <c r="Y495" s="88" t="s">
        <v>2293</v>
      </c>
      <c r="Z495" s="83" t="s">
        <v>2856</v>
      </c>
      <c r="AA495" s="80"/>
      <c r="AB495" s="80"/>
      <c r="AC495" s="88" t="s">
        <v>3419</v>
      </c>
      <c r="AD495" s="80"/>
      <c r="AE495" s="80" t="b">
        <v>0</v>
      </c>
      <c r="AF495" s="80">
        <v>0</v>
      </c>
      <c r="AG495" s="88" t="s">
        <v>3679</v>
      </c>
      <c r="AH495" s="80" t="b">
        <v>0</v>
      </c>
      <c r="AI495" s="80" t="s">
        <v>3815</v>
      </c>
      <c r="AJ495" s="80"/>
      <c r="AK495" s="88" t="s">
        <v>3679</v>
      </c>
      <c r="AL495" s="80" t="b">
        <v>0</v>
      </c>
      <c r="AM495" s="80">
        <v>8098</v>
      </c>
      <c r="AN495" s="88" t="s">
        <v>3418</v>
      </c>
      <c r="AO495" s="80" t="s">
        <v>3850</v>
      </c>
      <c r="AP495" s="80" t="b">
        <v>0</v>
      </c>
      <c r="AQ495" s="88" t="s">
        <v>3418</v>
      </c>
      <c r="AR495" s="80" t="s">
        <v>178</v>
      </c>
      <c r="AS495" s="80">
        <v>0</v>
      </c>
      <c r="AT495" s="80">
        <v>0</v>
      </c>
      <c r="AU495" s="80"/>
      <c r="AV495" s="80"/>
      <c r="AW495" s="80"/>
      <c r="AX495" s="80"/>
      <c r="AY495" s="80"/>
      <c r="AZ495" s="80"/>
      <c r="BA495" s="80"/>
      <c r="BB495" s="80"/>
      <c r="BC495" s="79" t="str">
        <f>REPLACE(INDEX(GroupVertices[Group],MATCH(Edges[[#This Row],[Vertex 1]],GroupVertices[Vertex],0)),1,1,"")</f>
        <v>2</v>
      </c>
      <c r="BD495" s="79" t="str">
        <f>REPLACE(INDEX(GroupVertices[Group],MATCH(Edges[[#This Row],[Vertex 2]],GroupVertices[Vertex],0)),1,1,"")</f>
        <v>2</v>
      </c>
    </row>
    <row r="496" spans="1:56" ht="15">
      <c r="A496" s="65" t="s">
        <v>588</v>
      </c>
      <c r="B496" s="65" t="s">
        <v>601</v>
      </c>
      <c r="C496" s="66"/>
      <c r="D496" s="67"/>
      <c r="E496" s="68"/>
      <c r="F496" s="69"/>
      <c r="G496" s="66"/>
      <c r="H496" s="70"/>
      <c r="I496" s="71"/>
      <c r="J496" s="71"/>
      <c r="K496" s="34" t="s">
        <v>65</v>
      </c>
      <c r="L496" s="78">
        <v>496</v>
      </c>
      <c r="M496" s="78"/>
      <c r="N496" s="73"/>
      <c r="O496" s="80" t="s">
        <v>874</v>
      </c>
      <c r="P496" s="82">
        <v>43656.5940162037</v>
      </c>
      <c r="Q496" s="80" t="s">
        <v>1167</v>
      </c>
      <c r="R496" s="80"/>
      <c r="S496" s="80"/>
      <c r="T496" s="80"/>
      <c r="U496" s="83" t="s">
        <v>1467</v>
      </c>
      <c r="V496" s="83" t="s">
        <v>1467</v>
      </c>
      <c r="W496" s="82">
        <v>43656.5940162037</v>
      </c>
      <c r="X496" s="86">
        <v>43656</v>
      </c>
      <c r="Y496" s="88" t="s">
        <v>2295</v>
      </c>
      <c r="Z496" s="83" t="s">
        <v>2858</v>
      </c>
      <c r="AA496" s="80"/>
      <c r="AB496" s="80"/>
      <c r="AC496" s="88" t="s">
        <v>3421</v>
      </c>
      <c r="AD496" s="80"/>
      <c r="AE496" s="80" t="b">
        <v>0</v>
      </c>
      <c r="AF496" s="80">
        <v>0</v>
      </c>
      <c r="AG496" s="88" t="s">
        <v>3679</v>
      </c>
      <c r="AH496" s="80" t="b">
        <v>0</v>
      </c>
      <c r="AI496" s="80" t="s">
        <v>3815</v>
      </c>
      <c r="AJ496" s="80"/>
      <c r="AK496" s="88" t="s">
        <v>3679</v>
      </c>
      <c r="AL496" s="80" t="b">
        <v>0</v>
      </c>
      <c r="AM496" s="80">
        <v>8916</v>
      </c>
      <c r="AN496" s="88" t="s">
        <v>3420</v>
      </c>
      <c r="AO496" s="80" t="s">
        <v>3850</v>
      </c>
      <c r="AP496" s="80" t="b">
        <v>0</v>
      </c>
      <c r="AQ496" s="88" t="s">
        <v>3420</v>
      </c>
      <c r="AR496" s="80" t="s">
        <v>178</v>
      </c>
      <c r="AS496" s="80">
        <v>0</v>
      </c>
      <c r="AT496" s="80">
        <v>0</v>
      </c>
      <c r="AU496" s="80"/>
      <c r="AV496" s="80"/>
      <c r="AW496" s="80"/>
      <c r="AX496" s="80"/>
      <c r="AY496" s="80"/>
      <c r="AZ496" s="80"/>
      <c r="BA496" s="80"/>
      <c r="BB496" s="80"/>
      <c r="BC496" s="79" t="str">
        <f>REPLACE(INDEX(GroupVertices[Group],MATCH(Edges[[#This Row],[Vertex 1]],GroupVertices[Vertex],0)),1,1,"")</f>
        <v>2</v>
      </c>
      <c r="BD496" s="79" t="str">
        <f>REPLACE(INDEX(GroupVertices[Group],MATCH(Edges[[#This Row],[Vertex 2]],GroupVertices[Vertex],0)),1,1,"")</f>
        <v>2</v>
      </c>
    </row>
    <row r="497" spans="1:56" ht="15">
      <c r="A497" s="65" t="s">
        <v>588</v>
      </c>
      <c r="B497" s="65" t="s">
        <v>602</v>
      </c>
      <c r="C497" s="66"/>
      <c r="D497" s="67"/>
      <c r="E497" s="68"/>
      <c r="F497" s="69"/>
      <c r="G497" s="66"/>
      <c r="H497" s="70"/>
      <c r="I497" s="71"/>
      <c r="J497" s="71"/>
      <c r="K497" s="34" t="s">
        <v>65</v>
      </c>
      <c r="L497" s="78">
        <v>497</v>
      </c>
      <c r="M497" s="78"/>
      <c r="N497" s="73"/>
      <c r="O497" s="80" t="s">
        <v>874</v>
      </c>
      <c r="P497" s="82">
        <v>43656.59415509259</v>
      </c>
      <c r="Q497" s="80" t="s">
        <v>1168</v>
      </c>
      <c r="R497" s="80"/>
      <c r="S497" s="80"/>
      <c r="T497" s="80"/>
      <c r="U497" s="83" t="s">
        <v>1468</v>
      </c>
      <c r="V497" s="83" t="s">
        <v>1468</v>
      </c>
      <c r="W497" s="82">
        <v>43656.59415509259</v>
      </c>
      <c r="X497" s="86">
        <v>43656</v>
      </c>
      <c r="Y497" s="88" t="s">
        <v>2297</v>
      </c>
      <c r="Z497" s="83" t="s">
        <v>2860</v>
      </c>
      <c r="AA497" s="80"/>
      <c r="AB497" s="80"/>
      <c r="AC497" s="88" t="s">
        <v>3423</v>
      </c>
      <c r="AD497" s="80"/>
      <c r="AE497" s="80" t="b">
        <v>0</v>
      </c>
      <c r="AF497" s="80">
        <v>0</v>
      </c>
      <c r="AG497" s="88" t="s">
        <v>3679</v>
      </c>
      <c r="AH497" s="80" t="b">
        <v>0</v>
      </c>
      <c r="AI497" s="80" t="s">
        <v>3815</v>
      </c>
      <c r="AJ497" s="80"/>
      <c r="AK497" s="88" t="s">
        <v>3679</v>
      </c>
      <c r="AL497" s="80" t="b">
        <v>0</v>
      </c>
      <c r="AM497" s="80">
        <v>3807</v>
      </c>
      <c r="AN497" s="88" t="s">
        <v>3422</v>
      </c>
      <c r="AO497" s="80" t="s">
        <v>3850</v>
      </c>
      <c r="AP497" s="80" t="b">
        <v>0</v>
      </c>
      <c r="AQ497" s="88" t="s">
        <v>3422</v>
      </c>
      <c r="AR497" s="80" t="s">
        <v>178</v>
      </c>
      <c r="AS497" s="80">
        <v>0</v>
      </c>
      <c r="AT497" s="80">
        <v>0</v>
      </c>
      <c r="AU497" s="80"/>
      <c r="AV497" s="80"/>
      <c r="AW497" s="80"/>
      <c r="AX497" s="80"/>
      <c r="AY497" s="80"/>
      <c r="AZ497" s="80"/>
      <c r="BA497" s="80"/>
      <c r="BB497" s="80"/>
      <c r="BC497" s="79" t="str">
        <f>REPLACE(INDEX(GroupVertices[Group],MATCH(Edges[[#This Row],[Vertex 1]],GroupVertices[Vertex],0)),1,1,"")</f>
        <v>2</v>
      </c>
      <c r="BD497" s="79" t="str">
        <f>REPLACE(INDEX(GroupVertices[Group],MATCH(Edges[[#This Row],[Vertex 2]],GroupVertices[Vertex],0)),1,1,"")</f>
        <v>2</v>
      </c>
    </row>
    <row r="498" spans="1:56" ht="15">
      <c r="A498" s="65" t="s">
        <v>588</v>
      </c>
      <c r="B498" s="65" t="s">
        <v>603</v>
      </c>
      <c r="C498" s="66"/>
      <c r="D498" s="67"/>
      <c r="E498" s="68"/>
      <c r="F498" s="69"/>
      <c r="G498" s="66"/>
      <c r="H498" s="70"/>
      <c r="I498" s="71"/>
      <c r="J498" s="71"/>
      <c r="K498" s="34" t="s">
        <v>65</v>
      </c>
      <c r="L498" s="78">
        <v>498</v>
      </c>
      <c r="M498" s="78"/>
      <c r="N498" s="73"/>
      <c r="O498" s="80" t="s">
        <v>874</v>
      </c>
      <c r="P498" s="82">
        <v>43656.59439814815</v>
      </c>
      <c r="Q498" s="80" t="s">
        <v>1169</v>
      </c>
      <c r="R498" s="80"/>
      <c r="S498" s="80"/>
      <c r="T498" s="80"/>
      <c r="U498" s="83" t="s">
        <v>1469</v>
      </c>
      <c r="V498" s="83" t="s">
        <v>1469</v>
      </c>
      <c r="W498" s="82">
        <v>43656.59439814815</v>
      </c>
      <c r="X498" s="86">
        <v>43656</v>
      </c>
      <c r="Y498" s="88" t="s">
        <v>2299</v>
      </c>
      <c r="Z498" s="83" t="s">
        <v>2862</v>
      </c>
      <c r="AA498" s="80"/>
      <c r="AB498" s="80"/>
      <c r="AC498" s="88" t="s">
        <v>3425</v>
      </c>
      <c r="AD498" s="80"/>
      <c r="AE498" s="80" t="b">
        <v>0</v>
      </c>
      <c r="AF498" s="80">
        <v>0</v>
      </c>
      <c r="AG498" s="88" t="s">
        <v>3679</v>
      </c>
      <c r="AH498" s="80" t="b">
        <v>0</v>
      </c>
      <c r="AI498" s="80" t="s">
        <v>3815</v>
      </c>
      <c r="AJ498" s="80"/>
      <c r="AK498" s="88" t="s">
        <v>3679</v>
      </c>
      <c r="AL498" s="80" t="b">
        <v>0</v>
      </c>
      <c r="AM498" s="80">
        <v>2857</v>
      </c>
      <c r="AN498" s="88" t="s">
        <v>3424</v>
      </c>
      <c r="AO498" s="80" t="s">
        <v>3850</v>
      </c>
      <c r="AP498" s="80" t="b">
        <v>0</v>
      </c>
      <c r="AQ498" s="88" t="s">
        <v>3424</v>
      </c>
      <c r="AR498" s="80" t="s">
        <v>178</v>
      </c>
      <c r="AS498" s="80">
        <v>0</v>
      </c>
      <c r="AT498" s="80">
        <v>0</v>
      </c>
      <c r="AU498" s="80"/>
      <c r="AV498" s="80"/>
      <c r="AW498" s="80"/>
      <c r="AX498" s="80"/>
      <c r="AY498" s="80"/>
      <c r="AZ498" s="80"/>
      <c r="BA498" s="80"/>
      <c r="BB498" s="80"/>
      <c r="BC498" s="79" t="str">
        <f>REPLACE(INDEX(GroupVertices[Group],MATCH(Edges[[#This Row],[Vertex 1]],GroupVertices[Vertex],0)),1,1,"")</f>
        <v>2</v>
      </c>
      <c r="BD498" s="79" t="str">
        <f>REPLACE(INDEX(GroupVertices[Group],MATCH(Edges[[#This Row],[Vertex 2]],GroupVertices[Vertex],0)),1,1,"")</f>
        <v>2</v>
      </c>
    </row>
    <row r="499" spans="1:56" ht="15">
      <c r="A499" s="65" t="s">
        <v>588</v>
      </c>
      <c r="B499" s="65" t="s">
        <v>604</v>
      </c>
      <c r="C499" s="66"/>
      <c r="D499" s="67"/>
      <c r="E499" s="68"/>
      <c r="F499" s="69"/>
      <c r="G499" s="66"/>
      <c r="H499" s="70"/>
      <c r="I499" s="71"/>
      <c r="J499" s="71"/>
      <c r="K499" s="34" t="s">
        <v>65</v>
      </c>
      <c r="L499" s="78">
        <v>499</v>
      </c>
      <c r="M499" s="78"/>
      <c r="N499" s="73"/>
      <c r="O499" s="80" t="s">
        <v>874</v>
      </c>
      <c r="P499" s="82">
        <v>43656.59273148148</v>
      </c>
      <c r="Q499" s="80" t="s">
        <v>1170</v>
      </c>
      <c r="R499" s="80"/>
      <c r="S499" s="80"/>
      <c r="T499" s="80"/>
      <c r="U499" s="83" t="s">
        <v>1470</v>
      </c>
      <c r="V499" s="83" t="s">
        <v>1470</v>
      </c>
      <c r="W499" s="82">
        <v>43656.59273148148</v>
      </c>
      <c r="X499" s="86">
        <v>43656</v>
      </c>
      <c r="Y499" s="88" t="s">
        <v>2302</v>
      </c>
      <c r="Z499" s="83" t="s">
        <v>2865</v>
      </c>
      <c r="AA499" s="80"/>
      <c r="AB499" s="80"/>
      <c r="AC499" s="88" t="s">
        <v>3428</v>
      </c>
      <c r="AD499" s="80"/>
      <c r="AE499" s="80" t="b">
        <v>0</v>
      </c>
      <c r="AF499" s="80">
        <v>0</v>
      </c>
      <c r="AG499" s="88" t="s">
        <v>3679</v>
      </c>
      <c r="AH499" s="80" t="b">
        <v>0</v>
      </c>
      <c r="AI499" s="80" t="s">
        <v>3815</v>
      </c>
      <c r="AJ499" s="80"/>
      <c r="AK499" s="88" t="s">
        <v>3679</v>
      </c>
      <c r="AL499" s="80" t="b">
        <v>0</v>
      </c>
      <c r="AM499" s="80">
        <v>8</v>
      </c>
      <c r="AN499" s="88" t="s">
        <v>3426</v>
      </c>
      <c r="AO499" s="80" t="s">
        <v>3850</v>
      </c>
      <c r="AP499" s="80" t="b">
        <v>0</v>
      </c>
      <c r="AQ499" s="88" t="s">
        <v>3426</v>
      </c>
      <c r="AR499" s="80" t="s">
        <v>178</v>
      </c>
      <c r="AS499" s="80">
        <v>0</v>
      </c>
      <c r="AT499" s="80">
        <v>0</v>
      </c>
      <c r="AU499" s="80"/>
      <c r="AV499" s="80"/>
      <c r="AW499" s="80"/>
      <c r="AX499" s="80"/>
      <c r="AY499" s="80"/>
      <c r="AZ499" s="80"/>
      <c r="BA499" s="80"/>
      <c r="BB499" s="80"/>
      <c r="BC499" s="79" t="str">
        <f>REPLACE(INDEX(GroupVertices[Group],MATCH(Edges[[#This Row],[Vertex 1]],GroupVertices[Vertex],0)),1,1,"")</f>
        <v>2</v>
      </c>
      <c r="BD499" s="79" t="str">
        <f>REPLACE(INDEX(GroupVertices[Group],MATCH(Edges[[#This Row],[Vertex 2]],GroupVertices[Vertex],0)),1,1,"")</f>
        <v>2</v>
      </c>
    </row>
    <row r="500" spans="1:56" ht="15">
      <c r="A500" s="65" t="s">
        <v>588</v>
      </c>
      <c r="B500" s="65" t="s">
        <v>604</v>
      </c>
      <c r="C500" s="66"/>
      <c r="D500" s="67"/>
      <c r="E500" s="68"/>
      <c r="F500" s="69"/>
      <c r="G500" s="66"/>
      <c r="H500" s="70"/>
      <c r="I500" s="71"/>
      <c r="J500" s="71"/>
      <c r="K500" s="34" t="s">
        <v>65</v>
      </c>
      <c r="L500" s="78">
        <v>500</v>
      </c>
      <c r="M500" s="78"/>
      <c r="N500" s="73"/>
      <c r="O500" s="80" t="s">
        <v>874</v>
      </c>
      <c r="P500" s="82">
        <v>43656.594814814816</v>
      </c>
      <c r="Q500" s="80" t="s">
        <v>1171</v>
      </c>
      <c r="R500" s="80"/>
      <c r="S500" s="80"/>
      <c r="T500" s="80"/>
      <c r="U500" s="83" t="s">
        <v>1471</v>
      </c>
      <c r="V500" s="83" t="s">
        <v>1471</v>
      </c>
      <c r="W500" s="82">
        <v>43656.594814814816</v>
      </c>
      <c r="X500" s="86">
        <v>43656</v>
      </c>
      <c r="Y500" s="88" t="s">
        <v>2303</v>
      </c>
      <c r="Z500" s="83" t="s">
        <v>2866</v>
      </c>
      <c r="AA500" s="80"/>
      <c r="AB500" s="80"/>
      <c r="AC500" s="88" t="s">
        <v>3429</v>
      </c>
      <c r="AD500" s="80"/>
      <c r="AE500" s="80" t="b">
        <v>0</v>
      </c>
      <c r="AF500" s="80">
        <v>0</v>
      </c>
      <c r="AG500" s="88" t="s">
        <v>3679</v>
      </c>
      <c r="AH500" s="80" t="b">
        <v>0</v>
      </c>
      <c r="AI500" s="80" t="s">
        <v>3815</v>
      </c>
      <c r="AJ500" s="80"/>
      <c r="AK500" s="88" t="s">
        <v>3679</v>
      </c>
      <c r="AL500" s="80" t="b">
        <v>0</v>
      </c>
      <c r="AM500" s="80">
        <v>10</v>
      </c>
      <c r="AN500" s="88" t="s">
        <v>3427</v>
      </c>
      <c r="AO500" s="80" t="s">
        <v>3850</v>
      </c>
      <c r="AP500" s="80" t="b">
        <v>0</v>
      </c>
      <c r="AQ500" s="88" t="s">
        <v>3427</v>
      </c>
      <c r="AR500" s="80" t="s">
        <v>178</v>
      </c>
      <c r="AS500" s="80">
        <v>0</v>
      </c>
      <c r="AT500" s="80">
        <v>0</v>
      </c>
      <c r="AU500" s="80"/>
      <c r="AV500" s="80"/>
      <c r="AW500" s="80"/>
      <c r="AX500" s="80"/>
      <c r="AY500" s="80"/>
      <c r="AZ500" s="80"/>
      <c r="BA500" s="80"/>
      <c r="BB500" s="80"/>
      <c r="BC500" s="79" t="str">
        <f>REPLACE(INDEX(GroupVertices[Group],MATCH(Edges[[#This Row],[Vertex 1]],GroupVertices[Vertex],0)),1,1,"")</f>
        <v>2</v>
      </c>
      <c r="BD500" s="79" t="str">
        <f>REPLACE(INDEX(GroupVertices[Group],MATCH(Edges[[#This Row],[Vertex 2]],GroupVertices[Vertex],0)),1,1,"")</f>
        <v>2</v>
      </c>
    </row>
    <row r="501" spans="1:56" ht="15">
      <c r="A501" s="65" t="s">
        <v>588</v>
      </c>
      <c r="B501" s="65" t="s">
        <v>605</v>
      </c>
      <c r="C501" s="66"/>
      <c r="D501" s="67"/>
      <c r="E501" s="68"/>
      <c r="F501" s="69"/>
      <c r="G501" s="66"/>
      <c r="H501" s="70"/>
      <c r="I501" s="71"/>
      <c r="J501" s="71"/>
      <c r="K501" s="34" t="s">
        <v>65</v>
      </c>
      <c r="L501" s="78">
        <v>501</v>
      </c>
      <c r="M501" s="78"/>
      <c r="N501" s="73"/>
      <c r="O501" s="80" t="s">
        <v>874</v>
      </c>
      <c r="P501" s="82">
        <v>43656.59909722222</v>
      </c>
      <c r="Q501" s="80" t="s">
        <v>1172</v>
      </c>
      <c r="R501" s="80"/>
      <c r="S501" s="80"/>
      <c r="T501" s="80"/>
      <c r="U501" s="83" t="s">
        <v>1472</v>
      </c>
      <c r="V501" s="83" t="s">
        <v>1472</v>
      </c>
      <c r="W501" s="82">
        <v>43656.59909722222</v>
      </c>
      <c r="X501" s="86">
        <v>43656</v>
      </c>
      <c r="Y501" s="88" t="s">
        <v>2305</v>
      </c>
      <c r="Z501" s="83" t="s">
        <v>2868</v>
      </c>
      <c r="AA501" s="80"/>
      <c r="AB501" s="80"/>
      <c r="AC501" s="88" t="s">
        <v>3431</v>
      </c>
      <c r="AD501" s="80"/>
      <c r="AE501" s="80" t="b">
        <v>0</v>
      </c>
      <c r="AF501" s="80">
        <v>0</v>
      </c>
      <c r="AG501" s="88" t="s">
        <v>3679</v>
      </c>
      <c r="AH501" s="80" t="b">
        <v>0</v>
      </c>
      <c r="AI501" s="80" t="s">
        <v>3815</v>
      </c>
      <c r="AJ501" s="80"/>
      <c r="AK501" s="88" t="s">
        <v>3679</v>
      </c>
      <c r="AL501" s="80" t="b">
        <v>0</v>
      </c>
      <c r="AM501" s="80">
        <v>5573</v>
      </c>
      <c r="AN501" s="88" t="s">
        <v>3430</v>
      </c>
      <c r="AO501" s="80" t="s">
        <v>3850</v>
      </c>
      <c r="AP501" s="80" t="b">
        <v>0</v>
      </c>
      <c r="AQ501" s="88" t="s">
        <v>3430</v>
      </c>
      <c r="AR501" s="80" t="s">
        <v>178</v>
      </c>
      <c r="AS501" s="80">
        <v>0</v>
      </c>
      <c r="AT501" s="80">
        <v>0</v>
      </c>
      <c r="AU501" s="80"/>
      <c r="AV501" s="80"/>
      <c r="AW501" s="80"/>
      <c r="AX501" s="80"/>
      <c r="AY501" s="80"/>
      <c r="AZ501" s="80"/>
      <c r="BA501" s="80"/>
      <c r="BB501" s="80"/>
      <c r="BC501" s="79" t="str">
        <f>REPLACE(INDEX(GroupVertices[Group],MATCH(Edges[[#This Row],[Vertex 1]],GroupVertices[Vertex],0)),1,1,"")</f>
        <v>2</v>
      </c>
      <c r="BD501" s="79" t="str">
        <f>REPLACE(INDEX(GroupVertices[Group],MATCH(Edges[[#This Row],[Vertex 2]],GroupVertices[Vertex],0)),1,1,"")</f>
        <v>2</v>
      </c>
    </row>
    <row r="502" spans="1:56" ht="15">
      <c r="A502" s="65" t="s">
        <v>588</v>
      </c>
      <c r="B502" s="65" t="s">
        <v>606</v>
      </c>
      <c r="C502" s="66"/>
      <c r="D502" s="67"/>
      <c r="E502" s="68"/>
      <c r="F502" s="69"/>
      <c r="G502" s="66"/>
      <c r="H502" s="70"/>
      <c r="I502" s="71"/>
      <c r="J502" s="71"/>
      <c r="K502" s="34" t="s">
        <v>65</v>
      </c>
      <c r="L502" s="78">
        <v>502</v>
      </c>
      <c r="M502" s="78"/>
      <c r="N502" s="73"/>
      <c r="O502" s="80" t="s">
        <v>874</v>
      </c>
      <c r="P502" s="82">
        <v>43656.59957175926</v>
      </c>
      <c r="Q502" s="80" t="s">
        <v>1173</v>
      </c>
      <c r="R502" s="80"/>
      <c r="S502" s="80"/>
      <c r="T502" s="80"/>
      <c r="U502" s="83" t="s">
        <v>1473</v>
      </c>
      <c r="V502" s="83" t="s">
        <v>1473</v>
      </c>
      <c r="W502" s="82">
        <v>43656.59957175926</v>
      </c>
      <c r="X502" s="86">
        <v>43656</v>
      </c>
      <c r="Y502" s="88" t="s">
        <v>2307</v>
      </c>
      <c r="Z502" s="83" t="s">
        <v>2870</v>
      </c>
      <c r="AA502" s="80"/>
      <c r="AB502" s="80"/>
      <c r="AC502" s="88" t="s">
        <v>3433</v>
      </c>
      <c r="AD502" s="80"/>
      <c r="AE502" s="80" t="b">
        <v>0</v>
      </c>
      <c r="AF502" s="80">
        <v>0</v>
      </c>
      <c r="AG502" s="88" t="s">
        <v>3679</v>
      </c>
      <c r="AH502" s="80" t="b">
        <v>0</v>
      </c>
      <c r="AI502" s="80" t="s">
        <v>3825</v>
      </c>
      <c r="AJ502" s="80"/>
      <c r="AK502" s="88" t="s">
        <v>3679</v>
      </c>
      <c r="AL502" s="80" t="b">
        <v>0</v>
      </c>
      <c r="AM502" s="80">
        <v>2385</v>
      </c>
      <c r="AN502" s="88" t="s">
        <v>3432</v>
      </c>
      <c r="AO502" s="80" t="s">
        <v>3850</v>
      </c>
      <c r="AP502" s="80" t="b">
        <v>0</v>
      </c>
      <c r="AQ502" s="88" t="s">
        <v>3432</v>
      </c>
      <c r="AR502" s="80" t="s">
        <v>178</v>
      </c>
      <c r="AS502" s="80">
        <v>0</v>
      </c>
      <c r="AT502" s="80">
        <v>0</v>
      </c>
      <c r="AU502" s="80"/>
      <c r="AV502" s="80"/>
      <c r="AW502" s="80"/>
      <c r="AX502" s="80"/>
      <c r="AY502" s="80"/>
      <c r="AZ502" s="80"/>
      <c r="BA502" s="80"/>
      <c r="BB502" s="80"/>
      <c r="BC502" s="79" t="str">
        <f>REPLACE(INDEX(GroupVertices[Group],MATCH(Edges[[#This Row],[Vertex 1]],GroupVertices[Vertex],0)),1,1,"")</f>
        <v>2</v>
      </c>
      <c r="BD502" s="79" t="str">
        <f>REPLACE(INDEX(GroupVertices[Group],MATCH(Edges[[#This Row],[Vertex 2]],GroupVertices[Vertex],0)),1,1,"")</f>
        <v>2</v>
      </c>
    </row>
    <row r="503" spans="1:56" ht="15">
      <c r="A503" s="65" t="s">
        <v>588</v>
      </c>
      <c r="B503" s="65" t="s">
        <v>607</v>
      </c>
      <c r="C503" s="66"/>
      <c r="D503" s="67"/>
      <c r="E503" s="68"/>
      <c r="F503" s="69"/>
      <c r="G503" s="66"/>
      <c r="H503" s="70"/>
      <c r="I503" s="71"/>
      <c r="J503" s="71"/>
      <c r="K503" s="34" t="s">
        <v>65</v>
      </c>
      <c r="L503" s="78">
        <v>503</v>
      </c>
      <c r="M503" s="78"/>
      <c r="N503" s="73"/>
      <c r="O503" s="80" t="s">
        <v>874</v>
      </c>
      <c r="P503" s="82">
        <v>43656.599710648145</v>
      </c>
      <c r="Q503" s="80" t="s">
        <v>1174</v>
      </c>
      <c r="R503" s="80"/>
      <c r="S503" s="80"/>
      <c r="T503" s="80"/>
      <c r="U503" s="80"/>
      <c r="V503" s="83" t="s">
        <v>1810</v>
      </c>
      <c r="W503" s="82">
        <v>43656.599710648145</v>
      </c>
      <c r="X503" s="86">
        <v>43656</v>
      </c>
      <c r="Y503" s="88" t="s">
        <v>2309</v>
      </c>
      <c r="Z503" s="83" t="s">
        <v>2872</v>
      </c>
      <c r="AA503" s="80"/>
      <c r="AB503" s="80"/>
      <c r="AC503" s="88" t="s">
        <v>3435</v>
      </c>
      <c r="AD503" s="80"/>
      <c r="AE503" s="80" t="b">
        <v>0</v>
      </c>
      <c r="AF503" s="80">
        <v>0</v>
      </c>
      <c r="AG503" s="88" t="s">
        <v>3679</v>
      </c>
      <c r="AH503" s="80" t="b">
        <v>0</v>
      </c>
      <c r="AI503" s="80" t="s">
        <v>3815</v>
      </c>
      <c r="AJ503" s="80"/>
      <c r="AK503" s="88" t="s">
        <v>3679</v>
      </c>
      <c r="AL503" s="80" t="b">
        <v>0</v>
      </c>
      <c r="AM503" s="80">
        <v>7488</v>
      </c>
      <c r="AN503" s="88" t="s">
        <v>3434</v>
      </c>
      <c r="AO503" s="80" t="s">
        <v>3850</v>
      </c>
      <c r="AP503" s="80" t="b">
        <v>0</v>
      </c>
      <c r="AQ503" s="88" t="s">
        <v>3434</v>
      </c>
      <c r="AR503" s="80" t="s">
        <v>178</v>
      </c>
      <c r="AS503" s="80">
        <v>0</v>
      </c>
      <c r="AT503" s="80">
        <v>0</v>
      </c>
      <c r="AU503" s="80"/>
      <c r="AV503" s="80"/>
      <c r="AW503" s="80"/>
      <c r="AX503" s="80"/>
      <c r="AY503" s="80"/>
      <c r="AZ503" s="80"/>
      <c r="BA503" s="80"/>
      <c r="BB503" s="80"/>
      <c r="BC503" s="79" t="str">
        <f>REPLACE(INDEX(GroupVertices[Group],MATCH(Edges[[#This Row],[Vertex 1]],GroupVertices[Vertex],0)),1,1,"")</f>
        <v>2</v>
      </c>
      <c r="BD503" s="79" t="str">
        <f>REPLACE(INDEX(GroupVertices[Group],MATCH(Edges[[#This Row],[Vertex 2]],GroupVertices[Vertex],0)),1,1,"")</f>
        <v>2</v>
      </c>
    </row>
    <row r="504" spans="1:56" ht="15">
      <c r="A504" s="65" t="s">
        <v>588</v>
      </c>
      <c r="B504" s="65" t="s">
        <v>608</v>
      </c>
      <c r="C504" s="66"/>
      <c r="D504" s="67"/>
      <c r="E504" s="68"/>
      <c r="F504" s="69"/>
      <c r="G504" s="66"/>
      <c r="H504" s="70"/>
      <c r="I504" s="71"/>
      <c r="J504" s="71"/>
      <c r="K504" s="34" t="s">
        <v>65</v>
      </c>
      <c r="L504" s="78">
        <v>504</v>
      </c>
      <c r="M504" s="78"/>
      <c r="N504" s="73"/>
      <c r="O504" s="80" t="s">
        <v>874</v>
      </c>
      <c r="P504" s="82">
        <v>43656.6009375</v>
      </c>
      <c r="Q504" s="80" t="s">
        <v>1175</v>
      </c>
      <c r="R504" s="80"/>
      <c r="S504" s="80"/>
      <c r="T504" s="80"/>
      <c r="U504" s="80"/>
      <c r="V504" s="83" t="s">
        <v>1810</v>
      </c>
      <c r="W504" s="82">
        <v>43656.6009375</v>
      </c>
      <c r="X504" s="86">
        <v>43656</v>
      </c>
      <c r="Y504" s="88" t="s">
        <v>2311</v>
      </c>
      <c r="Z504" s="83" t="s">
        <v>2874</v>
      </c>
      <c r="AA504" s="80"/>
      <c r="AB504" s="80"/>
      <c r="AC504" s="88" t="s">
        <v>3437</v>
      </c>
      <c r="AD504" s="80"/>
      <c r="AE504" s="80" t="b">
        <v>0</v>
      </c>
      <c r="AF504" s="80">
        <v>0</v>
      </c>
      <c r="AG504" s="88" t="s">
        <v>3679</v>
      </c>
      <c r="AH504" s="80" t="b">
        <v>0</v>
      </c>
      <c r="AI504" s="80" t="s">
        <v>3819</v>
      </c>
      <c r="AJ504" s="80"/>
      <c r="AK504" s="88" t="s">
        <v>3679</v>
      </c>
      <c r="AL504" s="80" t="b">
        <v>0</v>
      </c>
      <c r="AM504" s="80">
        <v>2619</v>
      </c>
      <c r="AN504" s="88" t="s">
        <v>3436</v>
      </c>
      <c r="AO504" s="80" t="s">
        <v>3850</v>
      </c>
      <c r="AP504" s="80" t="b">
        <v>0</v>
      </c>
      <c r="AQ504" s="88" t="s">
        <v>3436</v>
      </c>
      <c r="AR504" s="80" t="s">
        <v>178</v>
      </c>
      <c r="AS504" s="80">
        <v>0</v>
      </c>
      <c r="AT504" s="80">
        <v>0</v>
      </c>
      <c r="AU504" s="80"/>
      <c r="AV504" s="80"/>
      <c r="AW504" s="80"/>
      <c r="AX504" s="80"/>
      <c r="AY504" s="80"/>
      <c r="AZ504" s="80"/>
      <c r="BA504" s="80"/>
      <c r="BB504" s="80"/>
      <c r="BC504" s="79" t="str">
        <f>REPLACE(INDEX(GroupVertices[Group],MATCH(Edges[[#This Row],[Vertex 1]],GroupVertices[Vertex],0)),1,1,"")</f>
        <v>2</v>
      </c>
      <c r="BD504" s="79" t="str">
        <f>REPLACE(INDEX(GroupVertices[Group],MATCH(Edges[[#This Row],[Vertex 2]],GroupVertices[Vertex],0)),1,1,"")</f>
        <v>2</v>
      </c>
    </row>
    <row r="505" spans="1:56" ht="15">
      <c r="A505" s="65" t="s">
        <v>588</v>
      </c>
      <c r="B505" s="65" t="s">
        <v>609</v>
      </c>
      <c r="C505" s="66"/>
      <c r="D505" s="67"/>
      <c r="E505" s="68"/>
      <c r="F505" s="69"/>
      <c r="G505" s="66"/>
      <c r="H505" s="70"/>
      <c r="I505" s="71"/>
      <c r="J505" s="71"/>
      <c r="K505" s="34" t="s">
        <v>65</v>
      </c>
      <c r="L505" s="78">
        <v>505</v>
      </c>
      <c r="M505" s="78"/>
      <c r="N505" s="73"/>
      <c r="O505" s="80" t="s">
        <v>874</v>
      </c>
      <c r="P505" s="82">
        <v>43656.60136574074</v>
      </c>
      <c r="Q505" s="80" t="s">
        <v>1176</v>
      </c>
      <c r="R505" s="80"/>
      <c r="S505" s="80"/>
      <c r="T505" s="80"/>
      <c r="U505" s="80"/>
      <c r="V505" s="83" t="s">
        <v>1810</v>
      </c>
      <c r="W505" s="82">
        <v>43656.60136574074</v>
      </c>
      <c r="X505" s="86">
        <v>43656</v>
      </c>
      <c r="Y505" s="88" t="s">
        <v>2313</v>
      </c>
      <c r="Z505" s="83" t="s">
        <v>2876</v>
      </c>
      <c r="AA505" s="80"/>
      <c r="AB505" s="80"/>
      <c r="AC505" s="88" t="s">
        <v>3439</v>
      </c>
      <c r="AD505" s="80"/>
      <c r="AE505" s="80" t="b">
        <v>0</v>
      </c>
      <c r="AF505" s="80">
        <v>0</v>
      </c>
      <c r="AG505" s="88" t="s">
        <v>3679</v>
      </c>
      <c r="AH505" s="80" t="b">
        <v>0</v>
      </c>
      <c r="AI505" s="80" t="s">
        <v>3815</v>
      </c>
      <c r="AJ505" s="80"/>
      <c r="AK505" s="88" t="s">
        <v>3679</v>
      </c>
      <c r="AL505" s="80" t="b">
        <v>0</v>
      </c>
      <c r="AM505" s="80">
        <v>1762</v>
      </c>
      <c r="AN505" s="88" t="s">
        <v>3438</v>
      </c>
      <c r="AO505" s="80" t="s">
        <v>3850</v>
      </c>
      <c r="AP505" s="80" t="b">
        <v>0</v>
      </c>
      <c r="AQ505" s="88" t="s">
        <v>3438</v>
      </c>
      <c r="AR505" s="80" t="s">
        <v>178</v>
      </c>
      <c r="AS505" s="80">
        <v>0</v>
      </c>
      <c r="AT505" s="80">
        <v>0</v>
      </c>
      <c r="AU505" s="80"/>
      <c r="AV505" s="80"/>
      <c r="AW505" s="80"/>
      <c r="AX505" s="80"/>
      <c r="AY505" s="80"/>
      <c r="AZ505" s="80"/>
      <c r="BA505" s="80"/>
      <c r="BB505" s="80"/>
      <c r="BC505" s="79" t="str">
        <f>REPLACE(INDEX(GroupVertices[Group],MATCH(Edges[[#This Row],[Vertex 1]],GroupVertices[Vertex],0)),1,1,"")</f>
        <v>2</v>
      </c>
      <c r="BD505" s="79" t="str">
        <f>REPLACE(INDEX(GroupVertices[Group],MATCH(Edges[[#This Row],[Vertex 2]],GroupVertices[Vertex],0)),1,1,"")</f>
        <v>2</v>
      </c>
    </row>
    <row r="506" spans="1:56" ht="15">
      <c r="A506" s="65" t="s">
        <v>588</v>
      </c>
      <c r="B506" s="65" t="s">
        <v>610</v>
      </c>
      <c r="C506" s="66"/>
      <c r="D506" s="67"/>
      <c r="E506" s="68"/>
      <c r="F506" s="69"/>
      <c r="G506" s="66"/>
      <c r="H506" s="70"/>
      <c r="I506" s="71"/>
      <c r="J506" s="71"/>
      <c r="K506" s="34" t="s">
        <v>65</v>
      </c>
      <c r="L506" s="78">
        <v>506</v>
      </c>
      <c r="M506" s="78"/>
      <c r="N506" s="73"/>
      <c r="O506" s="80" t="s">
        <v>874</v>
      </c>
      <c r="P506" s="82">
        <v>43656.92459490741</v>
      </c>
      <c r="Q506" s="80" t="s">
        <v>1177</v>
      </c>
      <c r="R506" s="80"/>
      <c r="S506" s="80"/>
      <c r="T506" s="80"/>
      <c r="U506" s="80"/>
      <c r="V506" s="83" t="s">
        <v>1810</v>
      </c>
      <c r="W506" s="82">
        <v>43656.92459490741</v>
      </c>
      <c r="X506" s="86">
        <v>43656</v>
      </c>
      <c r="Y506" s="88" t="s">
        <v>2315</v>
      </c>
      <c r="Z506" s="83" t="s">
        <v>2878</v>
      </c>
      <c r="AA506" s="80"/>
      <c r="AB506" s="80"/>
      <c r="AC506" s="88" t="s">
        <v>3441</v>
      </c>
      <c r="AD506" s="80"/>
      <c r="AE506" s="80" t="b">
        <v>0</v>
      </c>
      <c r="AF506" s="80">
        <v>0</v>
      </c>
      <c r="AG506" s="88" t="s">
        <v>3679</v>
      </c>
      <c r="AH506" s="80" t="b">
        <v>0</v>
      </c>
      <c r="AI506" s="80" t="s">
        <v>3815</v>
      </c>
      <c r="AJ506" s="80"/>
      <c r="AK506" s="88" t="s">
        <v>3679</v>
      </c>
      <c r="AL506" s="80" t="b">
        <v>0</v>
      </c>
      <c r="AM506" s="80">
        <v>9265</v>
      </c>
      <c r="AN506" s="88" t="s">
        <v>3440</v>
      </c>
      <c r="AO506" s="80" t="s">
        <v>3850</v>
      </c>
      <c r="AP506" s="80" t="b">
        <v>0</v>
      </c>
      <c r="AQ506" s="88" t="s">
        <v>3440</v>
      </c>
      <c r="AR506" s="80" t="s">
        <v>178</v>
      </c>
      <c r="AS506" s="80">
        <v>0</v>
      </c>
      <c r="AT506" s="80">
        <v>0</v>
      </c>
      <c r="AU506" s="80"/>
      <c r="AV506" s="80"/>
      <c r="AW506" s="80"/>
      <c r="AX506" s="80"/>
      <c r="AY506" s="80"/>
      <c r="AZ506" s="80"/>
      <c r="BA506" s="80"/>
      <c r="BB506" s="80"/>
      <c r="BC506" s="79" t="str">
        <f>REPLACE(INDEX(GroupVertices[Group],MATCH(Edges[[#This Row],[Vertex 1]],GroupVertices[Vertex],0)),1,1,"")</f>
        <v>2</v>
      </c>
      <c r="BD506" s="79" t="str">
        <f>REPLACE(INDEX(GroupVertices[Group],MATCH(Edges[[#This Row],[Vertex 2]],GroupVertices[Vertex],0)),1,1,"")</f>
        <v>2</v>
      </c>
    </row>
    <row r="507" spans="1:56" ht="15">
      <c r="A507" s="65" t="s">
        <v>588</v>
      </c>
      <c r="B507" s="65" t="s">
        <v>611</v>
      </c>
      <c r="C507" s="66"/>
      <c r="D507" s="67"/>
      <c r="E507" s="68"/>
      <c r="F507" s="69"/>
      <c r="G507" s="66"/>
      <c r="H507" s="70"/>
      <c r="I507" s="71"/>
      <c r="J507" s="71"/>
      <c r="K507" s="34" t="s">
        <v>65</v>
      </c>
      <c r="L507" s="78">
        <v>507</v>
      </c>
      <c r="M507" s="78"/>
      <c r="N507" s="73"/>
      <c r="O507" s="80" t="s">
        <v>874</v>
      </c>
      <c r="P507" s="82">
        <v>43656.925</v>
      </c>
      <c r="Q507" s="80" t="s">
        <v>1178</v>
      </c>
      <c r="R507" s="80"/>
      <c r="S507" s="80"/>
      <c r="T507" s="80"/>
      <c r="U507" s="80"/>
      <c r="V507" s="83" t="s">
        <v>1810</v>
      </c>
      <c r="W507" s="82">
        <v>43656.925</v>
      </c>
      <c r="X507" s="86">
        <v>43656</v>
      </c>
      <c r="Y507" s="88" t="s">
        <v>2317</v>
      </c>
      <c r="Z507" s="83" t="s">
        <v>2880</v>
      </c>
      <c r="AA507" s="80"/>
      <c r="AB507" s="80"/>
      <c r="AC507" s="88" t="s">
        <v>3443</v>
      </c>
      <c r="AD507" s="80"/>
      <c r="AE507" s="80" t="b">
        <v>0</v>
      </c>
      <c r="AF507" s="80">
        <v>0</v>
      </c>
      <c r="AG507" s="88" t="s">
        <v>3679</v>
      </c>
      <c r="AH507" s="80" t="b">
        <v>0</v>
      </c>
      <c r="AI507" s="80" t="s">
        <v>3815</v>
      </c>
      <c r="AJ507" s="80"/>
      <c r="AK507" s="88" t="s">
        <v>3679</v>
      </c>
      <c r="AL507" s="80" t="b">
        <v>0</v>
      </c>
      <c r="AM507" s="80">
        <v>5708</v>
      </c>
      <c r="AN507" s="88" t="s">
        <v>3442</v>
      </c>
      <c r="AO507" s="80" t="s">
        <v>3850</v>
      </c>
      <c r="AP507" s="80" t="b">
        <v>0</v>
      </c>
      <c r="AQ507" s="88" t="s">
        <v>3442</v>
      </c>
      <c r="AR507" s="80" t="s">
        <v>178</v>
      </c>
      <c r="AS507" s="80">
        <v>0</v>
      </c>
      <c r="AT507" s="80">
        <v>0</v>
      </c>
      <c r="AU507" s="80"/>
      <c r="AV507" s="80"/>
      <c r="AW507" s="80"/>
      <c r="AX507" s="80"/>
      <c r="AY507" s="80"/>
      <c r="AZ507" s="80"/>
      <c r="BA507" s="80"/>
      <c r="BB507" s="80"/>
      <c r="BC507" s="79" t="str">
        <f>REPLACE(INDEX(GroupVertices[Group],MATCH(Edges[[#This Row],[Vertex 1]],GroupVertices[Vertex],0)),1,1,"")</f>
        <v>2</v>
      </c>
      <c r="BD507" s="79" t="str">
        <f>REPLACE(INDEX(GroupVertices[Group],MATCH(Edges[[#This Row],[Vertex 2]],GroupVertices[Vertex],0)),1,1,"")</f>
        <v>2</v>
      </c>
    </row>
    <row r="508" spans="1:56" ht="15">
      <c r="A508" s="65" t="s">
        <v>588</v>
      </c>
      <c r="B508" s="65" t="s">
        <v>612</v>
      </c>
      <c r="C508" s="66"/>
      <c r="D508" s="67"/>
      <c r="E508" s="68"/>
      <c r="F508" s="69"/>
      <c r="G508" s="66"/>
      <c r="H508" s="70"/>
      <c r="I508" s="71"/>
      <c r="J508" s="71"/>
      <c r="K508" s="34" t="s">
        <v>65</v>
      </c>
      <c r="L508" s="78">
        <v>508</v>
      </c>
      <c r="M508" s="78"/>
      <c r="N508" s="73"/>
      <c r="O508" s="80" t="s">
        <v>874</v>
      </c>
      <c r="P508" s="82">
        <v>43656.93077546296</v>
      </c>
      <c r="Q508" s="80" t="s">
        <v>1179</v>
      </c>
      <c r="R508" s="80"/>
      <c r="S508" s="80"/>
      <c r="T508" s="80"/>
      <c r="U508" s="83" t="s">
        <v>1478</v>
      </c>
      <c r="V508" s="83" t="s">
        <v>1478</v>
      </c>
      <c r="W508" s="82">
        <v>43656.93077546296</v>
      </c>
      <c r="X508" s="86">
        <v>43656</v>
      </c>
      <c r="Y508" s="88" t="s">
        <v>2319</v>
      </c>
      <c r="Z508" s="83" t="s">
        <v>2882</v>
      </c>
      <c r="AA508" s="80"/>
      <c r="AB508" s="80"/>
      <c r="AC508" s="88" t="s">
        <v>3445</v>
      </c>
      <c r="AD508" s="80"/>
      <c r="AE508" s="80" t="b">
        <v>0</v>
      </c>
      <c r="AF508" s="80">
        <v>0</v>
      </c>
      <c r="AG508" s="88" t="s">
        <v>3679</v>
      </c>
      <c r="AH508" s="80" t="b">
        <v>0</v>
      </c>
      <c r="AI508" s="80" t="s">
        <v>3815</v>
      </c>
      <c r="AJ508" s="80"/>
      <c r="AK508" s="88" t="s">
        <v>3679</v>
      </c>
      <c r="AL508" s="80" t="b">
        <v>0</v>
      </c>
      <c r="AM508" s="80">
        <v>2819</v>
      </c>
      <c r="AN508" s="88" t="s">
        <v>3444</v>
      </c>
      <c r="AO508" s="80" t="s">
        <v>3850</v>
      </c>
      <c r="AP508" s="80" t="b">
        <v>0</v>
      </c>
      <c r="AQ508" s="88" t="s">
        <v>3444</v>
      </c>
      <c r="AR508" s="80" t="s">
        <v>178</v>
      </c>
      <c r="AS508" s="80">
        <v>0</v>
      </c>
      <c r="AT508" s="80">
        <v>0</v>
      </c>
      <c r="AU508" s="80"/>
      <c r="AV508" s="80"/>
      <c r="AW508" s="80"/>
      <c r="AX508" s="80"/>
      <c r="AY508" s="80"/>
      <c r="AZ508" s="80"/>
      <c r="BA508" s="80"/>
      <c r="BB508" s="80"/>
      <c r="BC508" s="79" t="str">
        <f>REPLACE(INDEX(GroupVertices[Group],MATCH(Edges[[#This Row],[Vertex 1]],GroupVertices[Vertex],0)),1,1,"")</f>
        <v>2</v>
      </c>
      <c r="BD508" s="79" t="str">
        <f>REPLACE(INDEX(GroupVertices[Group],MATCH(Edges[[#This Row],[Vertex 2]],GroupVertices[Vertex],0)),1,1,"")</f>
        <v>2</v>
      </c>
    </row>
    <row r="509" spans="1:56" ht="15">
      <c r="A509" s="65" t="s">
        <v>588</v>
      </c>
      <c r="B509" s="65" t="s">
        <v>613</v>
      </c>
      <c r="C509" s="66"/>
      <c r="D509" s="67"/>
      <c r="E509" s="68"/>
      <c r="F509" s="69"/>
      <c r="G509" s="66"/>
      <c r="H509" s="70"/>
      <c r="I509" s="71"/>
      <c r="J509" s="71"/>
      <c r="K509" s="34" t="s">
        <v>65</v>
      </c>
      <c r="L509" s="78">
        <v>509</v>
      </c>
      <c r="M509" s="78"/>
      <c r="N509" s="73"/>
      <c r="O509" s="80" t="s">
        <v>874</v>
      </c>
      <c r="P509" s="82">
        <v>43656.93085648148</v>
      </c>
      <c r="Q509" s="80" t="s">
        <v>1180</v>
      </c>
      <c r="R509" s="80"/>
      <c r="S509" s="80"/>
      <c r="T509" s="80"/>
      <c r="U509" s="83" t="s">
        <v>1479</v>
      </c>
      <c r="V509" s="83" t="s">
        <v>1479</v>
      </c>
      <c r="W509" s="82">
        <v>43656.93085648148</v>
      </c>
      <c r="X509" s="86">
        <v>43656</v>
      </c>
      <c r="Y509" s="88" t="s">
        <v>2321</v>
      </c>
      <c r="Z509" s="83" t="s">
        <v>2884</v>
      </c>
      <c r="AA509" s="80"/>
      <c r="AB509" s="80"/>
      <c r="AC509" s="88" t="s">
        <v>3447</v>
      </c>
      <c r="AD509" s="80"/>
      <c r="AE509" s="80" t="b">
        <v>0</v>
      </c>
      <c r="AF509" s="80">
        <v>0</v>
      </c>
      <c r="AG509" s="88" t="s">
        <v>3679</v>
      </c>
      <c r="AH509" s="80" t="b">
        <v>0</v>
      </c>
      <c r="AI509" s="80" t="s">
        <v>3815</v>
      </c>
      <c r="AJ509" s="80"/>
      <c r="AK509" s="88" t="s">
        <v>3679</v>
      </c>
      <c r="AL509" s="80" t="b">
        <v>0</v>
      </c>
      <c r="AM509" s="80">
        <v>4172</v>
      </c>
      <c r="AN509" s="88" t="s">
        <v>3446</v>
      </c>
      <c r="AO509" s="80" t="s">
        <v>3850</v>
      </c>
      <c r="AP509" s="80" t="b">
        <v>0</v>
      </c>
      <c r="AQ509" s="88" t="s">
        <v>3446</v>
      </c>
      <c r="AR509" s="80" t="s">
        <v>178</v>
      </c>
      <c r="AS509" s="80">
        <v>0</v>
      </c>
      <c r="AT509" s="80">
        <v>0</v>
      </c>
      <c r="AU509" s="80"/>
      <c r="AV509" s="80"/>
      <c r="AW509" s="80"/>
      <c r="AX509" s="80"/>
      <c r="AY509" s="80"/>
      <c r="AZ509" s="80"/>
      <c r="BA509" s="80"/>
      <c r="BB509" s="80"/>
      <c r="BC509" s="79" t="str">
        <f>REPLACE(INDEX(GroupVertices[Group],MATCH(Edges[[#This Row],[Vertex 1]],GroupVertices[Vertex],0)),1,1,"")</f>
        <v>2</v>
      </c>
      <c r="BD509" s="79" t="str">
        <f>REPLACE(INDEX(GroupVertices[Group],MATCH(Edges[[#This Row],[Vertex 2]],GroupVertices[Vertex],0)),1,1,"")</f>
        <v>2</v>
      </c>
    </row>
    <row r="510" spans="1:56" ht="15">
      <c r="A510" s="65" t="s">
        <v>588</v>
      </c>
      <c r="B510" s="65" t="s">
        <v>614</v>
      </c>
      <c r="C510" s="66"/>
      <c r="D510" s="67"/>
      <c r="E510" s="68"/>
      <c r="F510" s="69"/>
      <c r="G510" s="66"/>
      <c r="H510" s="70"/>
      <c r="I510" s="71"/>
      <c r="J510" s="71"/>
      <c r="K510" s="34" t="s">
        <v>65</v>
      </c>
      <c r="L510" s="78">
        <v>510</v>
      </c>
      <c r="M510" s="78"/>
      <c r="N510" s="73"/>
      <c r="O510" s="80" t="s">
        <v>874</v>
      </c>
      <c r="P510" s="82">
        <v>43656.93150462963</v>
      </c>
      <c r="Q510" s="80" t="s">
        <v>1181</v>
      </c>
      <c r="R510" s="80"/>
      <c r="S510" s="80"/>
      <c r="T510" s="80"/>
      <c r="U510" s="83" t="s">
        <v>1480</v>
      </c>
      <c r="V510" s="83" t="s">
        <v>1480</v>
      </c>
      <c r="W510" s="82">
        <v>43656.93150462963</v>
      </c>
      <c r="X510" s="86">
        <v>43656</v>
      </c>
      <c r="Y510" s="88" t="s">
        <v>2323</v>
      </c>
      <c r="Z510" s="83" t="s">
        <v>2886</v>
      </c>
      <c r="AA510" s="80"/>
      <c r="AB510" s="80"/>
      <c r="AC510" s="88" t="s">
        <v>3449</v>
      </c>
      <c r="AD510" s="80"/>
      <c r="AE510" s="80" t="b">
        <v>0</v>
      </c>
      <c r="AF510" s="80">
        <v>0</v>
      </c>
      <c r="AG510" s="88" t="s">
        <v>3679</v>
      </c>
      <c r="AH510" s="80" t="b">
        <v>0</v>
      </c>
      <c r="AI510" s="80" t="s">
        <v>3815</v>
      </c>
      <c r="AJ510" s="80"/>
      <c r="AK510" s="88" t="s">
        <v>3679</v>
      </c>
      <c r="AL510" s="80" t="b">
        <v>0</v>
      </c>
      <c r="AM510" s="80">
        <v>2192</v>
      </c>
      <c r="AN510" s="88" t="s">
        <v>3448</v>
      </c>
      <c r="AO510" s="80" t="s">
        <v>3850</v>
      </c>
      <c r="AP510" s="80" t="b">
        <v>0</v>
      </c>
      <c r="AQ510" s="88" t="s">
        <v>3448</v>
      </c>
      <c r="AR510" s="80" t="s">
        <v>178</v>
      </c>
      <c r="AS510" s="80">
        <v>0</v>
      </c>
      <c r="AT510" s="80">
        <v>0</v>
      </c>
      <c r="AU510" s="80"/>
      <c r="AV510" s="80"/>
      <c r="AW510" s="80"/>
      <c r="AX510" s="80"/>
      <c r="AY510" s="80"/>
      <c r="AZ510" s="80"/>
      <c r="BA510" s="80"/>
      <c r="BB510" s="80"/>
      <c r="BC510" s="79" t="str">
        <f>REPLACE(INDEX(GroupVertices[Group],MATCH(Edges[[#This Row],[Vertex 1]],GroupVertices[Vertex],0)),1,1,"")</f>
        <v>2</v>
      </c>
      <c r="BD510" s="79" t="str">
        <f>REPLACE(INDEX(GroupVertices[Group],MATCH(Edges[[#This Row],[Vertex 2]],GroupVertices[Vertex],0)),1,1,"")</f>
        <v>2</v>
      </c>
    </row>
    <row r="511" spans="1:56" ht="15">
      <c r="A511" s="65" t="s">
        <v>588</v>
      </c>
      <c r="B511" s="65" t="s">
        <v>615</v>
      </c>
      <c r="C511" s="66"/>
      <c r="D511" s="67"/>
      <c r="E511" s="68"/>
      <c r="F511" s="69"/>
      <c r="G511" s="66"/>
      <c r="H511" s="70"/>
      <c r="I511" s="71"/>
      <c r="J511" s="71"/>
      <c r="K511" s="34" t="s">
        <v>65</v>
      </c>
      <c r="L511" s="78">
        <v>511</v>
      </c>
      <c r="M511" s="78"/>
      <c r="N511" s="73"/>
      <c r="O511" s="80" t="s">
        <v>874</v>
      </c>
      <c r="P511" s="82">
        <v>43657.08831018519</v>
      </c>
      <c r="Q511" s="80" t="s">
        <v>1182</v>
      </c>
      <c r="R511" s="80"/>
      <c r="S511" s="80"/>
      <c r="T511" s="80"/>
      <c r="U511" s="80"/>
      <c r="V511" s="83" t="s">
        <v>1810</v>
      </c>
      <c r="W511" s="82">
        <v>43657.08831018519</v>
      </c>
      <c r="X511" s="86">
        <v>43657</v>
      </c>
      <c r="Y511" s="88" t="s">
        <v>2325</v>
      </c>
      <c r="Z511" s="83" t="s">
        <v>2888</v>
      </c>
      <c r="AA511" s="80"/>
      <c r="AB511" s="80"/>
      <c r="AC511" s="88" t="s">
        <v>3451</v>
      </c>
      <c r="AD511" s="80"/>
      <c r="AE511" s="80" t="b">
        <v>0</v>
      </c>
      <c r="AF511" s="80">
        <v>0</v>
      </c>
      <c r="AG511" s="88" t="s">
        <v>3679</v>
      </c>
      <c r="AH511" s="80" t="b">
        <v>0</v>
      </c>
      <c r="AI511" s="80" t="s">
        <v>3815</v>
      </c>
      <c r="AJ511" s="80"/>
      <c r="AK511" s="88" t="s">
        <v>3679</v>
      </c>
      <c r="AL511" s="80" t="b">
        <v>0</v>
      </c>
      <c r="AM511" s="80">
        <v>1817</v>
      </c>
      <c r="AN511" s="88" t="s">
        <v>3450</v>
      </c>
      <c r="AO511" s="80" t="s">
        <v>3850</v>
      </c>
      <c r="AP511" s="80" t="b">
        <v>0</v>
      </c>
      <c r="AQ511" s="88" t="s">
        <v>3450</v>
      </c>
      <c r="AR511" s="80" t="s">
        <v>178</v>
      </c>
      <c r="AS511" s="80">
        <v>0</v>
      </c>
      <c r="AT511" s="80">
        <v>0</v>
      </c>
      <c r="AU511" s="80"/>
      <c r="AV511" s="80"/>
      <c r="AW511" s="80"/>
      <c r="AX511" s="80"/>
      <c r="AY511" s="80"/>
      <c r="AZ511" s="80"/>
      <c r="BA511" s="80"/>
      <c r="BB511" s="80"/>
      <c r="BC511" s="79" t="str">
        <f>REPLACE(INDEX(GroupVertices[Group],MATCH(Edges[[#This Row],[Vertex 1]],GroupVertices[Vertex],0)),1,1,"")</f>
        <v>2</v>
      </c>
      <c r="BD511" s="79" t="str">
        <f>REPLACE(INDEX(GroupVertices[Group],MATCH(Edges[[#This Row],[Vertex 2]],GroupVertices[Vertex],0)),1,1,"")</f>
        <v>2</v>
      </c>
    </row>
    <row r="512" spans="1:56" ht="15">
      <c r="A512" s="65" t="s">
        <v>588</v>
      </c>
      <c r="B512" s="65" t="s">
        <v>616</v>
      </c>
      <c r="C512" s="66"/>
      <c r="D512" s="67"/>
      <c r="E512" s="68"/>
      <c r="F512" s="69"/>
      <c r="G512" s="66"/>
      <c r="H512" s="70"/>
      <c r="I512" s="71"/>
      <c r="J512" s="71"/>
      <c r="K512" s="34" t="s">
        <v>65</v>
      </c>
      <c r="L512" s="78">
        <v>512</v>
      </c>
      <c r="M512" s="78"/>
      <c r="N512" s="73"/>
      <c r="O512" s="80" t="s">
        <v>874</v>
      </c>
      <c r="P512" s="82">
        <v>43657.08837962963</v>
      </c>
      <c r="Q512" s="80" t="s">
        <v>1183</v>
      </c>
      <c r="R512" s="80"/>
      <c r="S512" s="80"/>
      <c r="T512" s="80"/>
      <c r="U512" s="80"/>
      <c r="V512" s="83" t="s">
        <v>1810</v>
      </c>
      <c r="W512" s="82">
        <v>43657.08837962963</v>
      </c>
      <c r="X512" s="86">
        <v>43657</v>
      </c>
      <c r="Y512" s="88" t="s">
        <v>2327</v>
      </c>
      <c r="Z512" s="83" t="s">
        <v>2890</v>
      </c>
      <c r="AA512" s="80"/>
      <c r="AB512" s="80"/>
      <c r="AC512" s="88" t="s">
        <v>3453</v>
      </c>
      <c r="AD512" s="80"/>
      <c r="AE512" s="80" t="b">
        <v>0</v>
      </c>
      <c r="AF512" s="80">
        <v>0</v>
      </c>
      <c r="AG512" s="88" t="s">
        <v>3679</v>
      </c>
      <c r="AH512" s="80" t="b">
        <v>0</v>
      </c>
      <c r="AI512" s="80" t="s">
        <v>3815</v>
      </c>
      <c r="AJ512" s="80"/>
      <c r="AK512" s="88" t="s">
        <v>3679</v>
      </c>
      <c r="AL512" s="80" t="b">
        <v>0</v>
      </c>
      <c r="AM512" s="80">
        <v>13459</v>
      </c>
      <c r="AN512" s="88" t="s">
        <v>3452</v>
      </c>
      <c r="AO512" s="80" t="s">
        <v>3850</v>
      </c>
      <c r="AP512" s="80" t="b">
        <v>0</v>
      </c>
      <c r="AQ512" s="88" t="s">
        <v>3452</v>
      </c>
      <c r="AR512" s="80" t="s">
        <v>178</v>
      </c>
      <c r="AS512" s="80">
        <v>0</v>
      </c>
      <c r="AT512" s="80">
        <v>0</v>
      </c>
      <c r="AU512" s="80"/>
      <c r="AV512" s="80"/>
      <c r="AW512" s="80"/>
      <c r="AX512" s="80"/>
      <c r="AY512" s="80"/>
      <c r="AZ512" s="80"/>
      <c r="BA512" s="80"/>
      <c r="BB512" s="80"/>
      <c r="BC512" s="79" t="str">
        <f>REPLACE(INDEX(GroupVertices[Group],MATCH(Edges[[#This Row],[Vertex 1]],GroupVertices[Vertex],0)),1,1,"")</f>
        <v>2</v>
      </c>
      <c r="BD512" s="79" t="str">
        <f>REPLACE(INDEX(GroupVertices[Group],MATCH(Edges[[#This Row],[Vertex 2]],GroupVertices[Vertex],0)),1,1,"")</f>
        <v>2</v>
      </c>
    </row>
    <row r="513" spans="1:56" ht="15">
      <c r="A513" s="65" t="s">
        <v>588</v>
      </c>
      <c r="B513" s="65" t="s">
        <v>617</v>
      </c>
      <c r="C513" s="66"/>
      <c r="D513" s="67"/>
      <c r="E513" s="68"/>
      <c r="F513" s="69"/>
      <c r="G513" s="66"/>
      <c r="H513" s="70"/>
      <c r="I513" s="71"/>
      <c r="J513" s="71"/>
      <c r="K513" s="34" t="s">
        <v>65</v>
      </c>
      <c r="L513" s="78">
        <v>513</v>
      </c>
      <c r="M513" s="78"/>
      <c r="N513" s="73"/>
      <c r="O513" s="80" t="s">
        <v>874</v>
      </c>
      <c r="P513" s="82">
        <v>43657.30459490741</v>
      </c>
      <c r="Q513" s="80" t="s">
        <v>1184</v>
      </c>
      <c r="R513" s="80"/>
      <c r="S513" s="80"/>
      <c r="T513" s="80"/>
      <c r="U513" s="83" t="s">
        <v>1483</v>
      </c>
      <c r="V513" s="83" t="s">
        <v>1483</v>
      </c>
      <c r="W513" s="82">
        <v>43657.30459490741</v>
      </c>
      <c r="X513" s="86">
        <v>43657</v>
      </c>
      <c r="Y513" s="88" t="s">
        <v>2329</v>
      </c>
      <c r="Z513" s="83" t="s">
        <v>2892</v>
      </c>
      <c r="AA513" s="80"/>
      <c r="AB513" s="80"/>
      <c r="AC513" s="88" t="s">
        <v>3455</v>
      </c>
      <c r="AD513" s="80"/>
      <c r="AE513" s="80" t="b">
        <v>0</v>
      </c>
      <c r="AF513" s="80">
        <v>0</v>
      </c>
      <c r="AG513" s="88" t="s">
        <v>3679</v>
      </c>
      <c r="AH513" s="80" t="b">
        <v>0</v>
      </c>
      <c r="AI513" s="80" t="s">
        <v>3815</v>
      </c>
      <c r="AJ513" s="80"/>
      <c r="AK513" s="88" t="s">
        <v>3679</v>
      </c>
      <c r="AL513" s="80" t="b">
        <v>0</v>
      </c>
      <c r="AM513" s="80">
        <v>4626</v>
      </c>
      <c r="AN513" s="88" t="s">
        <v>3454</v>
      </c>
      <c r="AO513" s="80" t="s">
        <v>3850</v>
      </c>
      <c r="AP513" s="80" t="b">
        <v>0</v>
      </c>
      <c r="AQ513" s="88" t="s">
        <v>3454</v>
      </c>
      <c r="AR513" s="80" t="s">
        <v>178</v>
      </c>
      <c r="AS513" s="80">
        <v>0</v>
      </c>
      <c r="AT513" s="80">
        <v>0</v>
      </c>
      <c r="AU513" s="80"/>
      <c r="AV513" s="80"/>
      <c r="AW513" s="80"/>
      <c r="AX513" s="80"/>
      <c r="AY513" s="80"/>
      <c r="AZ513" s="80"/>
      <c r="BA513" s="80"/>
      <c r="BB513" s="80"/>
      <c r="BC513" s="79" t="str">
        <f>REPLACE(INDEX(GroupVertices[Group],MATCH(Edges[[#This Row],[Vertex 1]],GroupVertices[Vertex],0)),1,1,"")</f>
        <v>2</v>
      </c>
      <c r="BD513" s="79" t="str">
        <f>REPLACE(INDEX(GroupVertices[Group],MATCH(Edges[[#This Row],[Vertex 2]],GroupVertices[Vertex],0)),1,1,"")</f>
        <v>2</v>
      </c>
    </row>
    <row r="514" spans="1:56" ht="15">
      <c r="A514" s="65" t="s">
        <v>588</v>
      </c>
      <c r="B514" s="65" t="s">
        <v>618</v>
      </c>
      <c r="C514" s="66"/>
      <c r="D514" s="67"/>
      <c r="E514" s="68"/>
      <c r="F514" s="69"/>
      <c r="G514" s="66"/>
      <c r="H514" s="70"/>
      <c r="I514" s="71"/>
      <c r="J514" s="71"/>
      <c r="K514" s="34" t="s">
        <v>65</v>
      </c>
      <c r="L514" s="78">
        <v>514</v>
      </c>
      <c r="M514" s="78"/>
      <c r="N514" s="73"/>
      <c r="O514" s="80" t="s">
        <v>874</v>
      </c>
      <c r="P514" s="82">
        <v>43657.35097222222</v>
      </c>
      <c r="Q514" s="80" t="s">
        <v>1185</v>
      </c>
      <c r="R514" s="80"/>
      <c r="S514" s="80"/>
      <c r="T514" s="80"/>
      <c r="U514" s="80"/>
      <c r="V514" s="83" t="s">
        <v>1810</v>
      </c>
      <c r="W514" s="82">
        <v>43657.35097222222</v>
      </c>
      <c r="X514" s="86">
        <v>43657</v>
      </c>
      <c r="Y514" s="88" t="s">
        <v>2331</v>
      </c>
      <c r="Z514" s="83" t="s">
        <v>2894</v>
      </c>
      <c r="AA514" s="80"/>
      <c r="AB514" s="80"/>
      <c r="AC514" s="88" t="s">
        <v>3457</v>
      </c>
      <c r="AD514" s="80"/>
      <c r="AE514" s="80" t="b">
        <v>0</v>
      </c>
      <c r="AF514" s="80">
        <v>0</v>
      </c>
      <c r="AG514" s="88" t="s">
        <v>3679</v>
      </c>
      <c r="AH514" s="80" t="b">
        <v>0</v>
      </c>
      <c r="AI514" s="80" t="s">
        <v>3815</v>
      </c>
      <c r="AJ514" s="80"/>
      <c r="AK514" s="88" t="s">
        <v>3679</v>
      </c>
      <c r="AL514" s="80" t="b">
        <v>0</v>
      </c>
      <c r="AM514" s="80">
        <v>4260</v>
      </c>
      <c r="AN514" s="88" t="s">
        <v>3456</v>
      </c>
      <c r="AO514" s="80" t="s">
        <v>3850</v>
      </c>
      <c r="AP514" s="80" t="b">
        <v>0</v>
      </c>
      <c r="AQ514" s="88" t="s">
        <v>3456</v>
      </c>
      <c r="AR514" s="80" t="s">
        <v>178</v>
      </c>
      <c r="AS514" s="80">
        <v>0</v>
      </c>
      <c r="AT514" s="80">
        <v>0</v>
      </c>
      <c r="AU514" s="80"/>
      <c r="AV514" s="80"/>
      <c r="AW514" s="80"/>
      <c r="AX514" s="80"/>
      <c r="AY514" s="80"/>
      <c r="AZ514" s="80"/>
      <c r="BA514" s="80"/>
      <c r="BB514" s="80"/>
      <c r="BC514" s="79" t="str">
        <f>REPLACE(INDEX(GroupVertices[Group],MATCH(Edges[[#This Row],[Vertex 1]],GroupVertices[Vertex],0)),1,1,"")</f>
        <v>2</v>
      </c>
      <c r="BD514" s="79" t="str">
        <f>REPLACE(INDEX(GroupVertices[Group],MATCH(Edges[[#This Row],[Vertex 2]],GroupVertices[Vertex],0)),1,1,"")</f>
        <v>2</v>
      </c>
    </row>
    <row r="515" spans="1:56" ht="15">
      <c r="A515" s="65" t="s">
        <v>588</v>
      </c>
      <c r="B515" s="65" t="s">
        <v>619</v>
      </c>
      <c r="C515" s="66"/>
      <c r="D515" s="67"/>
      <c r="E515" s="68"/>
      <c r="F515" s="69"/>
      <c r="G515" s="66"/>
      <c r="H515" s="70"/>
      <c r="I515" s="71"/>
      <c r="J515" s="71"/>
      <c r="K515" s="34" t="s">
        <v>65</v>
      </c>
      <c r="L515" s="78">
        <v>515</v>
      </c>
      <c r="M515" s="78"/>
      <c r="N515" s="73"/>
      <c r="O515" s="80" t="s">
        <v>874</v>
      </c>
      <c r="P515" s="82">
        <v>43657.35103009259</v>
      </c>
      <c r="Q515" s="80" t="s">
        <v>1186</v>
      </c>
      <c r="R515" s="80"/>
      <c r="S515" s="80"/>
      <c r="T515" s="80"/>
      <c r="U515" s="80"/>
      <c r="V515" s="83" t="s">
        <v>1810</v>
      </c>
      <c r="W515" s="82">
        <v>43657.35103009259</v>
      </c>
      <c r="X515" s="86">
        <v>43657</v>
      </c>
      <c r="Y515" s="88" t="s">
        <v>2333</v>
      </c>
      <c r="Z515" s="83" t="s">
        <v>2896</v>
      </c>
      <c r="AA515" s="80"/>
      <c r="AB515" s="80"/>
      <c r="AC515" s="88" t="s">
        <v>3459</v>
      </c>
      <c r="AD515" s="80"/>
      <c r="AE515" s="80" t="b">
        <v>0</v>
      </c>
      <c r="AF515" s="80">
        <v>0</v>
      </c>
      <c r="AG515" s="88" t="s">
        <v>3679</v>
      </c>
      <c r="AH515" s="80" t="b">
        <v>0</v>
      </c>
      <c r="AI515" s="80" t="s">
        <v>3815</v>
      </c>
      <c r="AJ515" s="80"/>
      <c r="AK515" s="88" t="s">
        <v>3679</v>
      </c>
      <c r="AL515" s="80" t="b">
        <v>0</v>
      </c>
      <c r="AM515" s="80">
        <v>1324</v>
      </c>
      <c r="AN515" s="88" t="s">
        <v>3458</v>
      </c>
      <c r="AO515" s="80" t="s">
        <v>3850</v>
      </c>
      <c r="AP515" s="80" t="b">
        <v>0</v>
      </c>
      <c r="AQ515" s="88" t="s">
        <v>3458</v>
      </c>
      <c r="AR515" s="80" t="s">
        <v>178</v>
      </c>
      <c r="AS515" s="80">
        <v>0</v>
      </c>
      <c r="AT515" s="80">
        <v>0</v>
      </c>
      <c r="AU515" s="80"/>
      <c r="AV515" s="80"/>
      <c r="AW515" s="80"/>
      <c r="AX515" s="80"/>
      <c r="AY515" s="80"/>
      <c r="AZ515" s="80"/>
      <c r="BA515" s="80"/>
      <c r="BB515" s="80"/>
      <c r="BC515" s="79" t="str">
        <f>REPLACE(INDEX(GroupVertices[Group],MATCH(Edges[[#This Row],[Vertex 1]],GroupVertices[Vertex],0)),1,1,"")</f>
        <v>2</v>
      </c>
      <c r="BD515" s="79" t="str">
        <f>REPLACE(INDEX(GroupVertices[Group],MATCH(Edges[[#This Row],[Vertex 2]],GroupVertices[Vertex],0)),1,1,"")</f>
        <v>2</v>
      </c>
    </row>
    <row r="516" spans="1:56" ht="15">
      <c r="A516" s="65" t="s">
        <v>588</v>
      </c>
      <c r="B516" s="65" t="s">
        <v>620</v>
      </c>
      <c r="C516" s="66"/>
      <c r="D516" s="67"/>
      <c r="E516" s="68"/>
      <c r="F516" s="69"/>
      <c r="G516" s="66"/>
      <c r="H516" s="70"/>
      <c r="I516" s="71"/>
      <c r="J516" s="71"/>
      <c r="K516" s="34" t="s">
        <v>65</v>
      </c>
      <c r="L516" s="78">
        <v>516</v>
      </c>
      <c r="M516" s="78"/>
      <c r="N516" s="73"/>
      <c r="O516" s="80" t="s">
        <v>875</v>
      </c>
      <c r="P516" s="82">
        <v>43656.59193287037</v>
      </c>
      <c r="Q516" s="80" t="s">
        <v>1161</v>
      </c>
      <c r="R516" s="80"/>
      <c r="S516" s="80"/>
      <c r="T516" s="80"/>
      <c r="U516" s="83" t="s">
        <v>1461</v>
      </c>
      <c r="V516" s="83" t="s">
        <v>1461</v>
      </c>
      <c r="W516" s="82">
        <v>43656.59193287037</v>
      </c>
      <c r="X516" s="86">
        <v>43656</v>
      </c>
      <c r="Y516" s="88" t="s">
        <v>2284</v>
      </c>
      <c r="Z516" s="83" t="s">
        <v>2846</v>
      </c>
      <c r="AA516" s="80"/>
      <c r="AB516" s="80"/>
      <c r="AC516" s="88" t="s">
        <v>3409</v>
      </c>
      <c r="AD516" s="80"/>
      <c r="AE516" s="80" t="b">
        <v>0</v>
      </c>
      <c r="AF516" s="80">
        <v>0</v>
      </c>
      <c r="AG516" s="88" t="s">
        <v>3679</v>
      </c>
      <c r="AH516" s="80" t="b">
        <v>0</v>
      </c>
      <c r="AI516" s="80" t="s">
        <v>3824</v>
      </c>
      <c r="AJ516" s="80"/>
      <c r="AK516" s="88" t="s">
        <v>3679</v>
      </c>
      <c r="AL516" s="80" t="b">
        <v>0</v>
      </c>
      <c r="AM516" s="80">
        <v>6518</v>
      </c>
      <c r="AN516" s="88" t="s">
        <v>3408</v>
      </c>
      <c r="AO516" s="80" t="s">
        <v>3850</v>
      </c>
      <c r="AP516" s="80" t="b">
        <v>0</v>
      </c>
      <c r="AQ516" s="88" t="s">
        <v>3408</v>
      </c>
      <c r="AR516" s="80" t="s">
        <v>178</v>
      </c>
      <c r="AS516" s="80">
        <v>0</v>
      </c>
      <c r="AT516" s="80">
        <v>0</v>
      </c>
      <c r="AU516" s="80"/>
      <c r="AV516" s="80"/>
      <c r="AW516" s="80"/>
      <c r="AX516" s="80"/>
      <c r="AY516" s="80"/>
      <c r="AZ516" s="80"/>
      <c r="BA516" s="80"/>
      <c r="BB516" s="80"/>
      <c r="BC516" s="79" t="str">
        <f>REPLACE(INDEX(GroupVertices[Group],MATCH(Edges[[#This Row],[Vertex 1]],GroupVertices[Vertex],0)),1,1,"")</f>
        <v>2</v>
      </c>
      <c r="BD516" s="79" t="str">
        <f>REPLACE(INDEX(GroupVertices[Group],MATCH(Edges[[#This Row],[Vertex 2]],GroupVertices[Vertex],0)),1,1,"")</f>
        <v>2</v>
      </c>
    </row>
    <row r="517" spans="1:56" ht="15">
      <c r="A517" s="65" t="s">
        <v>588</v>
      </c>
      <c r="B517" s="65" t="s">
        <v>620</v>
      </c>
      <c r="C517" s="66"/>
      <c r="D517" s="67"/>
      <c r="E517" s="68"/>
      <c r="F517" s="69"/>
      <c r="G517" s="66"/>
      <c r="H517" s="70"/>
      <c r="I517" s="71"/>
      <c r="J517" s="71"/>
      <c r="K517" s="34" t="s">
        <v>65</v>
      </c>
      <c r="L517" s="78">
        <v>517</v>
      </c>
      <c r="M517" s="78"/>
      <c r="N517" s="73"/>
      <c r="O517" s="80" t="s">
        <v>876</v>
      </c>
      <c r="P517" s="82">
        <v>43656.93150462963</v>
      </c>
      <c r="Q517" s="80" t="s">
        <v>1181</v>
      </c>
      <c r="R517" s="80"/>
      <c r="S517" s="80"/>
      <c r="T517" s="80"/>
      <c r="U517" s="83" t="s">
        <v>1480</v>
      </c>
      <c r="V517" s="83" t="s">
        <v>1480</v>
      </c>
      <c r="W517" s="82">
        <v>43656.93150462963</v>
      </c>
      <c r="X517" s="86">
        <v>43656</v>
      </c>
      <c r="Y517" s="88" t="s">
        <v>2323</v>
      </c>
      <c r="Z517" s="83" t="s">
        <v>2886</v>
      </c>
      <c r="AA517" s="80"/>
      <c r="AB517" s="80"/>
      <c r="AC517" s="88" t="s">
        <v>3449</v>
      </c>
      <c r="AD517" s="80"/>
      <c r="AE517" s="80" t="b">
        <v>0</v>
      </c>
      <c r="AF517" s="80">
        <v>0</v>
      </c>
      <c r="AG517" s="88" t="s">
        <v>3679</v>
      </c>
      <c r="AH517" s="80" t="b">
        <v>0</v>
      </c>
      <c r="AI517" s="80" t="s">
        <v>3815</v>
      </c>
      <c r="AJ517" s="80"/>
      <c r="AK517" s="88" t="s">
        <v>3679</v>
      </c>
      <c r="AL517" s="80" t="b">
        <v>0</v>
      </c>
      <c r="AM517" s="80">
        <v>2192</v>
      </c>
      <c r="AN517" s="88" t="s">
        <v>3448</v>
      </c>
      <c r="AO517" s="80" t="s">
        <v>3850</v>
      </c>
      <c r="AP517" s="80" t="b">
        <v>0</v>
      </c>
      <c r="AQ517" s="88" t="s">
        <v>3448</v>
      </c>
      <c r="AR517" s="80" t="s">
        <v>178</v>
      </c>
      <c r="AS517" s="80">
        <v>0</v>
      </c>
      <c r="AT517" s="80">
        <v>0</v>
      </c>
      <c r="AU517" s="80"/>
      <c r="AV517" s="80"/>
      <c r="AW517" s="80"/>
      <c r="AX517" s="80"/>
      <c r="AY517" s="80"/>
      <c r="AZ517" s="80"/>
      <c r="BA517" s="80"/>
      <c r="BB517" s="80"/>
      <c r="BC517" s="79" t="str">
        <f>REPLACE(INDEX(GroupVertices[Group],MATCH(Edges[[#This Row],[Vertex 1]],GroupVertices[Vertex],0)),1,1,"")</f>
        <v>2</v>
      </c>
      <c r="BD517" s="79" t="str">
        <f>REPLACE(INDEX(GroupVertices[Group],MATCH(Edges[[#This Row],[Vertex 2]],GroupVertices[Vertex],0)),1,1,"")</f>
        <v>2</v>
      </c>
    </row>
    <row r="518" spans="1:56" ht="15">
      <c r="A518" s="65" t="s">
        <v>588</v>
      </c>
      <c r="B518" s="65" t="s">
        <v>620</v>
      </c>
      <c r="C518" s="66"/>
      <c r="D518" s="67"/>
      <c r="E518" s="68"/>
      <c r="F518" s="69"/>
      <c r="G518" s="66"/>
      <c r="H518" s="70"/>
      <c r="I518" s="71"/>
      <c r="J518" s="71"/>
      <c r="K518" s="34" t="s">
        <v>65</v>
      </c>
      <c r="L518" s="78">
        <v>518</v>
      </c>
      <c r="M518" s="78"/>
      <c r="N518" s="73"/>
      <c r="O518" s="80" t="s">
        <v>874</v>
      </c>
      <c r="P518" s="82">
        <v>43657.30248842593</v>
      </c>
      <c r="Q518" s="80" t="s">
        <v>1187</v>
      </c>
      <c r="R518" s="80"/>
      <c r="S518" s="80"/>
      <c r="T518" s="80" t="s">
        <v>1385</v>
      </c>
      <c r="U518" s="83" t="s">
        <v>1486</v>
      </c>
      <c r="V518" s="83" t="s">
        <v>1486</v>
      </c>
      <c r="W518" s="82">
        <v>43657.30248842593</v>
      </c>
      <c r="X518" s="86">
        <v>43657</v>
      </c>
      <c r="Y518" s="88" t="s">
        <v>2337</v>
      </c>
      <c r="Z518" s="83" t="s">
        <v>2900</v>
      </c>
      <c r="AA518" s="80"/>
      <c r="AB518" s="80"/>
      <c r="AC518" s="88" t="s">
        <v>3463</v>
      </c>
      <c r="AD518" s="80"/>
      <c r="AE518" s="80" t="b">
        <v>0</v>
      </c>
      <c r="AF518" s="80">
        <v>0</v>
      </c>
      <c r="AG518" s="88" t="s">
        <v>3679</v>
      </c>
      <c r="AH518" s="80" t="b">
        <v>0</v>
      </c>
      <c r="AI518" s="80" t="s">
        <v>3824</v>
      </c>
      <c r="AJ518" s="80"/>
      <c r="AK518" s="88" t="s">
        <v>3679</v>
      </c>
      <c r="AL518" s="80" t="b">
        <v>0</v>
      </c>
      <c r="AM518" s="80">
        <v>382536</v>
      </c>
      <c r="AN518" s="88" t="s">
        <v>3460</v>
      </c>
      <c r="AO518" s="80" t="s">
        <v>3850</v>
      </c>
      <c r="AP518" s="80" t="b">
        <v>0</v>
      </c>
      <c r="AQ518" s="88" t="s">
        <v>3460</v>
      </c>
      <c r="AR518" s="80" t="s">
        <v>178</v>
      </c>
      <c r="AS518" s="80">
        <v>0</v>
      </c>
      <c r="AT518" s="80">
        <v>0</v>
      </c>
      <c r="AU518" s="80"/>
      <c r="AV518" s="80"/>
      <c r="AW518" s="80"/>
      <c r="AX518" s="80"/>
      <c r="AY518" s="80"/>
      <c r="AZ518" s="80"/>
      <c r="BA518" s="80"/>
      <c r="BB518" s="80"/>
      <c r="BC518" s="79" t="str">
        <f>REPLACE(INDEX(GroupVertices[Group],MATCH(Edges[[#This Row],[Vertex 1]],GroupVertices[Vertex],0)),1,1,"")</f>
        <v>2</v>
      </c>
      <c r="BD518" s="79" t="str">
        <f>REPLACE(INDEX(GroupVertices[Group],MATCH(Edges[[#This Row],[Vertex 2]],GroupVertices[Vertex],0)),1,1,"")</f>
        <v>2</v>
      </c>
    </row>
    <row r="519" spans="1:56" ht="15">
      <c r="A519" s="65" t="s">
        <v>588</v>
      </c>
      <c r="B519" s="65" t="s">
        <v>620</v>
      </c>
      <c r="C519" s="66"/>
      <c r="D519" s="67"/>
      <c r="E519" s="68"/>
      <c r="F519" s="69"/>
      <c r="G519" s="66"/>
      <c r="H519" s="70"/>
      <c r="I519" s="71"/>
      <c r="J519" s="71"/>
      <c r="K519" s="34" t="s">
        <v>65</v>
      </c>
      <c r="L519" s="78">
        <v>519</v>
      </c>
      <c r="M519" s="78"/>
      <c r="N519" s="73"/>
      <c r="O519" s="80" t="s">
        <v>876</v>
      </c>
      <c r="P519" s="82">
        <v>43657.35097222222</v>
      </c>
      <c r="Q519" s="80" t="s">
        <v>1185</v>
      </c>
      <c r="R519" s="80"/>
      <c r="S519" s="80"/>
      <c r="T519" s="80"/>
      <c r="U519" s="80"/>
      <c r="V519" s="83" t="s">
        <v>1810</v>
      </c>
      <c r="W519" s="82">
        <v>43657.35097222222</v>
      </c>
      <c r="X519" s="86">
        <v>43657</v>
      </c>
      <c r="Y519" s="88" t="s">
        <v>2331</v>
      </c>
      <c r="Z519" s="83" t="s">
        <v>2894</v>
      </c>
      <c r="AA519" s="80"/>
      <c r="AB519" s="80"/>
      <c r="AC519" s="88" t="s">
        <v>3457</v>
      </c>
      <c r="AD519" s="80"/>
      <c r="AE519" s="80" t="b">
        <v>0</v>
      </c>
      <c r="AF519" s="80">
        <v>0</v>
      </c>
      <c r="AG519" s="88" t="s">
        <v>3679</v>
      </c>
      <c r="AH519" s="80" t="b">
        <v>0</v>
      </c>
      <c r="AI519" s="80" t="s">
        <v>3815</v>
      </c>
      <c r="AJ519" s="80"/>
      <c r="AK519" s="88" t="s">
        <v>3679</v>
      </c>
      <c r="AL519" s="80" t="b">
        <v>0</v>
      </c>
      <c r="AM519" s="80">
        <v>4260</v>
      </c>
      <c r="AN519" s="88" t="s">
        <v>3456</v>
      </c>
      <c r="AO519" s="80" t="s">
        <v>3850</v>
      </c>
      <c r="AP519" s="80" t="b">
        <v>0</v>
      </c>
      <c r="AQ519" s="88" t="s">
        <v>3456</v>
      </c>
      <c r="AR519" s="80" t="s">
        <v>178</v>
      </c>
      <c r="AS519" s="80">
        <v>0</v>
      </c>
      <c r="AT519" s="80">
        <v>0</v>
      </c>
      <c r="AU519" s="80"/>
      <c r="AV519" s="80"/>
      <c r="AW519" s="80"/>
      <c r="AX519" s="80"/>
      <c r="AY519" s="80"/>
      <c r="AZ519" s="80"/>
      <c r="BA519" s="80"/>
      <c r="BB519" s="80"/>
      <c r="BC519" s="79" t="str">
        <f>REPLACE(INDEX(GroupVertices[Group],MATCH(Edges[[#This Row],[Vertex 1]],GroupVertices[Vertex],0)),1,1,"")</f>
        <v>2</v>
      </c>
      <c r="BD519" s="79" t="str">
        <f>REPLACE(INDEX(GroupVertices[Group],MATCH(Edges[[#This Row],[Vertex 2]],GroupVertices[Vertex],0)),1,1,"")</f>
        <v>2</v>
      </c>
    </row>
    <row r="520" spans="1:56" ht="15">
      <c r="A520" s="65" t="s">
        <v>588</v>
      </c>
      <c r="B520" s="65" t="s">
        <v>620</v>
      </c>
      <c r="C520" s="66"/>
      <c r="D520" s="67"/>
      <c r="E520" s="68"/>
      <c r="F520" s="69"/>
      <c r="G520" s="66"/>
      <c r="H520" s="70"/>
      <c r="I520" s="71"/>
      <c r="J520" s="71"/>
      <c r="K520" s="34" t="s">
        <v>65</v>
      </c>
      <c r="L520" s="78">
        <v>520</v>
      </c>
      <c r="M520" s="78"/>
      <c r="N520" s="73"/>
      <c r="O520" s="80" t="s">
        <v>876</v>
      </c>
      <c r="P520" s="82">
        <v>43657.35103009259</v>
      </c>
      <c r="Q520" s="80" t="s">
        <v>1186</v>
      </c>
      <c r="R520" s="80"/>
      <c r="S520" s="80"/>
      <c r="T520" s="80"/>
      <c r="U520" s="80"/>
      <c r="V520" s="83" t="s">
        <v>1810</v>
      </c>
      <c r="W520" s="82">
        <v>43657.35103009259</v>
      </c>
      <c r="X520" s="86">
        <v>43657</v>
      </c>
      <c r="Y520" s="88" t="s">
        <v>2333</v>
      </c>
      <c r="Z520" s="83" t="s">
        <v>2896</v>
      </c>
      <c r="AA520" s="80"/>
      <c r="AB520" s="80"/>
      <c r="AC520" s="88" t="s">
        <v>3459</v>
      </c>
      <c r="AD520" s="80"/>
      <c r="AE520" s="80" t="b">
        <v>0</v>
      </c>
      <c r="AF520" s="80">
        <v>0</v>
      </c>
      <c r="AG520" s="88" t="s">
        <v>3679</v>
      </c>
      <c r="AH520" s="80" t="b">
        <v>0</v>
      </c>
      <c r="AI520" s="80" t="s">
        <v>3815</v>
      </c>
      <c r="AJ520" s="80"/>
      <c r="AK520" s="88" t="s">
        <v>3679</v>
      </c>
      <c r="AL520" s="80" t="b">
        <v>0</v>
      </c>
      <c r="AM520" s="80">
        <v>1324</v>
      </c>
      <c r="AN520" s="88" t="s">
        <v>3458</v>
      </c>
      <c r="AO520" s="80" t="s">
        <v>3850</v>
      </c>
      <c r="AP520" s="80" t="b">
        <v>0</v>
      </c>
      <c r="AQ520" s="88" t="s">
        <v>3458</v>
      </c>
      <c r="AR520" s="80" t="s">
        <v>178</v>
      </c>
      <c r="AS520" s="80">
        <v>0</v>
      </c>
      <c r="AT520" s="80">
        <v>0</v>
      </c>
      <c r="AU520" s="80"/>
      <c r="AV520" s="80"/>
      <c r="AW520" s="80"/>
      <c r="AX520" s="80"/>
      <c r="AY520" s="80"/>
      <c r="AZ520" s="80"/>
      <c r="BA520" s="80"/>
      <c r="BB520" s="80"/>
      <c r="BC520" s="79" t="str">
        <f>REPLACE(INDEX(GroupVertices[Group],MATCH(Edges[[#This Row],[Vertex 1]],GroupVertices[Vertex],0)),1,1,"")</f>
        <v>2</v>
      </c>
      <c r="BD520" s="79" t="str">
        <f>REPLACE(INDEX(GroupVertices[Group],MATCH(Edges[[#This Row],[Vertex 2]],GroupVertices[Vertex],0)),1,1,"")</f>
        <v>2</v>
      </c>
    </row>
    <row r="521" spans="1:56" ht="15">
      <c r="A521" s="65" t="s">
        <v>588</v>
      </c>
      <c r="B521" s="65" t="s">
        <v>620</v>
      </c>
      <c r="C521" s="66"/>
      <c r="D521" s="67"/>
      <c r="E521" s="68"/>
      <c r="F521" s="69"/>
      <c r="G521" s="66"/>
      <c r="H521" s="70"/>
      <c r="I521" s="71"/>
      <c r="J521" s="71"/>
      <c r="K521" s="34" t="s">
        <v>65</v>
      </c>
      <c r="L521" s="78">
        <v>521</v>
      </c>
      <c r="M521" s="78"/>
      <c r="N521" s="73"/>
      <c r="O521" s="80" t="s">
        <v>874</v>
      </c>
      <c r="P521" s="82">
        <v>43657.59134259259</v>
      </c>
      <c r="Q521" s="80" t="s">
        <v>1188</v>
      </c>
      <c r="R521" s="80"/>
      <c r="S521" s="80"/>
      <c r="T521" s="80"/>
      <c r="U521" s="83" t="s">
        <v>1487</v>
      </c>
      <c r="V521" s="83" t="s">
        <v>1487</v>
      </c>
      <c r="W521" s="82">
        <v>43657.59134259259</v>
      </c>
      <c r="X521" s="86">
        <v>43657</v>
      </c>
      <c r="Y521" s="88" t="s">
        <v>2338</v>
      </c>
      <c r="Z521" s="83" t="s">
        <v>2901</v>
      </c>
      <c r="AA521" s="80"/>
      <c r="AB521" s="80"/>
      <c r="AC521" s="88" t="s">
        <v>3464</v>
      </c>
      <c r="AD521" s="80"/>
      <c r="AE521" s="80" t="b">
        <v>0</v>
      </c>
      <c r="AF521" s="80">
        <v>0</v>
      </c>
      <c r="AG521" s="88" t="s">
        <v>3679</v>
      </c>
      <c r="AH521" s="80" t="b">
        <v>0</v>
      </c>
      <c r="AI521" s="80" t="s">
        <v>3825</v>
      </c>
      <c r="AJ521" s="80"/>
      <c r="AK521" s="88" t="s">
        <v>3679</v>
      </c>
      <c r="AL521" s="80" t="b">
        <v>0</v>
      </c>
      <c r="AM521" s="80">
        <v>331969</v>
      </c>
      <c r="AN521" s="88" t="s">
        <v>3461</v>
      </c>
      <c r="AO521" s="80" t="s">
        <v>3850</v>
      </c>
      <c r="AP521" s="80" t="b">
        <v>0</v>
      </c>
      <c r="AQ521" s="88" t="s">
        <v>3461</v>
      </c>
      <c r="AR521" s="80" t="s">
        <v>178</v>
      </c>
      <c r="AS521" s="80">
        <v>0</v>
      </c>
      <c r="AT521" s="80">
        <v>0</v>
      </c>
      <c r="AU521" s="80"/>
      <c r="AV521" s="80"/>
      <c r="AW521" s="80"/>
      <c r="AX521" s="80"/>
      <c r="AY521" s="80"/>
      <c r="AZ521" s="80"/>
      <c r="BA521" s="80"/>
      <c r="BB521" s="80"/>
      <c r="BC521" s="79" t="str">
        <f>REPLACE(INDEX(GroupVertices[Group],MATCH(Edges[[#This Row],[Vertex 1]],GroupVertices[Vertex],0)),1,1,"")</f>
        <v>2</v>
      </c>
      <c r="BD521" s="79" t="str">
        <f>REPLACE(INDEX(GroupVertices[Group],MATCH(Edges[[#This Row],[Vertex 2]],GroupVertices[Vertex],0)),1,1,"")</f>
        <v>2</v>
      </c>
    </row>
    <row r="522" spans="1:56" ht="15">
      <c r="A522" s="65" t="s">
        <v>588</v>
      </c>
      <c r="B522" s="65" t="s">
        <v>620</v>
      </c>
      <c r="C522" s="66"/>
      <c r="D522" s="67"/>
      <c r="E522" s="68"/>
      <c r="F522" s="69"/>
      <c r="G522" s="66"/>
      <c r="H522" s="70"/>
      <c r="I522" s="71"/>
      <c r="J522" s="71"/>
      <c r="K522" s="34" t="s">
        <v>65</v>
      </c>
      <c r="L522" s="78">
        <v>522</v>
      </c>
      <c r="M522" s="78"/>
      <c r="N522" s="73"/>
      <c r="O522" s="80" t="s">
        <v>874</v>
      </c>
      <c r="P522" s="82">
        <v>43657.5915625</v>
      </c>
      <c r="Q522" s="80" t="s">
        <v>1189</v>
      </c>
      <c r="R522" s="80"/>
      <c r="S522" s="80"/>
      <c r="T522" s="80"/>
      <c r="U522" s="83" t="s">
        <v>1488</v>
      </c>
      <c r="V522" s="83" t="s">
        <v>1488</v>
      </c>
      <c r="W522" s="82">
        <v>43657.5915625</v>
      </c>
      <c r="X522" s="86">
        <v>43657</v>
      </c>
      <c r="Y522" s="88" t="s">
        <v>2339</v>
      </c>
      <c r="Z522" s="83" t="s">
        <v>2902</v>
      </c>
      <c r="AA522" s="80"/>
      <c r="AB522" s="80"/>
      <c r="AC522" s="88" t="s">
        <v>3465</v>
      </c>
      <c r="AD522" s="80"/>
      <c r="AE522" s="80" t="b">
        <v>0</v>
      </c>
      <c r="AF522" s="80">
        <v>0</v>
      </c>
      <c r="AG522" s="88" t="s">
        <v>3679</v>
      </c>
      <c r="AH522" s="80" t="b">
        <v>0</v>
      </c>
      <c r="AI522" s="80" t="s">
        <v>3825</v>
      </c>
      <c r="AJ522" s="80"/>
      <c r="AK522" s="88" t="s">
        <v>3679</v>
      </c>
      <c r="AL522" s="80" t="b">
        <v>0</v>
      </c>
      <c r="AM522" s="80">
        <v>271364</v>
      </c>
      <c r="AN522" s="88" t="s">
        <v>3462</v>
      </c>
      <c r="AO522" s="80" t="s">
        <v>3850</v>
      </c>
      <c r="AP522" s="80" t="b">
        <v>0</v>
      </c>
      <c r="AQ522" s="88" t="s">
        <v>3462</v>
      </c>
      <c r="AR522" s="80" t="s">
        <v>178</v>
      </c>
      <c r="AS522" s="80">
        <v>0</v>
      </c>
      <c r="AT522" s="80">
        <v>0</v>
      </c>
      <c r="AU522" s="80"/>
      <c r="AV522" s="80"/>
      <c r="AW522" s="80"/>
      <c r="AX522" s="80"/>
      <c r="AY522" s="80"/>
      <c r="AZ522" s="80"/>
      <c r="BA522" s="80"/>
      <c r="BB522" s="80"/>
      <c r="BC522" s="79" t="str">
        <f>REPLACE(INDEX(GroupVertices[Group],MATCH(Edges[[#This Row],[Vertex 1]],GroupVertices[Vertex],0)),1,1,"")</f>
        <v>2</v>
      </c>
      <c r="BD522" s="79" t="str">
        <f>REPLACE(INDEX(GroupVertices[Group],MATCH(Edges[[#This Row],[Vertex 2]],GroupVertices[Vertex],0)),1,1,"")</f>
        <v>2</v>
      </c>
    </row>
    <row r="523" spans="1:56" ht="15">
      <c r="A523" s="65" t="s">
        <v>637</v>
      </c>
      <c r="B523" s="65" t="s">
        <v>637</v>
      </c>
      <c r="C523" s="66"/>
      <c r="D523" s="67"/>
      <c r="E523" s="68"/>
      <c r="F523" s="69"/>
      <c r="G523" s="66"/>
      <c r="H523" s="70"/>
      <c r="I523" s="71"/>
      <c r="J523" s="71"/>
      <c r="K523" s="34" t="s">
        <v>65</v>
      </c>
      <c r="L523" s="78">
        <v>523</v>
      </c>
      <c r="M523" s="78"/>
      <c r="N523" s="73"/>
      <c r="O523" s="80" t="s">
        <v>178</v>
      </c>
      <c r="P523" s="82">
        <v>43619.18974537037</v>
      </c>
      <c r="Q523" s="80" t="s">
        <v>1205</v>
      </c>
      <c r="R523" s="80"/>
      <c r="S523" s="80"/>
      <c r="T523" s="80" t="s">
        <v>1364</v>
      </c>
      <c r="U523" s="83" t="s">
        <v>1494</v>
      </c>
      <c r="V523" s="83" t="s">
        <v>1494</v>
      </c>
      <c r="W523" s="82">
        <v>43619.18974537037</v>
      </c>
      <c r="X523" s="86">
        <v>43619</v>
      </c>
      <c r="Y523" s="88" t="s">
        <v>2357</v>
      </c>
      <c r="Z523" s="83" t="s">
        <v>2920</v>
      </c>
      <c r="AA523" s="80"/>
      <c r="AB523" s="80"/>
      <c r="AC523" s="88" t="s">
        <v>3483</v>
      </c>
      <c r="AD523" s="80"/>
      <c r="AE523" s="80" t="b">
        <v>0</v>
      </c>
      <c r="AF523" s="80">
        <v>7</v>
      </c>
      <c r="AG523" s="88" t="s">
        <v>3679</v>
      </c>
      <c r="AH523" s="80" t="b">
        <v>0</v>
      </c>
      <c r="AI523" s="80" t="s">
        <v>3815</v>
      </c>
      <c r="AJ523" s="80"/>
      <c r="AK523" s="88" t="s">
        <v>3679</v>
      </c>
      <c r="AL523" s="80" t="b">
        <v>0</v>
      </c>
      <c r="AM523" s="80">
        <v>2</v>
      </c>
      <c r="AN523" s="88" t="s">
        <v>3679</v>
      </c>
      <c r="AO523" s="80" t="s">
        <v>3851</v>
      </c>
      <c r="AP523" s="80" t="b">
        <v>0</v>
      </c>
      <c r="AQ523" s="88" t="s">
        <v>3483</v>
      </c>
      <c r="AR523" s="80" t="s">
        <v>874</v>
      </c>
      <c r="AS523" s="80">
        <v>0</v>
      </c>
      <c r="AT523" s="80">
        <v>0</v>
      </c>
      <c r="AU523" s="80"/>
      <c r="AV523" s="80"/>
      <c r="AW523" s="80"/>
      <c r="AX523" s="80"/>
      <c r="AY523" s="80"/>
      <c r="AZ523" s="80"/>
      <c r="BA523" s="80"/>
      <c r="BB523" s="80"/>
      <c r="BC523" s="79" t="str">
        <f>REPLACE(INDEX(GroupVertices[Group],MATCH(Edges[[#This Row],[Vertex 1]],GroupVertices[Vertex],0)),1,1,"")</f>
        <v>137</v>
      </c>
      <c r="BD523" s="79" t="str">
        <f>REPLACE(INDEX(GroupVertices[Group],MATCH(Edges[[#This Row],[Vertex 2]],GroupVertices[Vertex],0)),1,1,"")</f>
        <v>137</v>
      </c>
    </row>
    <row r="524" spans="1:56" ht="15">
      <c r="A524" s="65" t="s">
        <v>227</v>
      </c>
      <c r="B524" s="65" t="s">
        <v>428</v>
      </c>
      <c r="C524" s="66"/>
      <c r="D524" s="67"/>
      <c r="E524" s="68"/>
      <c r="F524" s="69"/>
      <c r="G524" s="66"/>
      <c r="H524" s="70"/>
      <c r="I524" s="71"/>
      <c r="J524" s="71"/>
      <c r="K524" s="34" t="s">
        <v>65</v>
      </c>
      <c r="L524" s="78">
        <v>524</v>
      </c>
      <c r="M524" s="78"/>
      <c r="N524" s="73"/>
      <c r="O524" s="80" t="s">
        <v>874</v>
      </c>
      <c r="P524" s="82">
        <v>43656.223020833335</v>
      </c>
      <c r="Q524" s="80" t="s">
        <v>877</v>
      </c>
      <c r="R524" s="80"/>
      <c r="S524" s="80"/>
      <c r="T524" s="80"/>
      <c r="U524" s="80"/>
      <c r="V524" s="83" t="s">
        <v>1515</v>
      </c>
      <c r="W524" s="82">
        <v>43656.223020833335</v>
      </c>
      <c r="X524" s="86">
        <v>43656</v>
      </c>
      <c r="Y524" s="88" t="s">
        <v>1877</v>
      </c>
      <c r="Z524" s="83" t="s">
        <v>2435</v>
      </c>
      <c r="AA524" s="80"/>
      <c r="AB524" s="80"/>
      <c r="AC524" s="88" t="s">
        <v>2998</v>
      </c>
      <c r="AD524" s="80"/>
      <c r="AE524" s="80" t="b">
        <v>0</v>
      </c>
      <c r="AF524" s="80">
        <v>0</v>
      </c>
      <c r="AG524" s="88" t="s">
        <v>3679</v>
      </c>
      <c r="AH524" s="80" t="b">
        <v>0</v>
      </c>
      <c r="AI524" s="80" t="s">
        <v>3815</v>
      </c>
      <c r="AJ524" s="80"/>
      <c r="AK524" s="88" t="s">
        <v>3679</v>
      </c>
      <c r="AL524" s="80" t="b">
        <v>0</v>
      </c>
      <c r="AM524" s="80">
        <v>94</v>
      </c>
      <c r="AN524" s="88" t="s">
        <v>3203</v>
      </c>
      <c r="AO524" s="80" t="s">
        <v>3849</v>
      </c>
      <c r="AP524" s="80" t="b">
        <v>0</v>
      </c>
      <c r="AQ524" s="88" t="s">
        <v>3203</v>
      </c>
      <c r="AR524" s="80" t="s">
        <v>178</v>
      </c>
      <c r="AS524" s="80">
        <v>0</v>
      </c>
      <c r="AT524" s="80">
        <v>0</v>
      </c>
      <c r="AU524" s="80"/>
      <c r="AV524" s="80"/>
      <c r="AW524" s="80"/>
      <c r="AX524" s="80"/>
      <c r="AY524" s="80"/>
      <c r="AZ524" s="80"/>
      <c r="BA524" s="80"/>
      <c r="BB524" s="80"/>
      <c r="BC524" s="79" t="str">
        <f>REPLACE(INDEX(GroupVertices[Group],MATCH(Edges[[#This Row],[Vertex 1]],GroupVertices[Vertex],0)),1,1,"")</f>
        <v>1</v>
      </c>
      <c r="BD524" s="79" t="str">
        <f>REPLACE(INDEX(GroupVertices[Group],MATCH(Edges[[#This Row],[Vertex 2]],GroupVertices[Vertex],0)),1,1,"")</f>
        <v>1</v>
      </c>
    </row>
    <row r="525" spans="1:56" ht="15">
      <c r="A525" s="65" t="s">
        <v>430</v>
      </c>
      <c r="B525" s="65" t="s">
        <v>784</v>
      </c>
      <c r="C525" s="66"/>
      <c r="D525" s="67"/>
      <c r="E525" s="68"/>
      <c r="F525" s="69"/>
      <c r="G525" s="66"/>
      <c r="H525" s="70"/>
      <c r="I525" s="71"/>
      <c r="J525" s="71"/>
      <c r="K525" s="34" t="s">
        <v>65</v>
      </c>
      <c r="L525" s="78">
        <v>525</v>
      </c>
      <c r="M525" s="78"/>
      <c r="N525" s="73"/>
      <c r="O525" s="80" t="s">
        <v>876</v>
      </c>
      <c r="P525" s="82">
        <v>43656.933391203704</v>
      </c>
      <c r="Q525" s="80" t="s">
        <v>1011</v>
      </c>
      <c r="R525" s="80"/>
      <c r="S525" s="80"/>
      <c r="T525" s="80"/>
      <c r="U525" s="80"/>
      <c r="V525" s="83" t="s">
        <v>1688</v>
      </c>
      <c r="W525" s="82">
        <v>43656.933391203704</v>
      </c>
      <c r="X525" s="86">
        <v>43656</v>
      </c>
      <c r="Y525" s="88" t="s">
        <v>2082</v>
      </c>
      <c r="Z525" s="83" t="s">
        <v>2642</v>
      </c>
      <c r="AA525" s="80"/>
      <c r="AB525" s="80"/>
      <c r="AC525" s="88" t="s">
        <v>3205</v>
      </c>
      <c r="AD525" s="88" t="s">
        <v>3605</v>
      </c>
      <c r="AE525" s="80" t="b">
        <v>0</v>
      </c>
      <c r="AF525" s="80">
        <v>2</v>
      </c>
      <c r="AG525" s="88" t="s">
        <v>3736</v>
      </c>
      <c r="AH525" s="80" t="b">
        <v>0</v>
      </c>
      <c r="AI525" s="80" t="s">
        <v>3815</v>
      </c>
      <c r="AJ525" s="80"/>
      <c r="AK525" s="88" t="s">
        <v>3679</v>
      </c>
      <c r="AL525" s="80" t="b">
        <v>0</v>
      </c>
      <c r="AM525" s="80">
        <v>0</v>
      </c>
      <c r="AN525" s="88" t="s">
        <v>3679</v>
      </c>
      <c r="AO525" s="80" t="s">
        <v>3850</v>
      </c>
      <c r="AP525" s="80" t="b">
        <v>0</v>
      </c>
      <c r="AQ525" s="88" t="s">
        <v>3605</v>
      </c>
      <c r="AR525" s="80" t="s">
        <v>178</v>
      </c>
      <c r="AS525" s="80">
        <v>0</v>
      </c>
      <c r="AT525" s="80">
        <v>0</v>
      </c>
      <c r="AU525" s="80"/>
      <c r="AV525" s="80"/>
      <c r="AW525" s="80"/>
      <c r="AX525" s="80"/>
      <c r="AY525" s="80"/>
      <c r="AZ525" s="80"/>
      <c r="BA525" s="80"/>
      <c r="BB525" s="80"/>
      <c r="BC525" s="79" t="str">
        <f>REPLACE(INDEX(GroupVertices[Group],MATCH(Edges[[#This Row],[Vertex 1]],GroupVertices[Vertex],0)),1,1,"")</f>
        <v>11</v>
      </c>
      <c r="BD525" s="79" t="str">
        <f>REPLACE(INDEX(GroupVertices[Group],MATCH(Edges[[#This Row],[Vertex 2]],GroupVertices[Vertex],0)),1,1,"")</f>
        <v>11</v>
      </c>
    </row>
    <row r="526" spans="1:56" ht="15">
      <c r="A526" s="65" t="s">
        <v>430</v>
      </c>
      <c r="B526" s="65" t="s">
        <v>784</v>
      </c>
      <c r="C526" s="66"/>
      <c r="D526" s="67"/>
      <c r="E526" s="68"/>
      <c r="F526" s="69"/>
      <c r="G526" s="66"/>
      <c r="H526" s="70"/>
      <c r="I526" s="71"/>
      <c r="J526" s="71"/>
      <c r="K526" s="34" t="s">
        <v>65</v>
      </c>
      <c r="L526" s="78">
        <v>526</v>
      </c>
      <c r="M526" s="78"/>
      <c r="N526" s="73"/>
      <c r="O526" s="80" t="s">
        <v>876</v>
      </c>
      <c r="P526" s="82">
        <v>43656.93483796297</v>
      </c>
      <c r="Q526" s="80" t="s">
        <v>1012</v>
      </c>
      <c r="R526" s="80"/>
      <c r="S526" s="80"/>
      <c r="T526" s="80"/>
      <c r="U526" s="80"/>
      <c r="V526" s="83" t="s">
        <v>1688</v>
      </c>
      <c r="W526" s="82">
        <v>43656.93483796297</v>
      </c>
      <c r="X526" s="86">
        <v>43656</v>
      </c>
      <c r="Y526" s="88" t="s">
        <v>2083</v>
      </c>
      <c r="Z526" s="83" t="s">
        <v>2643</v>
      </c>
      <c r="AA526" s="80"/>
      <c r="AB526" s="80"/>
      <c r="AC526" s="88" t="s">
        <v>3206</v>
      </c>
      <c r="AD526" s="88" t="s">
        <v>3606</v>
      </c>
      <c r="AE526" s="80" t="b">
        <v>0</v>
      </c>
      <c r="AF526" s="80">
        <v>2</v>
      </c>
      <c r="AG526" s="88" t="s">
        <v>3736</v>
      </c>
      <c r="AH526" s="80" t="b">
        <v>0</v>
      </c>
      <c r="AI526" s="80" t="s">
        <v>3815</v>
      </c>
      <c r="AJ526" s="80"/>
      <c r="AK526" s="88" t="s">
        <v>3679</v>
      </c>
      <c r="AL526" s="80" t="b">
        <v>0</v>
      </c>
      <c r="AM526" s="80">
        <v>0</v>
      </c>
      <c r="AN526" s="88" t="s">
        <v>3679</v>
      </c>
      <c r="AO526" s="80" t="s">
        <v>3850</v>
      </c>
      <c r="AP526" s="80" t="b">
        <v>0</v>
      </c>
      <c r="AQ526" s="88" t="s">
        <v>3606</v>
      </c>
      <c r="AR526" s="80" t="s">
        <v>178</v>
      </c>
      <c r="AS526" s="80">
        <v>0</v>
      </c>
      <c r="AT526" s="80">
        <v>0</v>
      </c>
      <c r="AU526" s="80"/>
      <c r="AV526" s="80"/>
      <c r="AW526" s="80"/>
      <c r="AX526" s="80"/>
      <c r="AY526" s="80"/>
      <c r="AZ526" s="80"/>
      <c r="BA526" s="80"/>
      <c r="BB526" s="80"/>
      <c r="BC526" s="79" t="str">
        <f>REPLACE(INDEX(GroupVertices[Group],MATCH(Edges[[#This Row],[Vertex 1]],GroupVertices[Vertex],0)),1,1,"")</f>
        <v>11</v>
      </c>
      <c r="BD526" s="79" t="str">
        <f>REPLACE(INDEX(GroupVertices[Group],MATCH(Edges[[#This Row],[Vertex 2]],GroupVertices[Vertex],0)),1,1,"")</f>
        <v>11</v>
      </c>
    </row>
    <row r="527" spans="1:56" ht="15">
      <c r="A527" s="65" t="s">
        <v>430</v>
      </c>
      <c r="B527" s="65" t="s">
        <v>785</v>
      </c>
      <c r="C527" s="66"/>
      <c r="D527" s="67"/>
      <c r="E527" s="68"/>
      <c r="F527" s="69"/>
      <c r="G527" s="66"/>
      <c r="H527" s="70"/>
      <c r="I527" s="71"/>
      <c r="J527" s="71"/>
      <c r="K527" s="34" t="s">
        <v>65</v>
      </c>
      <c r="L527" s="78">
        <v>527</v>
      </c>
      <c r="M527" s="78"/>
      <c r="N527" s="73"/>
      <c r="O527" s="80" t="s">
        <v>875</v>
      </c>
      <c r="P527" s="82">
        <v>43656.933391203704</v>
      </c>
      <c r="Q527" s="80" t="s">
        <v>1011</v>
      </c>
      <c r="R527" s="80"/>
      <c r="S527" s="80"/>
      <c r="T527" s="80"/>
      <c r="U527" s="80"/>
      <c r="V527" s="83" t="s">
        <v>1688</v>
      </c>
      <c r="W527" s="82">
        <v>43656.933391203704</v>
      </c>
      <c r="X527" s="86">
        <v>43656</v>
      </c>
      <c r="Y527" s="88" t="s">
        <v>2082</v>
      </c>
      <c r="Z527" s="83" t="s">
        <v>2642</v>
      </c>
      <c r="AA527" s="80"/>
      <c r="AB527" s="80"/>
      <c r="AC527" s="88" t="s">
        <v>3205</v>
      </c>
      <c r="AD527" s="88" t="s">
        <v>3605</v>
      </c>
      <c r="AE527" s="80" t="b">
        <v>0</v>
      </c>
      <c r="AF527" s="80">
        <v>2</v>
      </c>
      <c r="AG527" s="88" t="s">
        <v>3736</v>
      </c>
      <c r="AH527" s="80" t="b">
        <v>0</v>
      </c>
      <c r="AI527" s="80" t="s">
        <v>3815</v>
      </c>
      <c r="AJ527" s="80"/>
      <c r="AK527" s="88" t="s">
        <v>3679</v>
      </c>
      <c r="AL527" s="80" t="b">
        <v>0</v>
      </c>
      <c r="AM527" s="80">
        <v>0</v>
      </c>
      <c r="AN527" s="88" t="s">
        <v>3679</v>
      </c>
      <c r="AO527" s="80" t="s">
        <v>3850</v>
      </c>
      <c r="AP527" s="80" t="b">
        <v>0</v>
      </c>
      <c r="AQ527" s="88" t="s">
        <v>3605</v>
      </c>
      <c r="AR527" s="80" t="s">
        <v>178</v>
      </c>
      <c r="AS527" s="80">
        <v>0</v>
      </c>
      <c r="AT527" s="80">
        <v>0</v>
      </c>
      <c r="AU527" s="80"/>
      <c r="AV527" s="80"/>
      <c r="AW527" s="80"/>
      <c r="AX527" s="80"/>
      <c r="AY527" s="80"/>
      <c r="AZ527" s="80"/>
      <c r="BA527" s="80"/>
      <c r="BB527" s="80"/>
      <c r="BC527" s="79" t="str">
        <f>REPLACE(INDEX(GroupVertices[Group],MATCH(Edges[[#This Row],[Vertex 1]],GroupVertices[Vertex],0)),1,1,"")</f>
        <v>11</v>
      </c>
      <c r="BD527" s="79" t="str">
        <f>REPLACE(INDEX(GroupVertices[Group],MATCH(Edges[[#This Row],[Vertex 2]],GroupVertices[Vertex],0)),1,1,"")</f>
        <v>11</v>
      </c>
    </row>
    <row r="528" spans="1:56" ht="15">
      <c r="A528" s="65" t="s">
        <v>430</v>
      </c>
      <c r="B528" s="65" t="s">
        <v>785</v>
      </c>
      <c r="C528" s="66"/>
      <c r="D528" s="67"/>
      <c r="E528" s="68"/>
      <c r="F528" s="69"/>
      <c r="G528" s="66"/>
      <c r="H528" s="70"/>
      <c r="I528" s="71"/>
      <c r="J528" s="71"/>
      <c r="K528" s="34" t="s">
        <v>65</v>
      </c>
      <c r="L528" s="78">
        <v>528</v>
      </c>
      <c r="M528" s="78"/>
      <c r="N528" s="73"/>
      <c r="O528" s="80" t="s">
        <v>875</v>
      </c>
      <c r="P528" s="82">
        <v>43656.93483796297</v>
      </c>
      <c r="Q528" s="80" t="s">
        <v>1012</v>
      </c>
      <c r="R528" s="80"/>
      <c r="S528" s="80"/>
      <c r="T528" s="80"/>
      <c r="U528" s="80"/>
      <c r="V528" s="83" t="s">
        <v>1688</v>
      </c>
      <c r="W528" s="82">
        <v>43656.93483796297</v>
      </c>
      <c r="X528" s="86">
        <v>43656</v>
      </c>
      <c r="Y528" s="88" t="s">
        <v>2083</v>
      </c>
      <c r="Z528" s="83" t="s">
        <v>2643</v>
      </c>
      <c r="AA528" s="80"/>
      <c r="AB528" s="80"/>
      <c r="AC528" s="88" t="s">
        <v>3206</v>
      </c>
      <c r="AD528" s="88" t="s">
        <v>3606</v>
      </c>
      <c r="AE528" s="80" t="b">
        <v>0</v>
      </c>
      <c r="AF528" s="80">
        <v>2</v>
      </c>
      <c r="AG528" s="88" t="s">
        <v>3736</v>
      </c>
      <c r="AH528" s="80" t="b">
        <v>0</v>
      </c>
      <c r="AI528" s="80" t="s">
        <v>3815</v>
      </c>
      <c r="AJ528" s="80"/>
      <c r="AK528" s="88" t="s">
        <v>3679</v>
      </c>
      <c r="AL528" s="80" t="b">
        <v>0</v>
      </c>
      <c r="AM528" s="80">
        <v>0</v>
      </c>
      <c r="AN528" s="88" t="s">
        <v>3679</v>
      </c>
      <c r="AO528" s="80" t="s">
        <v>3850</v>
      </c>
      <c r="AP528" s="80" t="b">
        <v>0</v>
      </c>
      <c r="AQ528" s="88" t="s">
        <v>3606</v>
      </c>
      <c r="AR528" s="80" t="s">
        <v>178</v>
      </c>
      <c r="AS528" s="80">
        <v>0</v>
      </c>
      <c r="AT528" s="80">
        <v>0</v>
      </c>
      <c r="AU528" s="80"/>
      <c r="AV528" s="80"/>
      <c r="AW528" s="80"/>
      <c r="AX528" s="80"/>
      <c r="AY528" s="80"/>
      <c r="AZ528" s="80"/>
      <c r="BA528" s="80"/>
      <c r="BB528" s="80"/>
      <c r="BC528" s="79" t="str">
        <f>REPLACE(INDEX(GroupVertices[Group],MATCH(Edges[[#This Row],[Vertex 1]],GroupVertices[Vertex],0)),1,1,"")</f>
        <v>11</v>
      </c>
      <c r="BD528" s="79" t="str">
        <f>REPLACE(INDEX(GroupVertices[Group],MATCH(Edges[[#This Row],[Vertex 2]],GroupVertices[Vertex],0)),1,1,"")</f>
        <v>11</v>
      </c>
    </row>
    <row r="529" spans="1:56" ht="15">
      <c r="A529" s="65" t="s">
        <v>430</v>
      </c>
      <c r="B529" s="65" t="s">
        <v>786</v>
      </c>
      <c r="C529" s="66"/>
      <c r="D529" s="67"/>
      <c r="E529" s="68"/>
      <c r="F529" s="69"/>
      <c r="G529" s="66"/>
      <c r="H529" s="70"/>
      <c r="I529" s="71"/>
      <c r="J529" s="71"/>
      <c r="K529" s="34" t="s">
        <v>65</v>
      </c>
      <c r="L529" s="78">
        <v>529</v>
      </c>
      <c r="M529" s="78"/>
      <c r="N529" s="73"/>
      <c r="O529" s="80" t="s">
        <v>876</v>
      </c>
      <c r="P529" s="82">
        <v>43656.94284722222</v>
      </c>
      <c r="Q529" s="80" t="s">
        <v>1013</v>
      </c>
      <c r="R529" s="80"/>
      <c r="S529" s="80"/>
      <c r="T529" s="80"/>
      <c r="U529" s="80"/>
      <c r="V529" s="83" t="s">
        <v>1688</v>
      </c>
      <c r="W529" s="82">
        <v>43656.94284722222</v>
      </c>
      <c r="X529" s="86">
        <v>43656</v>
      </c>
      <c r="Y529" s="88" t="s">
        <v>2084</v>
      </c>
      <c r="Z529" s="83" t="s">
        <v>2644</v>
      </c>
      <c r="AA529" s="80"/>
      <c r="AB529" s="80"/>
      <c r="AC529" s="88" t="s">
        <v>3207</v>
      </c>
      <c r="AD529" s="88" t="s">
        <v>3607</v>
      </c>
      <c r="AE529" s="80" t="b">
        <v>0</v>
      </c>
      <c r="AF529" s="80">
        <v>0</v>
      </c>
      <c r="AG529" s="88" t="s">
        <v>3737</v>
      </c>
      <c r="AH529" s="80" t="b">
        <v>0</v>
      </c>
      <c r="AI529" s="80" t="s">
        <v>3815</v>
      </c>
      <c r="AJ529" s="80"/>
      <c r="AK529" s="88" t="s">
        <v>3679</v>
      </c>
      <c r="AL529" s="80" t="b">
        <v>0</v>
      </c>
      <c r="AM529" s="80">
        <v>0</v>
      </c>
      <c r="AN529" s="88" t="s">
        <v>3679</v>
      </c>
      <c r="AO529" s="80" t="s">
        <v>3850</v>
      </c>
      <c r="AP529" s="80" t="b">
        <v>0</v>
      </c>
      <c r="AQ529" s="88" t="s">
        <v>3607</v>
      </c>
      <c r="AR529" s="80" t="s">
        <v>178</v>
      </c>
      <c r="AS529" s="80">
        <v>0</v>
      </c>
      <c r="AT529" s="80">
        <v>0</v>
      </c>
      <c r="AU529" s="80"/>
      <c r="AV529" s="80"/>
      <c r="AW529" s="80"/>
      <c r="AX529" s="80"/>
      <c r="AY529" s="80"/>
      <c r="AZ529" s="80"/>
      <c r="BA529" s="80"/>
      <c r="BB529" s="80"/>
      <c r="BC529" s="79" t="str">
        <f>REPLACE(INDEX(GroupVertices[Group],MATCH(Edges[[#This Row],[Vertex 1]],GroupVertices[Vertex],0)),1,1,"")</f>
        <v>11</v>
      </c>
      <c r="BD529" s="79" t="str">
        <f>REPLACE(INDEX(GroupVertices[Group],MATCH(Edges[[#This Row],[Vertex 2]],GroupVertices[Vertex],0)),1,1,"")</f>
        <v>11</v>
      </c>
    </row>
    <row r="530" spans="1:56" ht="15">
      <c r="A530" s="65" t="s">
        <v>430</v>
      </c>
      <c r="B530" s="65" t="s">
        <v>787</v>
      </c>
      <c r="C530" s="66"/>
      <c r="D530" s="67"/>
      <c r="E530" s="68"/>
      <c r="F530" s="69"/>
      <c r="G530" s="66"/>
      <c r="H530" s="70"/>
      <c r="I530" s="71"/>
      <c r="J530" s="71"/>
      <c r="K530" s="34" t="s">
        <v>65</v>
      </c>
      <c r="L530" s="78">
        <v>530</v>
      </c>
      <c r="M530" s="78"/>
      <c r="N530" s="73"/>
      <c r="O530" s="80" t="s">
        <v>875</v>
      </c>
      <c r="P530" s="82">
        <v>43656.94284722222</v>
      </c>
      <c r="Q530" s="80" t="s">
        <v>1013</v>
      </c>
      <c r="R530" s="80"/>
      <c r="S530" s="80"/>
      <c r="T530" s="80"/>
      <c r="U530" s="80"/>
      <c r="V530" s="83" t="s">
        <v>1688</v>
      </c>
      <c r="W530" s="82">
        <v>43656.94284722222</v>
      </c>
      <c r="X530" s="86">
        <v>43656</v>
      </c>
      <c r="Y530" s="88" t="s">
        <v>2084</v>
      </c>
      <c r="Z530" s="83" t="s">
        <v>2644</v>
      </c>
      <c r="AA530" s="80"/>
      <c r="AB530" s="80"/>
      <c r="AC530" s="88" t="s">
        <v>3207</v>
      </c>
      <c r="AD530" s="88" t="s">
        <v>3607</v>
      </c>
      <c r="AE530" s="80" t="b">
        <v>0</v>
      </c>
      <c r="AF530" s="80">
        <v>0</v>
      </c>
      <c r="AG530" s="88" t="s">
        <v>3737</v>
      </c>
      <c r="AH530" s="80" t="b">
        <v>0</v>
      </c>
      <c r="AI530" s="80" t="s">
        <v>3815</v>
      </c>
      <c r="AJ530" s="80"/>
      <c r="AK530" s="88" t="s">
        <v>3679</v>
      </c>
      <c r="AL530" s="80" t="b">
        <v>0</v>
      </c>
      <c r="AM530" s="80">
        <v>0</v>
      </c>
      <c r="AN530" s="88" t="s">
        <v>3679</v>
      </c>
      <c r="AO530" s="80" t="s">
        <v>3850</v>
      </c>
      <c r="AP530" s="80" t="b">
        <v>0</v>
      </c>
      <c r="AQ530" s="88" t="s">
        <v>3607</v>
      </c>
      <c r="AR530" s="80" t="s">
        <v>178</v>
      </c>
      <c r="AS530" s="80">
        <v>0</v>
      </c>
      <c r="AT530" s="80">
        <v>0</v>
      </c>
      <c r="AU530" s="80"/>
      <c r="AV530" s="80"/>
      <c r="AW530" s="80"/>
      <c r="AX530" s="80"/>
      <c r="AY530" s="80"/>
      <c r="AZ530" s="80"/>
      <c r="BA530" s="80"/>
      <c r="BB530" s="80"/>
      <c r="BC530" s="79" t="str">
        <f>REPLACE(INDEX(GroupVertices[Group],MATCH(Edges[[#This Row],[Vertex 1]],GroupVertices[Vertex],0)),1,1,"")</f>
        <v>11</v>
      </c>
      <c r="BD530" s="79" t="str">
        <f>REPLACE(INDEX(GroupVertices[Group],MATCH(Edges[[#This Row],[Vertex 2]],GroupVertices[Vertex],0)),1,1,"")</f>
        <v>11</v>
      </c>
    </row>
    <row r="531" spans="1:56" ht="15">
      <c r="A531" s="65" t="s">
        <v>430</v>
      </c>
      <c r="B531" s="65" t="s">
        <v>788</v>
      </c>
      <c r="C531" s="66"/>
      <c r="D531" s="67"/>
      <c r="E531" s="68"/>
      <c r="F531" s="69"/>
      <c r="G531" s="66"/>
      <c r="H531" s="70"/>
      <c r="I531" s="71"/>
      <c r="J531" s="71"/>
      <c r="K531" s="34" t="s">
        <v>65</v>
      </c>
      <c r="L531" s="78">
        <v>531</v>
      </c>
      <c r="M531" s="78"/>
      <c r="N531" s="73"/>
      <c r="O531" s="80" t="s">
        <v>875</v>
      </c>
      <c r="P531" s="82">
        <v>43656.94572916667</v>
      </c>
      <c r="Q531" s="80" t="s">
        <v>1014</v>
      </c>
      <c r="R531" s="80"/>
      <c r="S531" s="80"/>
      <c r="T531" s="80"/>
      <c r="U531" s="80"/>
      <c r="V531" s="83" t="s">
        <v>1688</v>
      </c>
      <c r="W531" s="82">
        <v>43656.94572916667</v>
      </c>
      <c r="X531" s="86">
        <v>43656</v>
      </c>
      <c r="Y531" s="88" t="s">
        <v>2085</v>
      </c>
      <c r="Z531" s="83" t="s">
        <v>2645</v>
      </c>
      <c r="AA531" s="80"/>
      <c r="AB531" s="80"/>
      <c r="AC531" s="88" t="s">
        <v>3208</v>
      </c>
      <c r="AD531" s="88" t="s">
        <v>3608</v>
      </c>
      <c r="AE531" s="80" t="b">
        <v>0</v>
      </c>
      <c r="AF531" s="80">
        <v>2</v>
      </c>
      <c r="AG531" s="88" t="s">
        <v>3738</v>
      </c>
      <c r="AH531" s="80" t="b">
        <v>0</v>
      </c>
      <c r="AI531" s="80" t="s">
        <v>3815</v>
      </c>
      <c r="AJ531" s="80"/>
      <c r="AK531" s="88" t="s">
        <v>3679</v>
      </c>
      <c r="AL531" s="80" t="b">
        <v>0</v>
      </c>
      <c r="AM531" s="80">
        <v>0</v>
      </c>
      <c r="AN531" s="88" t="s">
        <v>3679</v>
      </c>
      <c r="AO531" s="80" t="s">
        <v>3850</v>
      </c>
      <c r="AP531" s="80" t="b">
        <v>0</v>
      </c>
      <c r="AQ531" s="88" t="s">
        <v>3608</v>
      </c>
      <c r="AR531" s="80" t="s">
        <v>178</v>
      </c>
      <c r="AS531" s="80">
        <v>0</v>
      </c>
      <c r="AT531" s="80">
        <v>0</v>
      </c>
      <c r="AU531" s="80"/>
      <c r="AV531" s="80"/>
      <c r="AW531" s="80"/>
      <c r="AX531" s="80"/>
      <c r="AY531" s="80"/>
      <c r="AZ531" s="80"/>
      <c r="BA531" s="80"/>
      <c r="BB531" s="80"/>
      <c r="BC531" s="79" t="str">
        <f>REPLACE(INDEX(GroupVertices[Group],MATCH(Edges[[#This Row],[Vertex 1]],GroupVertices[Vertex],0)),1,1,"")</f>
        <v>11</v>
      </c>
      <c r="BD531" s="79" t="str">
        <f>REPLACE(INDEX(GroupVertices[Group],MATCH(Edges[[#This Row],[Vertex 2]],GroupVertices[Vertex],0)),1,1,"")</f>
        <v>11</v>
      </c>
    </row>
    <row r="532" spans="1:56" ht="15">
      <c r="A532" s="65" t="s">
        <v>430</v>
      </c>
      <c r="B532" s="65" t="s">
        <v>788</v>
      </c>
      <c r="C532" s="66"/>
      <c r="D532" s="67"/>
      <c r="E532" s="68"/>
      <c r="F532" s="69"/>
      <c r="G532" s="66"/>
      <c r="H532" s="70"/>
      <c r="I532" s="71"/>
      <c r="J532" s="71"/>
      <c r="K532" s="34" t="s">
        <v>65</v>
      </c>
      <c r="L532" s="78">
        <v>532</v>
      </c>
      <c r="M532" s="78"/>
      <c r="N532" s="73"/>
      <c r="O532" s="80" t="s">
        <v>876</v>
      </c>
      <c r="P532" s="82">
        <v>43656.94621527778</v>
      </c>
      <c r="Q532" s="80" t="s">
        <v>1015</v>
      </c>
      <c r="R532" s="80"/>
      <c r="S532" s="80"/>
      <c r="T532" s="80" t="s">
        <v>1359</v>
      </c>
      <c r="U532" s="80"/>
      <c r="V532" s="83" t="s">
        <v>1688</v>
      </c>
      <c r="W532" s="82">
        <v>43656.94621527778</v>
      </c>
      <c r="X532" s="86">
        <v>43656</v>
      </c>
      <c r="Y532" s="88" t="s">
        <v>2086</v>
      </c>
      <c r="Z532" s="83" t="s">
        <v>2646</v>
      </c>
      <c r="AA532" s="80"/>
      <c r="AB532" s="80"/>
      <c r="AC532" s="88" t="s">
        <v>3209</v>
      </c>
      <c r="AD532" s="88" t="s">
        <v>3609</v>
      </c>
      <c r="AE532" s="80" t="b">
        <v>0</v>
      </c>
      <c r="AF532" s="80">
        <v>1</v>
      </c>
      <c r="AG532" s="88" t="s">
        <v>3739</v>
      </c>
      <c r="AH532" s="80" t="b">
        <v>0</v>
      </c>
      <c r="AI532" s="80" t="s">
        <v>3815</v>
      </c>
      <c r="AJ532" s="80"/>
      <c r="AK532" s="88" t="s">
        <v>3679</v>
      </c>
      <c r="AL532" s="80" t="b">
        <v>0</v>
      </c>
      <c r="AM532" s="80">
        <v>0</v>
      </c>
      <c r="AN532" s="88" t="s">
        <v>3679</v>
      </c>
      <c r="AO532" s="80" t="s">
        <v>3850</v>
      </c>
      <c r="AP532" s="80" t="b">
        <v>0</v>
      </c>
      <c r="AQ532" s="88" t="s">
        <v>3609</v>
      </c>
      <c r="AR532" s="80" t="s">
        <v>178</v>
      </c>
      <c r="AS532" s="80">
        <v>0</v>
      </c>
      <c r="AT532" s="80">
        <v>0</v>
      </c>
      <c r="AU532" s="80"/>
      <c r="AV532" s="80"/>
      <c r="AW532" s="80"/>
      <c r="AX532" s="80"/>
      <c r="AY532" s="80"/>
      <c r="AZ532" s="80"/>
      <c r="BA532" s="80"/>
      <c r="BB532" s="80"/>
      <c r="BC532" s="79" t="str">
        <f>REPLACE(INDEX(GroupVertices[Group],MATCH(Edges[[#This Row],[Vertex 1]],GroupVertices[Vertex],0)),1,1,"")</f>
        <v>11</v>
      </c>
      <c r="BD532" s="79" t="str">
        <f>REPLACE(INDEX(GroupVertices[Group],MATCH(Edges[[#This Row],[Vertex 2]],GroupVertices[Vertex],0)),1,1,"")</f>
        <v>11</v>
      </c>
    </row>
    <row r="533" spans="1:56" ht="15">
      <c r="A533" s="65" t="s">
        <v>430</v>
      </c>
      <c r="B533" s="65" t="s">
        <v>789</v>
      </c>
      <c r="C533" s="66"/>
      <c r="D533" s="67"/>
      <c r="E533" s="68"/>
      <c r="F533" s="69"/>
      <c r="G533" s="66"/>
      <c r="H533" s="70"/>
      <c r="I533" s="71"/>
      <c r="J533" s="71"/>
      <c r="K533" s="34" t="s">
        <v>65</v>
      </c>
      <c r="L533" s="78">
        <v>533</v>
      </c>
      <c r="M533" s="78"/>
      <c r="N533" s="73"/>
      <c r="O533" s="80" t="s">
        <v>876</v>
      </c>
      <c r="P533" s="82">
        <v>43656.94572916667</v>
      </c>
      <c r="Q533" s="80" t="s">
        <v>1014</v>
      </c>
      <c r="R533" s="80"/>
      <c r="S533" s="80"/>
      <c r="T533" s="80"/>
      <c r="U533" s="80"/>
      <c r="V533" s="83" t="s">
        <v>1688</v>
      </c>
      <c r="W533" s="82">
        <v>43656.94572916667</v>
      </c>
      <c r="X533" s="86">
        <v>43656</v>
      </c>
      <c r="Y533" s="88" t="s">
        <v>2085</v>
      </c>
      <c r="Z533" s="83" t="s">
        <v>2645</v>
      </c>
      <c r="AA533" s="80"/>
      <c r="AB533" s="80"/>
      <c r="AC533" s="88" t="s">
        <v>3208</v>
      </c>
      <c r="AD533" s="88" t="s">
        <v>3608</v>
      </c>
      <c r="AE533" s="80" t="b">
        <v>0</v>
      </c>
      <c r="AF533" s="80">
        <v>2</v>
      </c>
      <c r="AG533" s="88" t="s">
        <v>3738</v>
      </c>
      <c r="AH533" s="80" t="b">
        <v>0</v>
      </c>
      <c r="AI533" s="80" t="s">
        <v>3815</v>
      </c>
      <c r="AJ533" s="80"/>
      <c r="AK533" s="88" t="s">
        <v>3679</v>
      </c>
      <c r="AL533" s="80" t="b">
        <v>0</v>
      </c>
      <c r="AM533" s="80">
        <v>0</v>
      </c>
      <c r="AN533" s="88" t="s">
        <v>3679</v>
      </c>
      <c r="AO533" s="80" t="s">
        <v>3850</v>
      </c>
      <c r="AP533" s="80" t="b">
        <v>0</v>
      </c>
      <c r="AQ533" s="88" t="s">
        <v>3608</v>
      </c>
      <c r="AR533" s="80" t="s">
        <v>178</v>
      </c>
      <c r="AS533" s="80">
        <v>0</v>
      </c>
      <c r="AT533" s="80">
        <v>0</v>
      </c>
      <c r="AU533" s="80"/>
      <c r="AV533" s="80"/>
      <c r="AW533" s="80"/>
      <c r="AX533" s="80"/>
      <c r="AY533" s="80"/>
      <c r="AZ533" s="80"/>
      <c r="BA533" s="80"/>
      <c r="BB533" s="80"/>
      <c r="BC533" s="79" t="str">
        <f>REPLACE(INDEX(GroupVertices[Group],MATCH(Edges[[#This Row],[Vertex 1]],GroupVertices[Vertex],0)),1,1,"")</f>
        <v>11</v>
      </c>
      <c r="BD533" s="79" t="str">
        <f>REPLACE(INDEX(GroupVertices[Group],MATCH(Edges[[#This Row],[Vertex 2]],GroupVertices[Vertex],0)),1,1,"")</f>
        <v>11</v>
      </c>
    </row>
    <row r="534" spans="1:56" ht="15">
      <c r="A534" s="65" t="s">
        <v>430</v>
      </c>
      <c r="B534" s="65" t="s">
        <v>789</v>
      </c>
      <c r="C534" s="66"/>
      <c r="D534" s="67"/>
      <c r="E534" s="68"/>
      <c r="F534" s="69"/>
      <c r="G534" s="66"/>
      <c r="H534" s="70"/>
      <c r="I534" s="71"/>
      <c r="J534" s="71"/>
      <c r="K534" s="34" t="s">
        <v>65</v>
      </c>
      <c r="L534" s="78">
        <v>534</v>
      </c>
      <c r="M534" s="78"/>
      <c r="N534" s="73"/>
      <c r="O534" s="80" t="s">
        <v>875</v>
      </c>
      <c r="P534" s="82">
        <v>43656.94621527778</v>
      </c>
      <c r="Q534" s="80" t="s">
        <v>1015</v>
      </c>
      <c r="R534" s="80"/>
      <c r="S534" s="80"/>
      <c r="T534" s="80" t="s">
        <v>1359</v>
      </c>
      <c r="U534" s="80"/>
      <c r="V534" s="83" t="s">
        <v>1688</v>
      </c>
      <c r="W534" s="82">
        <v>43656.94621527778</v>
      </c>
      <c r="X534" s="86">
        <v>43656</v>
      </c>
      <c r="Y534" s="88" t="s">
        <v>2086</v>
      </c>
      <c r="Z534" s="83" t="s">
        <v>2646</v>
      </c>
      <c r="AA534" s="80"/>
      <c r="AB534" s="80"/>
      <c r="AC534" s="88" t="s">
        <v>3209</v>
      </c>
      <c r="AD534" s="88" t="s">
        <v>3609</v>
      </c>
      <c r="AE534" s="80" t="b">
        <v>0</v>
      </c>
      <c r="AF534" s="80">
        <v>1</v>
      </c>
      <c r="AG534" s="88" t="s">
        <v>3739</v>
      </c>
      <c r="AH534" s="80" t="b">
        <v>0</v>
      </c>
      <c r="AI534" s="80" t="s">
        <v>3815</v>
      </c>
      <c r="AJ534" s="80"/>
      <c r="AK534" s="88" t="s">
        <v>3679</v>
      </c>
      <c r="AL534" s="80" t="b">
        <v>0</v>
      </c>
      <c r="AM534" s="80">
        <v>0</v>
      </c>
      <c r="AN534" s="88" t="s">
        <v>3679</v>
      </c>
      <c r="AO534" s="80" t="s">
        <v>3850</v>
      </c>
      <c r="AP534" s="80" t="b">
        <v>0</v>
      </c>
      <c r="AQ534" s="88" t="s">
        <v>3609</v>
      </c>
      <c r="AR534" s="80" t="s">
        <v>178</v>
      </c>
      <c r="AS534" s="80">
        <v>0</v>
      </c>
      <c r="AT534" s="80">
        <v>0</v>
      </c>
      <c r="AU534" s="80"/>
      <c r="AV534" s="80"/>
      <c r="AW534" s="80"/>
      <c r="AX534" s="80"/>
      <c r="AY534" s="80"/>
      <c r="AZ534" s="80"/>
      <c r="BA534" s="80"/>
      <c r="BB534" s="80"/>
      <c r="BC534" s="79" t="str">
        <f>REPLACE(INDEX(GroupVertices[Group],MATCH(Edges[[#This Row],[Vertex 1]],GroupVertices[Vertex],0)),1,1,"")</f>
        <v>11</v>
      </c>
      <c r="BD534" s="79" t="str">
        <f>REPLACE(INDEX(GroupVertices[Group],MATCH(Edges[[#This Row],[Vertex 2]],GroupVertices[Vertex],0)),1,1,"")</f>
        <v>11</v>
      </c>
    </row>
    <row r="535" spans="1:56" ht="15">
      <c r="A535" s="65" t="s">
        <v>382</v>
      </c>
      <c r="B535" s="65" t="s">
        <v>382</v>
      </c>
      <c r="C535" s="66"/>
      <c r="D535" s="67"/>
      <c r="E535" s="68"/>
      <c r="F535" s="69"/>
      <c r="G535" s="66"/>
      <c r="H535" s="70"/>
      <c r="I535" s="71"/>
      <c r="J535" s="71"/>
      <c r="K535" s="34" t="s">
        <v>65</v>
      </c>
      <c r="L535" s="78">
        <v>535</v>
      </c>
      <c r="M535" s="78"/>
      <c r="N535" s="73"/>
      <c r="O535" s="80" t="s">
        <v>178</v>
      </c>
      <c r="P535" s="82">
        <v>43656.82025462963</v>
      </c>
      <c r="Q535" s="80" t="s">
        <v>976</v>
      </c>
      <c r="R535" s="80"/>
      <c r="S535" s="80"/>
      <c r="T535" s="80"/>
      <c r="U535" s="80"/>
      <c r="V535" s="83" t="s">
        <v>1652</v>
      </c>
      <c r="W535" s="82">
        <v>43656.82025462963</v>
      </c>
      <c r="X535" s="86">
        <v>43656</v>
      </c>
      <c r="Y535" s="88" t="s">
        <v>2033</v>
      </c>
      <c r="Z535" s="83" t="s">
        <v>2593</v>
      </c>
      <c r="AA535" s="80"/>
      <c r="AB535" s="80"/>
      <c r="AC535" s="88" t="s">
        <v>3156</v>
      </c>
      <c r="AD535" s="80"/>
      <c r="AE535" s="80" t="b">
        <v>0</v>
      </c>
      <c r="AF535" s="80">
        <v>3</v>
      </c>
      <c r="AG535" s="88" t="s">
        <v>3679</v>
      </c>
      <c r="AH535" s="80" t="b">
        <v>0</v>
      </c>
      <c r="AI535" s="80" t="s">
        <v>3815</v>
      </c>
      <c r="AJ535" s="80"/>
      <c r="AK535" s="88" t="s">
        <v>3679</v>
      </c>
      <c r="AL535" s="80" t="b">
        <v>0</v>
      </c>
      <c r="AM535" s="80">
        <v>0</v>
      </c>
      <c r="AN535" s="88" t="s">
        <v>3679</v>
      </c>
      <c r="AO535" s="80" t="s">
        <v>3851</v>
      </c>
      <c r="AP535" s="80" t="b">
        <v>0</v>
      </c>
      <c r="AQ535" s="88" t="s">
        <v>3156</v>
      </c>
      <c r="AR535" s="80" t="s">
        <v>178</v>
      </c>
      <c r="AS535" s="80">
        <v>0</v>
      </c>
      <c r="AT535" s="80">
        <v>0</v>
      </c>
      <c r="AU535" s="80"/>
      <c r="AV535" s="80"/>
      <c r="AW535" s="80"/>
      <c r="AX535" s="80"/>
      <c r="AY535" s="80"/>
      <c r="AZ535" s="80"/>
      <c r="BA535" s="80"/>
      <c r="BB535" s="80"/>
      <c r="BC535" s="79" t="str">
        <f>REPLACE(INDEX(GroupVertices[Group],MATCH(Edges[[#This Row],[Vertex 1]],GroupVertices[Vertex],0)),1,1,"")</f>
        <v>166</v>
      </c>
      <c r="BD535" s="79" t="str">
        <f>REPLACE(INDEX(GroupVertices[Group],MATCH(Edges[[#This Row],[Vertex 2]],GroupVertices[Vertex],0)),1,1,"")</f>
        <v>166</v>
      </c>
    </row>
    <row r="536" spans="1:56" ht="15">
      <c r="A536" s="65" t="s">
        <v>224</v>
      </c>
      <c r="B536" s="65" t="s">
        <v>428</v>
      </c>
      <c r="C536" s="66"/>
      <c r="D536" s="67"/>
      <c r="E536" s="68"/>
      <c r="F536" s="69"/>
      <c r="G536" s="66"/>
      <c r="H536" s="70"/>
      <c r="I536" s="71"/>
      <c r="J536" s="71"/>
      <c r="K536" s="34" t="s">
        <v>65</v>
      </c>
      <c r="L536" s="78">
        <v>536</v>
      </c>
      <c r="M536" s="78"/>
      <c r="N536" s="73"/>
      <c r="O536" s="80" t="s">
        <v>874</v>
      </c>
      <c r="P536" s="82">
        <v>43656.22247685185</v>
      </c>
      <c r="Q536" s="80" t="s">
        <v>877</v>
      </c>
      <c r="R536" s="80"/>
      <c r="S536" s="80"/>
      <c r="T536" s="80"/>
      <c r="U536" s="80"/>
      <c r="V536" s="83" t="s">
        <v>1512</v>
      </c>
      <c r="W536" s="82">
        <v>43656.22247685185</v>
      </c>
      <c r="X536" s="86">
        <v>43656</v>
      </c>
      <c r="Y536" s="88" t="s">
        <v>1874</v>
      </c>
      <c r="Z536" s="83" t="s">
        <v>2432</v>
      </c>
      <c r="AA536" s="80"/>
      <c r="AB536" s="80"/>
      <c r="AC536" s="88" t="s">
        <v>2995</v>
      </c>
      <c r="AD536" s="80"/>
      <c r="AE536" s="80" t="b">
        <v>0</v>
      </c>
      <c r="AF536" s="80">
        <v>0</v>
      </c>
      <c r="AG536" s="88" t="s">
        <v>3679</v>
      </c>
      <c r="AH536" s="80" t="b">
        <v>0</v>
      </c>
      <c r="AI536" s="80" t="s">
        <v>3815</v>
      </c>
      <c r="AJ536" s="80"/>
      <c r="AK536" s="88" t="s">
        <v>3679</v>
      </c>
      <c r="AL536" s="80" t="b">
        <v>0</v>
      </c>
      <c r="AM536" s="80">
        <v>94</v>
      </c>
      <c r="AN536" s="88" t="s">
        <v>3203</v>
      </c>
      <c r="AO536" s="80" t="s">
        <v>3849</v>
      </c>
      <c r="AP536" s="80" t="b">
        <v>0</v>
      </c>
      <c r="AQ536" s="88" t="s">
        <v>3203</v>
      </c>
      <c r="AR536" s="80" t="s">
        <v>178</v>
      </c>
      <c r="AS536" s="80">
        <v>0</v>
      </c>
      <c r="AT536" s="80">
        <v>0</v>
      </c>
      <c r="AU536" s="80"/>
      <c r="AV536" s="80"/>
      <c r="AW536" s="80"/>
      <c r="AX536" s="80"/>
      <c r="AY536" s="80"/>
      <c r="AZ536" s="80"/>
      <c r="BA536" s="80"/>
      <c r="BB536" s="80"/>
      <c r="BC536" s="79" t="str">
        <f>REPLACE(INDEX(GroupVertices[Group],MATCH(Edges[[#This Row],[Vertex 1]],GroupVertices[Vertex],0)),1,1,"")</f>
        <v>1</v>
      </c>
      <c r="BD536" s="79" t="str">
        <f>REPLACE(INDEX(GroupVertices[Group],MATCH(Edges[[#This Row],[Vertex 2]],GroupVertices[Vertex],0)),1,1,"")</f>
        <v>1</v>
      </c>
    </row>
    <row r="537" spans="1:56" ht="15">
      <c r="A537" s="65" t="s">
        <v>465</v>
      </c>
      <c r="B537" s="65" t="s">
        <v>465</v>
      </c>
      <c r="C537" s="66"/>
      <c r="D537" s="67"/>
      <c r="E537" s="68"/>
      <c r="F537" s="69"/>
      <c r="G537" s="66"/>
      <c r="H537" s="70"/>
      <c r="I537" s="71"/>
      <c r="J537" s="71"/>
      <c r="K537" s="34" t="s">
        <v>65</v>
      </c>
      <c r="L537" s="78">
        <v>537</v>
      </c>
      <c r="M537" s="78"/>
      <c r="N537" s="73"/>
      <c r="O537" s="80" t="s">
        <v>178</v>
      </c>
      <c r="P537" s="82">
        <v>43657.044490740744</v>
      </c>
      <c r="Q537" s="80" t="s">
        <v>1045</v>
      </c>
      <c r="R537" s="80"/>
      <c r="S537" s="80"/>
      <c r="T537" s="80"/>
      <c r="U537" s="80"/>
      <c r="V537" s="83" t="s">
        <v>1712</v>
      </c>
      <c r="W537" s="82">
        <v>43657.044490740744</v>
      </c>
      <c r="X537" s="86">
        <v>43657</v>
      </c>
      <c r="Y537" s="88" t="s">
        <v>2125</v>
      </c>
      <c r="Z537" s="83" t="s">
        <v>2685</v>
      </c>
      <c r="AA537" s="80"/>
      <c r="AB537" s="80"/>
      <c r="AC537" s="88" t="s">
        <v>3248</v>
      </c>
      <c r="AD537" s="80"/>
      <c r="AE537" s="80" t="b">
        <v>0</v>
      </c>
      <c r="AF537" s="80">
        <v>2</v>
      </c>
      <c r="AG537" s="88" t="s">
        <v>3679</v>
      </c>
      <c r="AH537" s="80" t="b">
        <v>0</v>
      </c>
      <c r="AI537" s="80" t="s">
        <v>3815</v>
      </c>
      <c r="AJ537" s="80"/>
      <c r="AK537" s="88" t="s">
        <v>3679</v>
      </c>
      <c r="AL537" s="80" t="b">
        <v>0</v>
      </c>
      <c r="AM537" s="80">
        <v>0</v>
      </c>
      <c r="AN537" s="88" t="s">
        <v>3679</v>
      </c>
      <c r="AO537" s="80" t="s">
        <v>3849</v>
      </c>
      <c r="AP537" s="80" t="b">
        <v>0</v>
      </c>
      <c r="AQ537" s="88" t="s">
        <v>3248</v>
      </c>
      <c r="AR537" s="80" t="s">
        <v>178</v>
      </c>
      <c r="AS537" s="80">
        <v>0</v>
      </c>
      <c r="AT537" s="80">
        <v>0</v>
      </c>
      <c r="AU537" s="80"/>
      <c r="AV537" s="80"/>
      <c r="AW537" s="80"/>
      <c r="AX537" s="80"/>
      <c r="AY537" s="80"/>
      <c r="AZ537" s="80"/>
      <c r="BA537" s="80"/>
      <c r="BB537" s="80"/>
      <c r="BC537" s="79" t="str">
        <f>REPLACE(INDEX(GroupVertices[Group],MATCH(Edges[[#This Row],[Vertex 1]],GroupVertices[Vertex],0)),1,1,"")</f>
        <v>165</v>
      </c>
      <c r="BD537" s="79" t="str">
        <f>REPLACE(INDEX(GroupVertices[Group],MATCH(Edges[[#This Row],[Vertex 2]],GroupVertices[Vertex],0)),1,1,"")</f>
        <v>165</v>
      </c>
    </row>
    <row r="538" spans="1:56" ht="15">
      <c r="A538" s="65" t="s">
        <v>503</v>
      </c>
      <c r="B538" s="65" t="s">
        <v>813</v>
      </c>
      <c r="C538" s="66"/>
      <c r="D538" s="67"/>
      <c r="E538" s="68"/>
      <c r="F538" s="69"/>
      <c r="G538" s="66"/>
      <c r="H538" s="70"/>
      <c r="I538" s="71"/>
      <c r="J538" s="71"/>
      <c r="K538" s="34" t="s">
        <v>65</v>
      </c>
      <c r="L538" s="78">
        <v>538</v>
      </c>
      <c r="M538" s="78"/>
      <c r="N538" s="73"/>
      <c r="O538" s="80" t="s">
        <v>875</v>
      </c>
      <c r="P538" s="82">
        <v>43657.13135416667</v>
      </c>
      <c r="Q538" s="80" t="s">
        <v>1077</v>
      </c>
      <c r="R538" s="80"/>
      <c r="S538" s="80"/>
      <c r="T538" s="80"/>
      <c r="U538" s="80"/>
      <c r="V538" s="83" t="s">
        <v>1745</v>
      </c>
      <c r="W538" s="82">
        <v>43657.13135416667</v>
      </c>
      <c r="X538" s="86">
        <v>43657</v>
      </c>
      <c r="Y538" s="88" t="s">
        <v>2165</v>
      </c>
      <c r="Z538" s="83" t="s">
        <v>2725</v>
      </c>
      <c r="AA538" s="80"/>
      <c r="AB538" s="80"/>
      <c r="AC538" s="88" t="s">
        <v>3288</v>
      </c>
      <c r="AD538" s="88" t="s">
        <v>3631</v>
      </c>
      <c r="AE538" s="80" t="b">
        <v>0</v>
      </c>
      <c r="AF538" s="80">
        <v>0</v>
      </c>
      <c r="AG538" s="88" t="s">
        <v>3760</v>
      </c>
      <c r="AH538" s="80" t="b">
        <v>0</v>
      </c>
      <c r="AI538" s="80" t="s">
        <v>3815</v>
      </c>
      <c r="AJ538" s="80"/>
      <c r="AK538" s="88" t="s">
        <v>3679</v>
      </c>
      <c r="AL538" s="80" t="b">
        <v>0</v>
      </c>
      <c r="AM538" s="80">
        <v>0</v>
      </c>
      <c r="AN538" s="88" t="s">
        <v>3679</v>
      </c>
      <c r="AO538" s="80" t="s">
        <v>3851</v>
      </c>
      <c r="AP538" s="80" t="b">
        <v>0</v>
      </c>
      <c r="AQ538" s="88" t="s">
        <v>3631</v>
      </c>
      <c r="AR538" s="80" t="s">
        <v>178</v>
      </c>
      <c r="AS538" s="80">
        <v>0</v>
      </c>
      <c r="AT538" s="80">
        <v>0</v>
      </c>
      <c r="AU538" s="80"/>
      <c r="AV538" s="80"/>
      <c r="AW538" s="80"/>
      <c r="AX538" s="80"/>
      <c r="AY538" s="80"/>
      <c r="AZ538" s="80"/>
      <c r="BA538" s="80"/>
      <c r="BB538" s="80"/>
      <c r="BC538" s="79" t="str">
        <f>REPLACE(INDEX(GroupVertices[Group],MATCH(Edges[[#This Row],[Vertex 1]],GroupVertices[Vertex],0)),1,1,"")</f>
        <v>70</v>
      </c>
      <c r="BD538" s="79" t="str">
        <f>REPLACE(INDEX(GroupVertices[Group],MATCH(Edges[[#This Row],[Vertex 2]],GroupVertices[Vertex],0)),1,1,"")</f>
        <v>70</v>
      </c>
    </row>
    <row r="539" spans="1:56" ht="15">
      <c r="A539" s="65" t="s">
        <v>348</v>
      </c>
      <c r="B539" s="65" t="s">
        <v>347</v>
      </c>
      <c r="C539" s="66"/>
      <c r="D539" s="67"/>
      <c r="E539" s="68"/>
      <c r="F539" s="69"/>
      <c r="G539" s="66"/>
      <c r="H539" s="70"/>
      <c r="I539" s="71"/>
      <c r="J539" s="71"/>
      <c r="K539" s="34" t="s">
        <v>65</v>
      </c>
      <c r="L539" s="78">
        <v>539</v>
      </c>
      <c r="M539" s="78"/>
      <c r="N539" s="73"/>
      <c r="O539" s="80" t="s">
        <v>874</v>
      </c>
      <c r="P539" s="82">
        <v>43656.69969907407</v>
      </c>
      <c r="Q539" s="80" t="s">
        <v>949</v>
      </c>
      <c r="R539" s="80"/>
      <c r="S539" s="80"/>
      <c r="T539" s="80"/>
      <c r="U539" s="80"/>
      <c r="V539" s="83" t="s">
        <v>1623</v>
      </c>
      <c r="W539" s="82">
        <v>43656.69969907407</v>
      </c>
      <c r="X539" s="86">
        <v>43656</v>
      </c>
      <c r="Y539" s="88" t="s">
        <v>1998</v>
      </c>
      <c r="Z539" s="83" t="s">
        <v>2557</v>
      </c>
      <c r="AA539" s="80"/>
      <c r="AB539" s="80"/>
      <c r="AC539" s="88" t="s">
        <v>3120</v>
      </c>
      <c r="AD539" s="80"/>
      <c r="AE539" s="80" t="b">
        <v>0</v>
      </c>
      <c r="AF539" s="80">
        <v>0</v>
      </c>
      <c r="AG539" s="88" t="s">
        <v>3679</v>
      </c>
      <c r="AH539" s="80" t="b">
        <v>1</v>
      </c>
      <c r="AI539" s="80" t="s">
        <v>3815</v>
      </c>
      <c r="AJ539" s="80"/>
      <c r="AK539" s="88" t="s">
        <v>3832</v>
      </c>
      <c r="AL539" s="80" t="b">
        <v>0</v>
      </c>
      <c r="AM539" s="80">
        <v>3</v>
      </c>
      <c r="AN539" s="88" t="s">
        <v>3119</v>
      </c>
      <c r="AO539" s="80" t="s">
        <v>3849</v>
      </c>
      <c r="AP539" s="80" t="b">
        <v>0</v>
      </c>
      <c r="AQ539" s="88" t="s">
        <v>3119</v>
      </c>
      <c r="AR539" s="80" t="s">
        <v>178</v>
      </c>
      <c r="AS539" s="80">
        <v>0</v>
      </c>
      <c r="AT539" s="80">
        <v>0</v>
      </c>
      <c r="AU539" s="80"/>
      <c r="AV539" s="80"/>
      <c r="AW539" s="80"/>
      <c r="AX539" s="80"/>
      <c r="AY539" s="80"/>
      <c r="AZ539" s="80"/>
      <c r="BA539" s="80"/>
      <c r="BB539" s="80"/>
      <c r="BC539" s="79" t="str">
        <f>REPLACE(INDEX(GroupVertices[Group],MATCH(Edges[[#This Row],[Vertex 1]],GroupVertices[Vertex],0)),1,1,"")</f>
        <v>69</v>
      </c>
      <c r="BD539" s="79" t="str">
        <f>REPLACE(INDEX(GroupVertices[Group],MATCH(Edges[[#This Row],[Vertex 2]],GroupVertices[Vertex],0)),1,1,"")</f>
        <v>69</v>
      </c>
    </row>
    <row r="540" spans="1:56" ht="15">
      <c r="A540" s="65" t="s">
        <v>522</v>
      </c>
      <c r="B540" s="65" t="s">
        <v>819</v>
      </c>
      <c r="C540" s="66"/>
      <c r="D540" s="67"/>
      <c r="E540" s="68"/>
      <c r="F540" s="69"/>
      <c r="G540" s="66"/>
      <c r="H540" s="70"/>
      <c r="I540" s="71"/>
      <c r="J540" s="71"/>
      <c r="K540" s="34" t="s">
        <v>65</v>
      </c>
      <c r="L540" s="78">
        <v>540</v>
      </c>
      <c r="M540" s="78"/>
      <c r="N540" s="73"/>
      <c r="O540" s="80" t="s">
        <v>875</v>
      </c>
      <c r="P540" s="82">
        <v>43657.21857638889</v>
      </c>
      <c r="Q540" s="80" t="s">
        <v>1093</v>
      </c>
      <c r="R540" s="80"/>
      <c r="S540" s="80"/>
      <c r="T540" s="80"/>
      <c r="U540" s="80"/>
      <c r="V540" s="83" t="s">
        <v>1761</v>
      </c>
      <c r="W540" s="82">
        <v>43657.21857638889</v>
      </c>
      <c r="X540" s="86">
        <v>43657</v>
      </c>
      <c r="Y540" s="88" t="s">
        <v>2184</v>
      </c>
      <c r="Z540" s="83" t="s">
        <v>2744</v>
      </c>
      <c r="AA540" s="80"/>
      <c r="AB540" s="80"/>
      <c r="AC540" s="88" t="s">
        <v>3307</v>
      </c>
      <c r="AD540" s="88" t="s">
        <v>3641</v>
      </c>
      <c r="AE540" s="80" t="b">
        <v>0</v>
      </c>
      <c r="AF540" s="80">
        <v>0</v>
      </c>
      <c r="AG540" s="88" t="s">
        <v>3770</v>
      </c>
      <c r="AH540" s="80" t="b">
        <v>0</v>
      </c>
      <c r="AI540" s="80" t="s">
        <v>3815</v>
      </c>
      <c r="AJ540" s="80"/>
      <c r="AK540" s="88" t="s">
        <v>3679</v>
      </c>
      <c r="AL540" s="80" t="b">
        <v>0</v>
      </c>
      <c r="AM540" s="80">
        <v>0</v>
      </c>
      <c r="AN540" s="88" t="s">
        <v>3679</v>
      </c>
      <c r="AO540" s="80" t="s">
        <v>3849</v>
      </c>
      <c r="AP540" s="80" t="b">
        <v>0</v>
      </c>
      <c r="AQ540" s="88" t="s">
        <v>3641</v>
      </c>
      <c r="AR540" s="80" t="s">
        <v>178</v>
      </c>
      <c r="AS540" s="80">
        <v>0</v>
      </c>
      <c r="AT540" s="80">
        <v>0</v>
      </c>
      <c r="AU540" s="80"/>
      <c r="AV540" s="80"/>
      <c r="AW540" s="80"/>
      <c r="AX540" s="80"/>
      <c r="AY540" s="80"/>
      <c r="AZ540" s="80"/>
      <c r="BA540" s="80"/>
      <c r="BB540" s="80"/>
      <c r="BC540" s="79" t="str">
        <f>REPLACE(INDEX(GroupVertices[Group],MATCH(Edges[[#This Row],[Vertex 1]],GroupVertices[Vertex],0)),1,1,"")</f>
        <v>68</v>
      </c>
      <c r="BD540" s="79" t="str">
        <f>REPLACE(INDEX(GroupVertices[Group],MATCH(Edges[[#This Row],[Vertex 2]],GroupVertices[Vertex],0)),1,1,"")</f>
        <v>68</v>
      </c>
    </row>
    <row r="541" spans="1:56" ht="15">
      <c r="A541" s="65" t="s">
        <v>584</v>
      </c>
      <c r="B541" s="65" t="s">
        <v>584</v>
      </c>
      <c r="C541" s="66"/>
      <c r="D541" s="67"/>
      <c r="E541" s="68"/>
      <c r="F541" s="69"/>
      <c r="G541" s="66"/>
      <c r="H541" s="70"/>
      <c r="I541" s="71"/>
      <c r="J541" s="71"/>
      <c r="K541" s="34" t="s">
        <v>65</v>
      </c>
      <c r="L541" s="78">
        <v>541</v>
      </c>
      <c r="M541" s="78"/>
      <c r="N541" s="73"/>
      <c r="O541" s="80" t="s">
        <v>178</v>
      </c>
      <c r="P541" s="82">
        <v>43657.56953703704</v>
      </c>
      <c r="Q541" s="80" t="s">
        <v>1150</v>
      </c>
      <c r="R541" s="80"/>
      <c r="S541" s="80"/>
      <c r="T541" s="80" t="s">
        <v>1382</v>
      </c>
      <c r="U541" s="83" t="s">
        <v>1452</v>
      </c>
      <c r="V541" s="83" t="s">
        <v>1452</v>
      </c>
      <c r="W541" s="82">
        <v>43657.56953703704</v>
      </c>
      <c r="X541" s="86">
        <v>43657</v>
      </c>
      <c r="Y541" s="88" t="s">
        <v>2264</v>
      </c>
      <c r="Z541" s="83" t="s">
        <v>2826</v>
      </c>
      <c r="AA541" s="80"/>
      <c r="AB541" s="80"/>
      <c r="AC541" s="88" t="s">
        <v>3389</v>
      </c>
      <c r="AD541" s="80"/>
      <c r="AE541" s="80" t="b">
        <v>0</v>
      </c>
      <c r="AF541" s="80">
        <v>1</v>
      </c>
      <c r="AG541" s="88" t="s">
        <v>3679</v>
      </c>
      <c r="AH541" s="80" t="b">
        <v>0</v>
      </c>
      <c r="AI541" s="80" t="s">
        <v>3815</v>
      </c>
      <c r="AJ541" s="80"/>
      <c r="AK541" s="88" t="s">
        <v>3679</v>
      </c>
      <c r="AL541" s="80" t="b">
        <v>0</v>
      </c>
      <c r="AM541" s="80">
        <v>0</v>
      </c>
      <c r="AN541" s="88" t="s">
        <v>3679</v>
      </c>
      <c r="AO541" s="80" t="s">
        <v>3849</v>
      </c>
      <c r="AP541" s="80" t="b">
        <v>0</v>
      </c>
      <c r="AQ541" s="88" t="s">
        <v>3389</v>
      </c>
      <c r="AR541" s="80" t="s">
        <v>178</v>
      </c>
      <c r="AS541" s="80">
        <v>0</v>
      </c>
      <c r="AT541" s="80">
        <v>0</v>
      </c>
      <c r="AU541" s="80"/>
      <c r="AV541" s="80"/>
      <c r="AW541" s="80"/>
      <c r="AX541" s="80"/>
      <c r="AY541" s="80"/>
      <c r="AZ541" s="80"/>
      <c r="BA541" s="80"/>
      <c r="BB541" s="80"/>
      <c r="BC541" s="79" t="str">
        <f>REPLACE(INDEX(GroupVertices[Group],MATCH(Edges[[#This Row],[Vertex 1]],GroupVertices[Vertex],0)),1,1,"")</f>
        <v>164</v>
      </c>
      <c r="BD541" s="79" t="str">
        <f>REPLACE(INDEX(GroupVertices[Group],MATCH(Edges[[#This Row],[Vertex 2]],GroupVertices[Vertex],0)),1,1,"")</f>
        <v>164</v>
      </c>
    </row>
    <row r="542" spans="1:56" ht="15">
      <c r="A542" s="65" t="s">
        <v>560</v>
      </c>
      <c r="B542" s="65" t="s">
        <v>828</v>
      </c>
      <c r="C542" s="66"/>
      <c r="D542" s="67"/>
      <c r="E542" s="68"/>
      <c r="F542" s="69"/>
      <c r="G542" s="66"/>
      <c r="H542" s="70"/>
      <c r="I542" s="71"/>
      <c r="J542" s="71"/>
      <c r="K542" s="34" t="s">
        <v>65</v>
      </c>
      <c r="L542" s="78">
        <v>542</v>
      </c>
      <c r="M542" s="78"/>
      <c r="N542" s="73"/>
      <c r="O542" s="80" t="s">
        <v>875</v>
      </c>
      <c r="P542" s="82">
        <v>43657.49439814815</v>
      </c>
      <c r="Q542" s="80" t="s">
        <v>1125</v>
      </c>
      <c r="R542" s="80"/>
      <c r="S542" s="80"/>
      <c r="T542" s="80"/>
      <c r="U542" s="80"/>
      <c r="V542" s="83" t="s">
        <v>1792</v>
      </c>
      <c r="W542" s="82">
        <v>43657.49439814815</v>
      </c>
      <c r="X542" s="86">
        <v>43657</v>
      </c>
      <c r="Y542" s="88" t="s">
        <v>2231</v>
      </c>
      <c r="Z542" s="83" t="s">
        <v>2792</v>
      </c>
      <c r="AA542" s="80"/>
      <c r="AB542" s="80"/>
      <c r="AC542" s="88" t="s">
        <v>3355</v>
      </c>
      <c r="AD542" s="88" t="s">
        <v>3647</v>
      </c>
      <c r="AE542" s="80" t="b">
        <v>0</v>
      </c>
      <c r="AF542" s="80">
        <v>1</v>
      </c>
      <c r="AG542" s="88" t="s">
        <v>3778</v>
      </c>
      <c r="AH542" s="80" t="b">
        <v>0</v>
      </c>
      <c r="AI542" s="80" t="s">
        <v>3819</v>
      </c>
      <c r="AJ542" s="80"/>
      <c r="AK542" s="88" t="s">
        <v>3679</v>
      </c>
      <c r="AL542" s="80" t="b">
        <v>0</v>
      </c>
      <c r="AM542" s="80">
        <v>0</v>
      </c>
      <c r="AN542" s="88" t="s">
        <v>3679</v>
      </c>
      <c r="AO542" s="80" t="s">
        <v>3849</v>
      </c>
      <c r="AP542" s="80" t="b">
        <v>0</v>
      </c>
      <c r="AQ542" s="88" t="s">
        <v>3647</v>
      </c>
      <c r="AR542" s="80" t="s">
        <v>178</v>
      </c>
      <c r="AS542" s="80">
        <v>0</v>
      </c>
      <c r="AT542" s="80">
        <v>0</v>
      </c>
      <c r="AU542" s="80"/>
      <c r="AV542" s="80"/>
      <c r="AW542" s="80"/>
      <c r="AX542" s="80"/>
      <c r="AY542" s="80"/>
      <c r="AZ542" s="80"/>
      <c r="BA542" s="80"/>
      <c r="BB542" s="80"/>
      <c r="BC542" s="79" t="str">
        <f>REPLACE(INDEX(GroupVertices[Group],MATCH(Edges[[#This Row],[Vertex 1]],GroupVertices[Vertex],0)),1,1,"")</f>
        <v>67</v>
      </c>
      <c r="BD542" s="79" t="str">
        <f>REPLACE(INDEX(GroupVertices[Group],MATCH(Edges[[#This Row],[Vertex 2]],GroupVertices[Vertex],0)),1,1,"")</f>
        <v>67</v>
      </c>
    </row>
    <row r="543" spans="1:56" ht="15">
      <c r="A543" s="65" t="s">
        <v>485</v>
      </c>
      <c r="B543" s="65" t="s">
        <v>485</v>
      </c>
      <c r="C543" s="66"/>
      <c r="D543" s="67"/>
      <c r="E543" s="68"/>
      <c r="F543" s="69"/>
      <c r="G543" s="66"/>
      <c r="H543" s="70"/>
      <c r="I543" s="71"/>
      <c r="J543" s="71"/>
      <c r="K543" s="34" t="s">
        <v>65</v>
      </c>
      <c r="L543" s="78">
        <v>543</v>
      </c>
      <c r="M543" s="78"/>
      <c r="N543" s="73"/>
      <c r="O543" s="80" t="s">
        <v>178</v>
      </c>
      <c r="P543" s="82">
        <v>43657.07236111111</v>
      </c>
      <c r="Q543" s="80" t="s">
        <v>1063</v>
      </c>
      <c r="R543" s="80"/>
      <c r="S543" s="80"/>
      <c r="T543" s="80"/>
      <c r="U543" s="80"/>
      <c r="V543" s="83" t="s">
        <v>1728</v>
      </c>
      <c r="W543" s="82">
        <v>43657.07236111111</v>
      </c>
      <c r="X543" s="86">
        <v>43657</v>
      </c>
      <c r="Y543" s="88" t="s">
        <v>2146</v>
      </c>
      <c r="Z543" s="83" t="s">
        <v>2706</v>
      </c>
      <c r="AA543" s="80"/>
      <c r="AB543" s="80"/>
      <c r="AC543" s="88" t="s">
        <v>3269</v>
      </c>
      <c r="AD543" s="80"/>
      <c r="AE543" s="80" t="b">
        <v>0</v>
      </c>
      <c r="AF543" s="80">
        <v>2</v>
      </c>
      <c r="AG543" s="88" t="s">
        <v>3679</v>
      </c>
      <c r="AH543" s="80" t="b">
        <v>0</v>
      </c>
      <c r="AI543" s="80" t="s">
        <v>3815</v>
      </c>
      <c r="AJ543" s="80"/>
      <c r="AK543" s="88" t="s">
        <v>3679</v>
      </c>
      <c r="AL543" s="80" t="b">
        <v>0</v>
      </c>
      <c r="AM543" s="80">
        <v>0</v>
      </c>
      <c r="AN543" s="88" t="s">
        <v>3679</v>
      </c>
      <c r="AO543" s="80" t="s">
        <v>3875</v>
      </c>
      <c r="AP543" s="80" t="b">
        <v>0</v>
      </c>
      <c r="AQ543" s="88" t="s">
        <v>3269</v>
      </c>
      <c r="AR543" s="80" t="s">
        <v>178</v>
      </c>
      <c r="AS543" s="80">
        <v>0</v>
      </c>
      <c r="AT543" s="80">
        <v>0</v>
      </c>
      <c r="AU543" s="80"/>
      <c r="AV543" s="80"/>
      <c r="AW543" s="80"/>
      <c r="AX543" s="80"/>
      <c r="AY543" s="80"/>
      <c r="AZ543" s="80"/>
      <c r="BA543" s="80"/>
      <c r="BB543" s="80"/>
      <c r="BC543" s="79" t="str">
        <f>REPLACE(INDEX(GroupVertices[Group],MATCH(Edges[[#This Row],[Vertex 1]],GroupVertices[Vertex],0)),1,1,"")</f>
        <v>163</v>
      </c>
      <c r="BD543" s="79" t="str">
        <f>REPLACE(INDEX(GroupVertices[Group],MATCH(Edges[[#This Row],[Vertex 2]],GroupVertices[Vertex],0)),1,1,"")</f>
        <v>163</v>
      </c>
    </row>
    <row r="544" spans="1:56" ht="15">
      <c r="A544" s="65" t="s">
        <v>284</v>
      </c>
      <c r="B544" s="65" t="s">
        <v>702</v>
      </c>
      <c r="C544" s="66"/>
      <c r="D544" s="67"/>
      <c r="E544" s="68"/>
      <c r="F544" s="69"/>
      <c r="G544" s="66"/>
      <c r="H544" s="70"/>
      <c r="I544" s="71"/>
      <c r="J544" s="71"/>
      <c r="K544" s="34" t="s">
        <v>65</v>
      </c>
      <c r="L544" s="78">
        <v>544</v>
      </c>
      <c r="M544" s="78"/>
      <c r="N544" s="73"/>
      <c r="O544" s="80" t="s">
        <v>875</v>
      </c>
      <c r="P544" s="82">
        <v>43656.41541666666</v>
      </c>
      <c r="Q544" s="80" t="s">
        <v>903</v>
      </c>
      <c r="R544" s="80"/>
      <c r="S544" s="80"/>
      <c r="T544" s="80"/>
      <c r="U544" s="80"/>
      <c r="V544" s="83" t="s">
        <v>1568</v>
      </c>
      <c r="W544" s="82">
        <v>43656.41541666666</v>
      </c>
      <c r="X544" s="86">
        <v>43656</v>
      </c>
      <c r="Y544" s="88" t="s">
        <v>1933</v>
      </c>
      <c r="Z544" s="83" t="s">
        <v>2492</v>
      </c>
      <c r="AA544" s="80"/>
      <c r="AB544" s="80"/>
      <c r="AC544" s="88" t="s">
        <v>3055</v>
      </c>
      <c r="AD544" s="88" t="s">
        <v>3560</v>
      </c>
      <c r="AE544" s="80" t="b">
        <v>0</v>
      </c>
      <c r="AF544" s="80">
        <v>1</v>
      </c>
      <c r="AG544" s="88" t="s">
        <v>3690</v>
      </c>
      <c r="AH544" s="80" t="b">
        <v>0</v>
      </c>
      <c r="AI544" s="80" t="s">
        <v>3815</v>
      </c>
      <c r="AJ544" s="80"/>
      <c r="AK544" s="88" t="s">
        <v>3679</v>
      </c>
      <c r="AL544" s="80" t="b">
        <v>0</v>
      </c>
      <c r="AM544" s="80">
        <v>0</v>
      </c>
      <c r="AN544" s="88" t="s">
        <v>3679</v>
      </c>
      <c r="AO544" s="80" t="s">
        <v>3852</v>
      </c>
      <c r="AP544" s="80" t="b">
        <v>0</v>
      </c>
      <c r="AQ544" s="88" t="s">
        <v>3560</v>
      </c>
      <c r="AR544" s="80" t="s">
        <v>178</v>
      </c>
      <c r="AS544" s="80">
        <v>0</v>
      </c>
      <c r="AT544" s="80">
        <v>0</v>
      </c>
      <c r="AU544" s="80"/>
      <c r="AV544" s="80"/>
      <c r="AW544" s="80"/>
      <c r="AX544" s="80"/>
      <c r="AY544" s="80"/>
      <c r="AZ544" s="80"/>
      <c r="BA544" s="80"/>
      <c r="BB544" s="80"/>
      <c r="BC544" s="79" t="str">
        <f>REPLACE(INDEX(GroupVertices[Group],MATCH(Edges[[#This Row],[Vertex 1]],GroupVertices[Vertex],0)),1,1,"")</f>
        <v>3</v>
      </c>
      <c r="BD544" s="79" t="str">
        <f>REPLACE(INDEX(GroupVertices[Group],MATCH(Edges[[#This Row],[Vertex 2]],GroupVertices[Vertex],0)),1,1,"")</f>
        <v>3</v>
      </c>
    </row>
    <row r="545" spans="1:56" ht="15">
      <c r="A545" s="65" t="s">
        <v>668</v>
      </c>
      <c r="B545" s="65" t="s">
        <v>865</v>
      </c>
      <c r="C545" s="66"/>
      <c r="D545" s="67"/>
      <c r="E545" s="68"/>
      <c r="F545" s="69"/>
      <c r="G545" s="66"/>
      <c r="H545" s="70"/>
      <c r="I545" s="71"/>
      <c r="J545" s="71"/>
      <c r="K545" s="34" t="s">
        <v>65</v>
      </c>
      <c r="L545" s="78">
        <v>545</v>
      </c>
      <c r="M545" s="78"/>
      <c r="N545" s="73"/>
      <c r="O545" s="80" t="s">
        <v>875</v>
      </c>
      <c r="P545" s="82">
        <v>43657.66960648148</v>
      </c>
      <c r="Q545" s="80" t="s">
        <v>1232</v>
      </c>
      <c r="R545" s="80"/>
      <c r="S545" s="80"/>
      <c r="T545" s="80"/>
      <c r="U545" s="80"/>
      <c r="V545" s="83" t="s">
        <v>1848</v>
      </c>
      <c r="W545" s="82">
        <v>43657.66960648148</v>
      </c>
      <c r="X545" s="86">
        <v>43657</v>
      </c>
      <c r="Y545" s="88" t="s">
        <v>2403</v>
      </c>
      <c r="Z545" s="83" t="s">
        <v>2966</v>
      </c>
      <c r="AA545" s="80"/>
      <c r="AB545" s="80"/>
      <c r="AC545" s="88" t="s">
        <v>3529</v>
      </c>
      <c r="AD545" s="88" t="s">
        <v>3667</v>
      </c>
      <c r="AE545" s="80" t="b">
        <v>0</v>
      </c>
      <c r="AF545" s="80">
        <v>0</v>
      </c>
      <c r="AG545" s="88" t="s">
        <v>3802</v>
      </c>
      <c r="AH545" s="80" t="b">
        <v>0</v>
      </c>
      <c r="AI545" s="80" t="s">
        <v>3815</v>
      </c>
      <c r="AJ545" s="80"/>
      <c r="AK545" s="88" t="s">
        <v>3679</v>
      </c>
      <c r="AL545" s="80" t="b">
        <v>0</v>
      </c>
      <c r="AM545" s="80">
        <v>0</v>
      </c>
      <c r="AN545" s="88" t="s">
        <v>3679</v>
      </c>
      <c r="AO545" s="80" t="s">
        <v>3849</v>
      </c>
      <c r="AP545" s="80" t="b">
        <v>0</v>
      </c>
      <c r="AQ545" s="88" t="s">
        <v>3667</v>
      </c>
      <c r="AR545" s="80" t="s">
        <v>178</v>
      </c>
      <c r="AS545" s="80">
        <v>0</v>
      </c>
      <c r="AT545" s="80">
        <v>0</v>
      </c>
      <c r="AU545" s="80"/>
      <c r="AV545" s="80"/>
      <c r="AW545" s="80"/>
      <c r="AX545" s="80"/>
      <c r="AY545" s="80"/>
      <c r="AZ545" s="80"/>
      <c r="BA545" s="80"/>
      <c r="BB545" s="80"/>
      <c r="BC545" s="79" t="str">
        <f>REPLACE(INDEX(GroupVertices[Group],MATCH(Edges[[#This Row],[Vertex 1]],GroupVertices[Vertex],0)),1,1,"")</f>
        <v>66</v>
      </c>
      <c r="BD545" s="79" t="str">
        <f>REPLACE(INDEX(GroupVertices[Group],MATCH(Edges[[#This Row],[Vertex 2]],GroupVertices[Vertex],0)),1,1,"")</f>
        <v>66</v>
      </c>
    </row>
    <row r="546" spans="1:56" ht="15">
      <c r="A546" s="65" t="s">
        <v>305</v>
      </c>
      <c r="B546" s="65" t="s">
        <v>428</v>
      </c>
      <c r="C546" s="66"/>
      <c r="D546" s="67"/>
      <c r="E546" s="68"/>
      <c r="F546" s="69"/>
      <c r="G546" s="66"/>
      <c r="H546" s="70"/>
      <c r="I546" s="71"/>
      <c r="J546" s="71"/>
      <c r="K546" s="34" t="s">
        <v>65</v>
      </c>
      <c r="L546" s="78">
        <v>546</v>
      </c>
      <c r="M546" s="78"/>
      <c r="N546" s="73"/>
      <c r="O546" s="80" t="s">
        <v>874</v>
      </c>
      <c r="P546" s="82">
        <v>43656.52375</v>
      </c>
      <c r="Q546" s="80" t="s">
        <v>877</v>
      </c>
      <c r="R546" s="80"/>
      <c r="S546" s="80"/>
      <c r="T546" s="80"/>
      <c r="U546" s="80"/>
      <c r="V546" s="83" t="s">
        <v>1585</v>
      </c>
      <c r="W546" s="82">
        <v>43656.52375</v>
      </c>
      <c r="X546" s="86">
        <v>43656</v>
      </c>
      <c r="Y546" s="88" t="s">
        <v>1955</v>
      </c>
      <c r="Z546" s="83" t="s">
        <v>2514</v>
      </c>
      <c r="AA546" s="80"/>
      <c r="AB546" s="80"/>
      <c r="AC546" s="88" t="s">
        <v>3077</v>
      </c>
      <c r="AD546" s="80"/>
      <c r="AE546" s="80" t="b">
        <v>0</v>
      </c>
      <c r="AF546" s="80">
        <v>0</v>
      </c>
      <c r="AG546" s="88" t="s">
        <v>3679</v>
      </c>
      <c r="AH546" s="80" t="b">
        <v>0</v>
      </c>
      <c r="AI546" s="80" t="s">
        <v>3815</v>
      </c>
      <c r="AJ546" s="80"/>
      <c r="AK546" s="88" t="s">
        <v>3679</v>
      </c>
      <c r="AL546" s="80" t="b">
        <v>0</v>
      </c>
      <c r="AM546" s="80">
        <v>94</v>
      </c>
      <c r="AN546" s="88" t="s">
        <v>3203</v>
      </c>
      <c r="AO546" s="80" t="s">
        <v>3849</v>
      </c>
      <c r="AP546" s="80" t="b">
        <v>0</v>
      </c>
      <c r="AQ546" s="88" t="s">
        <v>3203</v>
      </c>
      <c r="AR546" s="80" t="s">
        <v>178</v>
      </c>
      <c r="AS546" s="80">
        <v>0</v>
      </c>
      <c r="AT546" s="80">
        <v>0</v>
      </c>
      <c r="AU546" s="80"/>
      <c r="AV546" s="80"/>
      <c r="AW546" s="80"/>
      <c r="AX546" s="80"/>
      <c r="AY546" s="80"/>
      <c r="AZ546" s="80"/>
      <c r="BA546" s="80"/>
      <c r="BB546" s="80"/>
      <c r="BC546" s="79" t="str">
        <f>REPLACE(INDEX(GroupVertices[Group],MATCH(Edges[[#This Row],[Vertex 1]],GroupVertices[Vertex],0)),1,1,"")</f>
        <v>1</v>
      </c>
      <c r="BD546" s="79" t="str">
        <f>REPLACE(INDEX(GroupVertices[Group],MATCH(Edges[[#This Row],[Vertex 2]],GroupVertices[Vertex],0)),1,1,"")</f>
        <v>1</v>
      </c>
    </row>
    <row r="547" spans="1:56" ht="15">
      <c r="A547" s="65" t="s">
        <v>390</v>
      </c>
      <c r="B547" s="65" t="s">
        <v>752</v>
      </c>
      <c r="C547" s="66"/>
      <c r="D547" s="67"/>
      <c r="E547" s="68"/>
      <c r="F547" s="69"/>
      <c r="G547" s="66"/>
      <c r="H547" s="70"/>
      <c r="I547" s="71"/>
      <c r="J547" s="71"/>
      <c r="K547" s="34" t="s">
        <v>65</v>
      </c>
      <c r="L547" s="78">
        <v>547</v>
      </c>
      <c r="M547" s="78"/>
      <c r="N547" s="73"/>
      <c r="O547" s="80" t="s">
        <v>876</v>
      </c>
      <c r="P547" s="82">
        <v>43656.8434375</v>
      </c>
      <c r="Q547" s="80" t="s">
        <v>983</v>
      </c>
      <c r="R547" s="80"/>
      <c r="S547" s="80"/>
      <c r="T547" s="80"/>
      <c r="U547" s="80"/>
      <c r="V547" s="83" t="s">
        <v>1660</v>
      </c>
      <c r="W547" s="82">
        <v>43656.8434375</v>
      </c>
      <c r="X547" s="86">
        <v>43656</v>
      </c>
      <c r="Y547" s="88" t="s">
        <v>2041</v>
      </c>
      <c r="Z547" s="83" t="s">
        <v>2601</v>
      </c>
      <c r="AA547" s="80"/>
      <c r="AB547" s="80"/>
      <c r="AC547" s="88" t="s">
        <v>3164</v>
      </c>
      <c r="AD547" s="88" t="s">
        <v>3591</v>
      </c>
      <c r="AE547" s="80" t="b">
        <v>0</v>
      </c>
      <c r="AF547" s="80">
        <v>2</v>
      </c>
      <c r="AG547" s="88" t="s">
        <v>3722</v>
      </c>
      <c r="AH547" s="80" t="b">
        <v>0</v>
      </c>
      <c r="AI547" s="80" t="s">
        <v>3815</v>
      </c>
      <c r="AJ547" s="80"/>
      <c r="AK547" s="88" t="s">
        <v>3679</v>
      </c>
      <c r="AL547" s="80" t="b">
        <v>0</v>
      </c>
      <c r="AM547" s="80">
        <v>0</v>
      </c>
      <c r="AN547" s="88" t="s">
        <v>3679</v>
      </c>
      <c r="AO547" s="80" t="s">
        <v>3849</v>
      </c>
      <c r="AP547" s="80" t="b">
        <v>0</v>
      </c>
      <c r="AQ547" s="88" t="s">
        <v>3591</v>
      </c>
      <c r="AR547" s="80" t="s">
        <v>178</v>
      </c>
      <c r="AS547" s="80">
        <v>0</v>
      </c>
      <c r="AT547" s="80">
        <v>0</v>
      </c>
      <c r="AU547" s="80"/>
      <c r="AV547" s="80"/>
      <c r="AW547" s="80"/>
      <c r="AX547" s="80"/>
      <c r="AY547" s="80"/>
      <c r="AZ547" s="80"/>
      <c r="BA547" s="80"/>
      <c r="BB547" s="80"/>
      <c r="BC547" s="79" t="str">
        <f>REPLACE(INDEX(GroupVertices[Group],MATCH(Edges[[#This Row],[Vertex 1]],GroupVertices[Vertex],0)),1,1,"")</f>
        <v>4</v>
      </c>
      <c r="BD547" s="79" t="str">
        <f>REPLACE(INDEX(GroupVertices[Group],MATCH(Edges[[#This Row],[Vertex 2]],GroupVertices[Vertex],0)),1,1,"")</f>
        <v>4</v>
      </c>
    </row>
    <row r="548" spans="1:56" ht="15">
      <c r="A548" s="65" t="s">
        <v>390</v>
      </c>
      <c r="B548" s="65" t="s">
        <v>753</v>
      </c>
      <c r="C548" s="66"/>
      <c r="D548" s="67"/>
      <c r="E548" s="68"/>
      <c r="F548" s="69"/>
      <c r="G548" s="66"/>
      <c r="H548" s="70"/>
      <c r="I548" s="71"/>
      <c r="J548" s="71"/>
      <c r="K548" s="34" t="s">
        <v>65</v>
      </c>
      <c r="L548" s="78">
        <v>548</v>
      </c>
      <c r="M548" s="78"/>
      <c r="N548" s="73"/>
      <c r="O548" s="80" t="s">
        <v>876</v>
      </c>
      <c r="P548" s="82">
        <v>43656.8434375</v>
      </c>
      <c r="Q548" s="80" t="s">
        <v>983</v>
      </c>
      <c r="R548" s="80"/>
      <c r="S548" s="80"/>
      <c r="T548" s="80"/>
      <c r="U548" s="80"/>
      <c r="V548" s="83" t="s">
        <v>1660</v>
      </c>
      <c r="W548" s="82">
        <v>43656.8434375</v>
      </c>
      <c r="X548" s="86">
        <v>43656</v>
      </c>
      <c r="Y548" s="88" t="s">
        <v>2041</v>
      </c>
      <c r="Z548" s="83" t="s">
        <v>2601</v>
      </c>
      <c r="AA548" s="80"/>
      <c r="AB548" s="80"/>
      <c r="AC548" s="88" t="s">
        <v>3164</v>
      </c>
      <c r="AD548" s="88" t="s">
        <v>3591</v>
      </c>
      <c r="AE548" s="80" t="b">
        <v>0</v>
      </c>
      <c r="AF548" s="80">
        <v>2</v>
      </c>
      <c r="AG548" s="88" t="s">
        <v>3722</v>
      </c>
      <c r="AH548" s="80" t="b">
        <v>0</v>
      </c>
      <c r="AI548" s="80" t="s">
        <v>3815</v>
      </c>
      <c r="AJ548" s="80"/>
      <c r="AK548" s="88" t="s">
        <v>3679</v>
      </c>
      <c r="AL548" s="80" t="b">
        <v>0</v>
      </c>
      <c r="AM548" s="80">
        <v>0</v>
      </c>
      <c r="AN548" s="88" t="s">
        <v>3679</v>
      </c>
      <c r="AO548" s="80" t="s">
        <v>3849</v>
      </c>
      <c r="AP548" s="80" t="b">
        <v>0</v>
      </c>
      <c r="AQ548" s="88" t="s">
        <v>3591</v>
      </c>
      <c r="AR548" s="80" t="s">
        <v>178</v>
      </c>
      <c r="AS548" s="80">
        <v>0</v>
      </c>
      <c r="AT548" s="80">
        <v>0</v>
      </c>
      <c r="AU548" s="80"/>
      <c r="AV548" s="80"/>
      <c r="AW548" s="80"/>
      <c r="AX548" s="80"/>
      <c r="AY548" s="80"/>
      <c r="AZ548" s="80"/>
      <c r="BA548" s="80"/>
      <c r="BB548" s="80"/>
      <c r="BC548" s="79" t="str">
        <f>REPLACE(INDEX(GroupVertices[Group],MATCH(Edges[[#This Row],[Vertex 1]],GroupVertices[Vertex],0)),1,1,"")</f>
        <v>4</v>
      </c>
      <c r="BD548" s="79" t="str">
        <f>REPLACE(INDEX(GroupVertices[Group],MATCH(Edges[[#This Row],[Vertex 2]],GroupVertices[Vertex],0)),1,1,"")</f>
        <v>4</v>
      </c>
    </row>
    <row r="549" spans="1:56" ht="15">
      <c r="A549" s="65" t="s">
        <v>390</v>
      </c>
      <c r="B549" s="65" t="s">
        <v>754</v>
      </c>
      <c r="C549" s="66"/>
      <c r="D549" s="67"/>
      <c r="E549" s="68"/>
      <c r="F549" s="69"/>
      <c r="G549" s="66"/>
      <c r="H549" s="70"/>
      <c r="I549" s="71"/>
      <c r="J549" s="71"/>
      <c r="K549" s="34" t="s">
        <v>65</v>
      </c>
      <c r="L549" s="78">
        <v>549</v>
      </c>
      <c r="M549" s="78"/>
      <c r="N549" s="73"/>
      <c r="O549" s="80" t="s">
        <v>876</v>
      </c>
      <c r="P549" s="82">
        <v>43656.8434375</v>
      </c>
      <c r="Q549" s="80" t="s">
        <v>983</v>
      </c>
      <c r="R549" s="80"/>
      <c r="S549" s="80"/>
      <c r="T549" s="80"/>
      <c r="U549" s="80"/>
      <c r="V549" s="83" t="s">
        <v>1660</v>
      </c>
      <c r="W549" s="82">
        <v>43656.8434375</v>
      </c>
      <c r="X549" s="86">
        <v>43656</v>
      </c>
      <c r="Y549" s="88" t="s">
        <v>2041</v>
      </c>
      <c r="Z549" s="83" t="s">
        <v>2601</v>
      </c>
      <c r="AA549" s="80"/>
      <c r="AB549" s="80"/>
      <c r="AC549" s="88" t="s">
        <v>3164</v>
      </c>
      <c r="AD549" s="88" t="s">
        <v>3591</v>
      </c>
      <c r="AE549" s="80" t="b">
        <v>0</v>
      </c>
      <c r="AF549" s="80">
        <v>2</v>
      </c>
      <c r="AG549" s="88" t="s">
        <v>3722</v>
      </c>
      <c r="AH549" s="80" t="b">
        <v>0</v>
      </c>
      <c r="AI549" s="80" t="s">
        <v>3815</v>
      </c>
      <c r="AJ549" s="80"/>
      <c r="AK549" s="88" t="s">
        <v>3679</v>
      </c>
      <c r="AL549" s="80" t="b">
        <v>0</v>
      </c>
      <c r="AM549" s="80">
        <v>0</v>
      </c>
      <c r="AN549" s="88" t="s">
        <v>3679</v>
      </c>
      <c r="AO549" s="80" t="s">
        <v>3849</v>
      </c>
      <c r="AP549" s="80" t="b">
        <v>0</v>
      </c>
      <c r="AQ549" s="88" t="s">
        <v>3591</v>
      </c>
      <c r="AR549" s="80" t="s">
        <v>178</v>
      </c>
      <c r="AS549" s="80">
        <v>0</v>
      </c>
      <c r="AT549" s="80">
        <v>0</v>
      </c>
      <c r="AU549" s="80"/>
      <c r="AV549" s="80"/>
      <c r="AW549" s="80"/>
      <c r="AX549" s="80"/>
      <c r="AY549" s="80"/>
      <c r="AZ549" s="80"/>
      <c r="BA549" s="80"/>
      <c r="BB549" s="80"/>
      <c r="BC549" s="79" t="str">
        <f>REPLACE(INDEX(GroupVertices[Group],MATCH(Edges[[#This Row],[Vertex 1]],GroupVertices[Vertex],0)),1,1,"")</f>
        <v>4</v>
      </c>
      <c r="BD549" s="79" t="str">
        <f>REPLACE(INDEX(GroupVertices[Group],MATCH(Edges[[#This Row],[Vertex 2]],GroupVertices[Vertex],0)),1,1,"")</f>
        <v>4</v>
      </c>
    </row>
    <row r="550" spans="1:56" ht="15">
      <c r="A550" s="65" t="s">
        <v>390</v>
      </c>
      <c r="B550" s="65" t="s">
        <v>755</v>
      </c>
      <c r="C550" s="66"/>
      <c r="D550" s="67"/>
      <c r="E550" s="68"/>
      <c r="F550" s="69"/>
      <c r="G550" s="66"/>
      <c r="H550" s="70"/>
      <c r="I550" s="71"/>
      <c r="J550" s="71"/>
      <c r="K550" s="34" t="s">
        <v>65</v>
      </c>
      <c r="L550" s="78">
        <v>550</v>
      </c>
      <c r="M550" s="78"/>
      <c r="N550" s="73"/>
      <c r="O550" s="80" t="s">
        <v>876</v>
      </c>
      <c r="P550" s="82">
        <v>43656.8434375</v>
      </c>
      <c r="Q550" s="80" t="s">
        <v>983</v>
      </c>
      <c r="R550" s="80"/>
      <c r="S550" s="80"/>
      <c r="T550" s="80"/>
      <c r="U550" s="80"/>
      <c r="V550" s="83" t="s">
        <v>1660</v>
      </c>
      <c r="W550" s="82">
        <v>43656.8434375</v>
      </c>
      <c r="X550" s="86">
        <v>43656</v>
      </c>
      <c r="Y550" s="88" t="s">
        <v>2041</v>
      </c>
      <c r="Z550" s="83" t="s">
        <v>2601</v>
      </c>
      <c r="AA550" s="80"/>
      <c r="AB550" s="80"/>
      <c r="AC550" s="88" t="s">
        <v>3164</v>
      </c>
      <c r="AD550" s="88" t="s">
        <v>3591</v>
      </c>
      <c r="AE550" s="80" t="b">
        <v>0</v>
      </c>
      <c r="AF550" s="80">
        <v>2</v>
      </c>
      <c r="AG550" s="88" t="s">
        <v>3722</v>
      </c>
      <c r="AH550" s="80" t="b">
        <v>0</v>
      </c>
      <c r="AI550" s="80" t="s">
        <v>3815</v>
      </c>
      <c r="AJ550" s="80"/>
      <c r="AK550" s="88" t="s">
        <v>3679</v>
      </c>
      <c r="AL550" s="80" t="b">
        <v>0</v>
      </c>
      <c r="AM550" s="80">
        <v>0</v>
      </c>
      <c r="AN550" s="88" t="s">
        <v>3679</v>
      </c>
      <c r="AO550" s="80" t="s">
        <v>3849</v>
      </c>
      <c r="AP550" s="80" t="b">
        <v>0</v>
      </c>
      <c r="AQ550" s="88" t="s">
        <v>3591</v>
      </c>
      <c r="AR550" s="80" t="s">
        <v>178</v>
      </c>
      <c r="AS550" s="80">
        <v>0</v>
      </c>
      <c r="AT550" s="80">
        <v>0</v>
      </c>
      <c r="AU550" s="80"/>
      <c r="AV550" s="80"/>
      <c r="AW550" s="80"/>
      <c r="AX550" s="80"/>
      <c r="AY550" s="80"/>
      <c r="AZ550" s="80"/>
      <c r="BA550" s="80"/>
      <c r="BB550" s="80"/>
      <c r="BC550" s="79" t="str">
        <f>REPLACE(INDEX(GroupVertices[Group],MATCH(Edges[[#This Row],[Vertex 1]],GroupVertices[Vertex],0)),1,1,"")</f>
        <v>4</v>
      </c>
      <c r="BD550" s="79" t="str">
        <f>REPLACE(INDEX(GroupVertices[Group],MATCH(Edges[[#This Row],[Vertex 2]],GroupVertices[Vertex],0)),1,1,"")</f>
        <v>4</v>
      </c>
    </row>
    <row r="551" spans="1:56" ht="15">
      <c r="A551" s="65" t="s">
        <v>390</v>
      </c>
      <c r="B551" s="65" t="s">
        <v>756</v>
      </c>
      <c r="C551" s="66"/>
      <c r="D551" s="67"/>
      <c r="E551" s="68"/>
      <c r="F551" s="69"/>
      <c r="G551" s="66"/>
      <c r="H551" s="70"/>
      <c r="I551" s="71"/>
      <c r="J551" s="71"/>
      <c r="K551" s="34" t="s">
        <v>65</v>
      </c>
      <c r="L551" s="78">
        <v>551</v>
      </c>
      <c r="M551" s="78"/>
      <c r="N551" s="73"/>
      <c r="O551" s="80" t="s">
        <v>876</v>
      </c>
      <c r="P551" s="82">
        <v>43656.8434375</v>
      </c>
      <c r="Q551" s="80" t="s">
        <v>983</v>
      </c>
      <c r="R551" s="80"/>
      <c r="S551" s="80"/>
      <c r="T551" s="80"/>
      <c r="U551" s="80"/>
      <c r="V551" s="83" t="s">
        <v>1660</v>
      </c>
      <c r="W551" s="82">
        <v>43656.8434375</v>
      </c>
      <c r="X551" s="86">
        <v>43656</v>
      </c>
      <c r="Y551" s="88" t="s">
        <v>2041</v>
      </c>
      <c r="Z551" s="83" t="s">
        <v>2601</v>
      </c>
      <c r="AA551" s="80"/>
      <c r="AB551" s="80"/>
      <c r="AC551" s="88" t="s">
        <v>3164</v>
      </c>
      <c r="AD551" s="88" t="s">
        <v>3591</v>
      </c>
      <c r="AE551" s="80" t="b">
        <v>0</v>
      </c>
      <c r="AF551" s="80">
        <v>2</v>
      </c>
      <c r="AG551" s="88" t="s">
        <v>3722</v>
      </c>
      <c r="AH551" s="80" t="b">
        <v>0</v>
      </c>
      <c r="AI551" s="80" t="s">
        <v>3815</v>
      </c>
      <c r="AJ551" s="80"/>
      <c r="AK551" s="88" t="s">
        <v>3679</v>
      </c>
      <c r="AL551" s="80" t="b">
        <v>0</v>
      </c>
      <c r="AM551" s="80">
        <v>0</v>
      </c>
      <c r="AN551" s="88" t="s">
        <v>3679</v>
      </c>
      <c r="AO551" s="80" t="s">
        <v>3849</v>
      </c>
      <c r="AP551" s="80" t="b">
        <v>0</v>
      </c>
      <c r="AQ551" s="88" t="s">
        <v>3591</v>
      </c>
      <c r="AR551" s="80" t="s">
        <v>178</v>
      </c>
      <c r="AS551" s="80">
        <v>0</v>
      </c>
      <c r="AT551" s="80">
        <v>0</v>
      </c>
      <c r="AU551" s="80"/>
      <c r="AV551" s="80"/>
      <c r="AW551" s="80"/>
      <c r="AX551" s="80"/>
      <c r="AY551" s="80"/>
      <c r="AZ551" s="80"/>
      <c r="BA551" s="80"/>
      <c r="BB551" s="80"/>
      <c r="BC551" s="79" t="str">
        <f>REPLACE(INDEX(GroupVertices[Group],MATCH(Edges[[#This Row],[Vertex 1]],GroupVertices[Vertex],0)),1,1,"")</f>
        <v>4</v>
      </c>
      <c r="BD551" s="79" t="str">
        <f>REPLACE(INDEX(GroupVertices[Group],MATCH(Edges[[#This Row],[Vertex 2]],GroupVertices[Vertex],0)),1,1,"")</f>
        <v>4</v>
      </c>
    </row>
    <row r="552" spans="1:56" ht="15">
      <c r="A552" s="65" t="s">
        <v>390</v>
      </c>
      <c r="B552" s="65" t="s">
        <v>757</v>
      </c>
      <c r="C552" s="66"/>
      <c r="D552" s="67"/>
      <c r="E552" s="68"/>
      <c r="F552" s="69"/>
      <c r="G552" s="66"/>
      <c r="H552" s="70"/>
      <c r="I552" s="71"/>
      <c r="J552" s="71"/>
      <c r="K552" s="34" t="s">
        <v>65</v>
      </c>
      <c r="L552" s="78">
        <v>552</v>
      </c>
      <c r="M552" s="78"/>
      <c r="N552" s="73"/>
      <c r="O552" s="80" t="s">
        <v>876</v>
      </c>
      <c r="P552" s="82">
        <v>43656.8434375</v>
      </c>
      <c r="Q552" s="80" t="s">
        <v>983</v>
      </c>
      <c r="R552" s="80"/>
      <c r="S552" s="80"/>
      <c r="T552" s="80"/>
      <c r="U552" s="80"/>
      <c r="V552" s="83" t="s">
        <v>1660</v>
      </c>
      <c r="W552" s="82">
        <v>43656.8434375</v>
      </c>
      <c r="X552" s="86">
        <v>43656</v>
      </c>
      <c r="Y552" s="88" t="s">
        <v>2041</v>
      </c>
      <c r="Z552" s="83" t="s">
        <v>2601</v>
      </c>
      <c r="AA552" s="80"/>
      <c r="AB552" s="80"/>
      <c r="AC552" s="88" t="s">
        <v>3164</v>
      </c>
      <c r="AD552" s="88" t="s">
        <v>3591</v>
      </c>
      <c r="AE552" s="80" t="b">
        <v>0</v>
      </c>
      <c r="AF552" s="80">
        <v>2</v>
      </c>
      <c r="AG552" s="88" t="s">
        <v>3722</v>
      </c>
      <c r="AH552" s="80" t="b">
        <v>0</v>
      </c>
      <c r="AI552" s="80" t="s">
        <v>3815</v>
      </c>
      <c r="AJ552" s="80"/>
      <c r="AK552" s="88" t="s">
        <v>3679</v>
      </c>
      <c r="AL552" s="80" t="b">
        <v>0</v>
      </c>
      <c r="AM552" s="80">
        <v>0</v>
      </c>
      <c r="AN552" s="88" t="s">
        <v>3679</v>
      </c>
      <c r="AO552" s="80" t="s">
        <v>3849</v>
      </c>
      <c r="AP552" s="80" t="b">
        <v>0</v>
      </c>
      <c r="AQ552" s="88" t="s">
        <v>3591</v>
      </c>
      <c r="AR552" s="80" t="s">
        <v>178</v>
      </c>
      <c r="AS552" s="80">
        <v>0</v>
      </c>
      <c r="AT552" s="80">
        <v>0</v>
      </c>
      <c r="AU552" s="80"/>
      <c r="AV552" s="80"/>
      <c r="AW552" s="80"/>
      <c r="AX552" s="80"/>
      <c r="AY552" s="80"/>
      <c r="AZ552" s="80"/>
      <c r="BA552" s="80"/>
      <c r="BB552" s="80"/>
      <c r="BC552" s="79" t="str">
        <f>REPLACE(INDEX(GroupVertices[Group],MATCH(Edges[[#This Row],[Vertex 1]],GroupVertices[Vertex],0)),1,1,"")</f>
        <v>4</v>
      </c>
      <c r="BD552" s="79" t="str">
        <f>REPLACE(INDEX(GroupVertices[Group],MATCH(Edges[[#This Row],[Vertex 2]],GroupVertices[Vertex],0)),1,1,"")</f>
        <v>4</v>
      </c>
    </row>
    <row r="553" spans="1:56" ht="15">
      <c r="A553" s="65" t="s">
        <v>390</v>
      </c>
      <c r="B553" s="65" t="s">
        <v>758</v>
      </c>
      <c r="C553" s="66"/>
      <c r="D553" s="67"/>
      <c r="E553" s="68"/>
      <c r="F553" s="69"/>
      <c r="G553" s="66"/>
      <c r="H553" s="70"/>
      <c r="I553" s="71"/>
      <c r="J553" s="71"/>
      <c r="K553" s="34" t="s">
        <v>65</v>
      </c>
      <c r="L553" s="78">
        <v>553</v>
      </c>
      <c r="M553" s="78"/>
      <c r="N553" s="73"/>
      <c r="O553" s="80" t="s">
        <v>876</v>
      </c>
      <c r="P553" s="82">
        <v>43656.8434375</v>
      </c>
      <c r="Q553" s="80" t="s">
        <v>983</v>
      </c>
      <c r="R553" s="80"/>
      <c r="S553" s="80"/>
      <c r="T553" s="80"/>
      <c r="U553" s="80"/>
      <c r="V553" s="83" t="s">
        <v>1660</v>
      </c>
      <c r="W553" s="82">
        <v>43656.8434375</v>
      </c>
      <c r="X553" s="86">
        <v>43656</v>
      </c>
      <c r="Y553" s="88" t="s">
        <v>2041</v>
      </c>
      <c r="Z553" s="83" t="s">
        <v>2601</v>
      </c>
      <c r="AA553" s="80"/>
      <c r="AB553" s="80"/>
      <c r="AC553" s="88" t="s">
        <v>3164</v>
      </c>
      <c r="AD553" s="88" t="s">
        <v>3591</v>
      </c>
      <c r="AE553" s="80" t="b">
        <v>0</v>
      </c>
      <c r="AF553" s="80">
        <v>2</v>
      </c>
      <c r="AG553" s="88" t="s">
        <v>3722</v>
      </c>
      <c r="AH553" s="80" t="b">
        <v>0</v>
      </c>
      <c r="AI553" s="80" t="s">
        <v>3815</v>
      </c>
      <c r="AJ553" s="80"/>
      <c r="AK553" s="88" t="s">
        <v>3679</v>
      </c>
      <c r="AL553" s="80" t="b">
        <v>0</v>
      </c>
      <c r="AM553" s="80">
        <v>0</v>
      </c>
      <c r="AN553" s="88" t="s">
        <v>3679</v>
      </c>
      <c r="AO553" s="80" t="s">
        <v>3849</v>
      </c>
      <c r="AP553" s="80" t="b">
        <v>0</v>
      </c>
      <c r="AQ553" s="88" t="s">
        <v>3591</v>
      </c>
      <c r="AR553" s="80" t="s">
        <v>178</v>
      </c>
      <c r="AS553" s="80">
        <v>0</v>
      </c>
      <c r="AT553" s="80">
        <v>0</v>
      </c>
      <c r="AU553" s="80"/>
      <c r="AV553" s="80"/>
      <c r="AW553" s="80"/>
      <c r="AX553" s="80"/>
      <c r="AY553" s="80"/>
      <c r="AZ553" s="80"/>
      <c r="BA553" s="80"/>
      <c r="BB553" s="80"/>
      <c r="BC553" s="79" t="str">
        <f>REPLACE(INDEX(GroupVertices[Group],MATCH(Edges[[#This Row],[Vertex 1]],GroupVertices[Vertex],0)),1,1,"")</f>
        <v>4</v>
      </c>
      <c r="BD553" s="79" t="str">
        <f>REPLACE(INDEX(GroupVertices[Group],MATCH(Edges[[#This Row],[Vertex 2]],GroupVertices[Vertex],0)),1,1,"")</f>
        <v>4</v>
      </c>
    </row>
    <row r="554" spans="1:56" ht="15">
      <c r="A554" s="65" t="s">
        <v>390</v>
      </c>
      <c r="B554" s="65" t="s">
        <v>759</v>
      </c>
      <c r="C554" s="66"/>
      <c r="D554" s="67"/>
      <c r="E554" s="68"/>
      <c r="F554" s="69"/>
      <c r="G554" s="66"/>
      <c r="H554" s="70"/>
      <c r="I554" s="71"/>
      <c r="J554" s="71"/>
      <c r="K554" s="34" t="s">
        <v>65</v>
      </c>
      <c r="L554" s="78">
        <v>554</v>
      </c>
      <c r="M554" s="78"/>
      <c r="N554" s="73"/>
      <c r="O554" s="80" t="s">
        <v>876</v>
      </c>
      <c r="P554" s="82">
        <v>43656.8434375</v>
      </c>
      <c r="Q554" s="80" t="s">
        <v>983</v>
      </c>
      <c r="R554" s="80"/>
      <c r="S554" s="80"/>
      <c r="T554" s="80"/>
      <c r="U554" s="80"/>
      <c r="V554" s="83" t="s">
        <v>1660</v>
      </c>
      <c r="W554" s="82">
        <v>43656.8434375</v>
      </c>
      <c r="X554" s="86">
        <v>43656</v>
      </c>
      <c r="Y554" s="88" t="s">
        <v>2041</v>
      </c>
      <c r="Z554" s="83" t="s">
        <v>2601</v>
      </c>
      <c r="AA554" s="80"/>
      <c r="AB554" s="80"/>
      <c r="AC554" s="88" t="s">
        <v>3164</v>
      </c>
      <c r="AD554" s="88" t="s">
        <v>3591</v>
      </c>
      <c r="AE554" s="80" t="b">
        <v>0</v>
      </c>
      <c r="AF554" s="80">
        <v>2</v>
      </c>
      <c r="AG554" s="88" t="s">
        <v>3722</v>
      </c>
      <c r="AH554" s="80" t="b">
        <v>0</v>
      </c>
      <c r="AI554" s="80" t="s">
        <v>3815</v>
      </c>
      <c r="AJ554" s="80"/>
      <c r="AK554" s="88" t="s">
        <v>3679</v>
      </c>
      <c r="AL554" s="80" t="b">
        <v>0</v>
      </c>
      <c r="AM554" s="80">
        <v>0</v>
      </c>
      <c r="AN554" s="88" t="s">
        <v>3679</v>
      </c>
      <c r="AO554" s="80" t="s">
        <v>3849</v>
      </c>
      <c r="AP554" s="80" t="b">
        <v>0</v>
      </c>
      <c r="AQ554" s="88" t="s">
        <v>3591</v>
      </c>
      <c r="AR554" s="80" t="s">
        <v>178</v>
      </c>
      <c r="AS554" s="80">
        <v>0</v>
      </c>
      <c r="AT554" s="80">
        <v>0</v>
      </c>
      <c r="AU554" s="80"/>
      <c r="AV554" s="80"/>
      <c r="AW554" s="80"/>
      <c r="AX554" s="80"/>
      <c r="AY554" s="80"/>
      <c r="AZ554" s="80"/>
      <c r="BA554" s="80"/>
      <c r="BB554" s="80"/>
      <c r="BC554" s="79" t="str">
        <f>REPLACE(INDEX(GroupVertices[Group],MATCH(Edges[[#This Row],[Vertex 1]],GroupVertices[Vertex],0)),1,1,"")</f>
        <v>4</v>
      </c>
      <c r="BD554" s="79" t="str">
        <f>REPLACE(INDEX(GroupVertices[Group],MATCH(Edges[[#This Row],[Vertex 2]],GroupVertices[Vertex],0)),1,1,"")</f>
        <v>4</v>
      </c>
    </row>
    <row r="555" spans="1:56" ht="15">
      <c r="A555" s="65" t="s">
        <v>390</v>
      </c>
      <c r="B555" s="65" t="s">
        <v>760</v>
      </c>
      <c r="C555" s="66"/>
      <c r="D555" s="67"/>
      <c r="E555" s="68"/>
      <c r="F555" s="69"/>
      <c r="G555" s="66"/>
      <c r="H555" s="70"/>
      <c r="I555" s="71"/>
      <c r="J555" s="71"/>
      <c r="K555" s="34" t="s">
        <v>65</v>
      </c>
      <c r="L555" s="78">
        <v>555</v>
      </c>
      <c r="M555" s="78"/>
      <c r="N555" s="73"/>
      <c r="O555" s="80" t="s">
        <v>876</v>
      </c>
      <c r="P555" s="82">
        <v>43656.8434375</v>
      </c>
      <c r="Q555" s="80" t="s">
        <v>983</v>
      </c>
      <c r="R555" s="80"/>
      <c r="S555" s="80"/>
      <c r="T555" s="80"/>
      <c r="U555" s="80"/>
      <c r="V555" s="83" t="s">
        <v>1660</v>
      </c>
      <c r="W555" s="82">
        <v>43656.8434375</v>
      </c>
      <c r="X555" s="86">
        <v>43656</v>
      </c>
      <c r="Y555" s="88" t="s">
        <v>2041</v>
      </c>
      <c r="Z555" s="83" t="s">
        <v>2601</v>
      </c>
      <c r="AA555" s="80"/>
      <c r="AB555" s="80"/>
      <c r="AC555" s="88" t="s">
        <v>3164</v>
      </c>
      <c r="AD555" s="88" t="s">
        <v>3591</v>
      </c>
      <c r="AE555" s="80" t="b">
        <v>0</v>
      </c>
      <c r="AF555" s="80">
        <v>2</v>
      </c>
      <c r="AG555" s="88" t="s">
        <v>3722</v>
      </c>
      <c r="AH555" s="80" t="b">
        <v>0</v>
      </c>
      <c r="AI555" s="80" t="s">
        <v>3815</v>
      </c>
      <c r="AJ555" s="80"/>
      <c r="AK555" s="88" t="s">
        <v>3679</v>
      </c>
      <c r="AL555" s="80" t="b">
        <v>0</v>
      </c>
      <c r="AM555" s="80">
        <v>0</v>
      </c>
      <c r="AN555" s="88" t="s">
        <v>3679</v>
      </c>
      <c r="AO555" s="80" t="s">
        <v>3849</v>
      </c>
      <c r="AP555" s="80" t="b">
        <v>0</v>
      </c>
      <c r="AQ555" s="88" t="s">
        <v>3591</v>
      </c>
      <c r="AR555" s="80" t="s">
        <v>178</v>
      </c>
      <c r="AS555" s="80">
        <v>0</v>
      </c>
      <c r="AT555" s="80">
        <v>0</v>
      </c>
      <c r="AU555" s="80"/>
      <c r="AV555" s="80"/>
      <c r="AW555" s="80"/>
      <c r="AX555" s="80"/>
      <c r="AY555" s="80"/>
      <c r="AZ555" s="80"/>
      <c r="BA555" s="80"/>
      <c r="BB555" s="80"/>
      <c r="BC555" s="79" t="str">
        <f>REPLACE(INDEX(GroupVertices[Group],MATCH(Edges[[#This Row],[Vertex 1]],GroupVertices[Vertex],0)),1,1,"")</f>
        <v>4</v>
      </c>
      <c r="BD555" s="79" t="str">
        <f>REPLACE(INDEX(GroupVertices[Group],MATCH(Edges[[#This Row],[Vertex 2]],GroupVertices[Vertex],0)),1,1,"")</f>
        <v>4</v>
      </c>
    </row>
    <row r="556" spans="1:56" ht="15">
      <c r="A556" s="65" t="s">
        <v>390</v>
      </c>
      <c r="B556" s="65" t="s">
        <v>761</v>
      </c>
      <c r="C556" s="66"/>
      <c r="D556" s="67"/>
      <c r="E556" s="68"/>
      <c r="F556" s="69"/>
      <c r="G556" s="66"/>
      <c r="H556" s="70"/>
      <c r="I556" s="71"/>
      <c r="J556" s="71"/>
      <c r="K556" s="34" t="s">
        <v>65</v>
      </c>
      <c r="L556" s="78">
        <v>556</v>
      </c>
      <c r="M556" s="78"/>
      <c r="N556" s="73"/>
      <c r="O556" s="80" t="s">
        <v>876</v>
      </c>
      <c r="P556" s="82">
        <v>43656.8434375</v>
      </c>
      <c r="Q556" s="80" t="s">
        <v>983</v>
      </c>
      <c r="R556" s="80"/>
      <c r="S556" s="80"/>
      <c r="T556" s="80"/>
      <c r="U556" s="80"/>
      <c r="V556" s="83" t="s">
        <v>1660</v>
      </c>
      <c r="W556" s="82">
        <v>43656.8434375</v>
      </c>
      <c r="X556" s="86">
        <v>43656</v>
      </c>
      <c r="Y556" s="88" t="s">
        <v>2041</v>
      </c>
      <c r="Z556" s="83" t="s">
        <v>2601</v>
      </c>
      <c r="AA556" s="80"/>
      <c r="AB556" s="80"/>
      <c r="AC556" s="88" t="s">
        <v>3164</v>
      </c>
      <c r="AD556" s="88" t="s">
        <v>3591</v>
      </c>
      <c r="AE556" s="80" t="b">
        <v>0</v>
      </c>
      <c r="AF556" s="80">
        <v>2</v>
      </c>
      <c r="AG556" s="88" t="s">
        <v>3722</v>
      </c>
      <c r="AH556" s="80" t="b">
        <v>0</v>
      </c>
      <c r="AI556" s="80" t="s">
        <v>3815</v>
      </c>
      <c r="AJ556" s="80"/>
      <c r="AK556" s="88" t="s">
        <v>3679</v>
      </c>
      <c r="AL556" s="80" t="b">
        <v>0</v>
      </c>
      <c r="AM556" s="80">
        <v>0</v>
      </c>
      <c r="AN556" s="88" t="s">
        <v>3679</v>
      </c>
      <c r="AO556" s="80" t="s">
        <v>3849</v>
      </c>
      <c r="AP556" s="80" t="b">
        <v>0</v>
      </c>
      <c r="AQ556" s="88" t="s">
        <v>3591</v>
      </c>
      <c r="AR556" s="80" t="s">
        <v>178</v>
      </c>
      <c r="AS556" s="80">
        <v>0</v>
      </c>
      <c r="AT556" s="80">
        <v>0</v>
      </c>
      <c r="AU556" s="80"/>
      <c r="AV556" s="80"/>
      <c r="AW556" s="80"/>
      <c r="AX556" s="80"/>
      <c r="AY556" s="80"/>
      <c r="AZ556" s="80"/>
      <c r="BA556" s="80"/>
      <c r="BB556" s="80"/>
      <c r="BC556" s="79" t="str">
        <f>REPLACE(INDEX(GroupVertices[Group],MATCH(Edges[[#This Row],[Vertex 1]],GroupVertices[Vertex],0)),1,1,"")</f>
        <v>4</v>
      </c>
      <c r="BD556" s="79" t="str">
        <f>REPLACE(INDEX(GroupVertices[Group],MATCH(Edges[[#This Row],[Vertex 2]],GroupVertices[Vertex],0)),1,1,"")</f>
        <v>4</v>
      </c>
    </row>
    <row r="557" spans="1:56" ht="15">
      <c r="A557" s="65" t="s">
        <v>390</v>
      </c>
      <c r="B557" s="65" t="s">
        <v>762</v>
      </c>
      <c r="C557" s="66"/>
      <c r="D557" s="67"/>
      <c r="E557" s="68"/>
      <c r="F557" s="69"/>
      <c r="G557" s="66"/>
      <c r="H557" s="70"/>
      <c r="I557" s="71"/>
      <c r="J557" s="71"/>
      <c r="K557" s="34" t="s">
        <v>65</v>
      </c>
      <c r="L557" s="78">
        <v>557</v>
      </c>
      <c r="M557" s="78"/>
      <c r="N557" s="73"/>
      <c r="O557" s="80" t="s">
        <v>876</v>
      </c>
      <c r="P557" s="82">
        <v>43656.8434375</v>
      </c>
      <c r="Q557" s="80" t="s">
        <v>983</v>
      </c>
      <c r="R557" s="80"/>
      <c r="S557" s="80"/>
      <c r="T557" s="80"/>
      <c r="U557" s="80"/>
      <c r="V557" s="83" t="s">
        <v>1660</v>
      </c>
      <c r="W557" s="82">
        <v>43656.8434375</v>
      </c>
      <c r="X557" s="86">
        <v>43656</v>
      </c>
      <c r="Y557" s="88" t="s">
        <v>2041</v>
      </c>
      <c r="Z557" s="83" t="s">
        <v>2601</v>
      </c>
      <c r="AA557" s="80"/>
      <c r="AB557" s="80"/>
      <c r="AC557" s="88" t="s">
        <v>3164</v>
      </c>
      <c r="AD557" s="88" t="s">
        <v>3591</v>
      </c>
      <c r="AE557" s="80" t="b">
        <v>0</v>
      </c>
      <c r="AF557" s="80">
        <v>2</v>
      </c>
      <c r="AG557" s="88" t="s">
        <v>3722</v>
      </c>
      <c r="AH557" s="80" t="b">
        <v>0</v>
      </c>
      <c r="AI557" s="80" t="s">
        <v>3815</v>
      </c>
      <c r="AJ557" s="80"/>
      <c r="AK557" s="88" t="s">
        <v>3679</v>
      </c>
      <c r="AL557" s="80" t="b">
        <v>0</v>
      </c>
      <c r="AM557" s="80">
        <v>0</v>
      </c>
      <c r="AN557" s="88" t="s">
        <v>3679</v>
      </c>
      <c r="AO557" s="80" t="s">
        <v>3849</v>
      </c>
      <c r="AP557" s="80" t="b">
        <v>0</v>
      </c>
      <c r="AQ557" s="88" t="s">
        <v>3591</v>
      </c>
      <c r="AR557" s="80" t="s">
        <v>178</v>
      </c>
      <c r="AS557" s="80">
        <v>0</v>
      </c>
      <c r="AT557" s="80">
        <v>0</v>
      </c>
      <c r="AU557" s="80"/>
      <c r="AV557" s="80"/>
      <c r="AW557" s="80"/>
      <c r="AX557" s="80"/>
      <c r="AY557" s="80"/>
      <c r="AZ557" s="80"/>
      <c r="BA557" s="80"/>
      <c r="BB557" s="80"/>
      <c r="BC557" s="79" t="str">
        <f>REPLACE(INDEX(GroupVertices[Group],MATCH(Edges[[#This Row],[Vertex 1]],GroupVertices[Vertex],0)),1,1,"")</f>
        <v>4</v>
      </c>
      <c r="BD557" s="79" t="str">
        <f>REPLACE(INDEX(GroupVertices[Group],MATCH(Edges[[#This Row],[Vertex 2]],GroupVertices[Vertex],0)),1,1,"")</f>
        <v>4</v>
      </c>
    </row>
    <row r="558" spans="1:56" ht="15">
      <c r="A558" s="65" t="s">
        <v>390</v>
      </c>
      <c r="B558" s="65" t="s">
        <v>763</v>
      </c>
      <c r="C558" s="66"/>
      <c r="D558" s="67"/>
      <c r="E558" s="68"/>
      <c r="F558" s="69"/>
      <c r="G558" s="66"/>
      <c r="H558" s="70"/>
      <c r="I558" s="71"/>
      <c r="J558" s="71"/>
      <c r="K558" s="34" t="s">
        <v>65</v>
      </c>
      <c r="L558" s="78">
        <v>558</v>
      </c>
      <c r="M558" s="78"/>
      <c r="N558" s="73"/>
      <c r="O558" s="80" t="s">
        <v>876</v>
      </c>
      <c r="P558" s="82">
        <v>43656.8434375</v>
      </c>
      <c r="Q558" s="80" t="s">
        <v>983</v>
      </c>
      <c r="R558" s="80"/>
      <c r="S558" s="80"/>
      <c r="T558" s="80"/>
      <c r="U558" s="80"/>
      <c r="V558" s="83" t="s">
        <v>1660</v>
      </c>
      <c r="W558" s="82">
        <v>43656.8434375</v>
      </c>
      <c r="X558" s="86">
        <v>43656</v>
      </c>
      <c r="Y558" s="88" t="s">
        <v>2041</v>
      </c>
      <c r="Z558" s="83" t="s">
        <v>2601</v>
      </c>
      <c r="AA558" s="80"/>
      <c r="AB558" s="80"/>
      <c r="AC558" s="88" t="s">
        <v>3164</v>
      </c>
      <c r="AD558" s="88" t="s">
        <v>3591</v>
      </c>
      <c r="AE558" s="80" t="b">
        <v>0</v>
      </c>
      <c r="AF558" s="80">
        <v>2</v>
      </c>
      <c r="AG558" s="88" t="s">
        <v>3722</v>
      </c>
      <c r="AH558" s="80" t="b">
        <v>0</v>
      </c>
      <c r="AI558" s="80" t="s">
        <v>3815</v>
      </c>
      <c r="AJ558" s="80"/>
      <c r="AK558" s="88" t="s">
        <v>3679</v>
      </c>
      <c r="AL558" s="80" t="b">
        <v>0</v>
      </c>
      <c r="AM558" s="80">
        <v>0</v>
      </c>
      <c r="AN558" s="88" t="s">
        <v>3679</v>
      </c>
      <c r="AO558" s="80" t="s">
        <v>3849</v>
      </c>
      <c r="AP558" s="80" t="b">
        <v>0</v>
      </c>
      <c r="AQ558" s="88" t="s">
        <v>3591</v>
      </c>
      <c r="AR558" s="80" t="s">
        <v>178</v>
      </c>
      <c r="AS558" s="80">
        <v>0</v>
      </c>
      <c r="AT558" s="80">
        <v>0</v>
      </c>
      <c r="AU558" s="80"/>
      <c r="AV558" s="80"/>
      <c r="AW558" s="80"/>
      <c r="AX558" s="80"/>
      <c r="AY558" s="80"/>
      <c r="AZ558" s="80"/>
      <c r="BA558" s="80"/>
      <c r="BB558" s="80"/>
      <c r="BC558" s="79" t="str">
        <f>REPLACE(INDEX(GroupVertices[Group],MATCH(Edges[[#This Row],[Vertex 1]],GroupVertices[Vertex],0)),1,1,"")</f>
        <v>4</v>
      </c>
      <c r="BD558" s="79" t="str">
        <f>REPLACE(INDEX(GroupVertices[Group],MATCH(Edges[[#This Row],[Vertex 2]],GroupVertices[Vertex],0)),1,1,"")</f>
        <v>4</v>
      </c>
    </row>
    <row r="559" spans="1:56" ht="15">
      <c r="A559" s="65" t="s">
        <v>390</v>
      </c>
      <c r="B559" s="65" t="s">
        <v>391</v>
      </c>
      <c r="C559" s="66"/>
      <c r="D559" s="67"/>
      <c r="E559" s="68"/>
      <c r="F559" s="69"/>
      <c r="G559" s="66"/>
      <c r="H559" s="70"/>
      <c r="I559" s="71"/>
      <c r="J559" s="71"/>
      <c r="K559" s="34" t="s">
        <v>66</v>
      </c>
      <c r="L559" s="78">
        <v>559</v>
      </c>
      <c r="M559" s="78"/>
      <c r="N559" s="73"/>
      <c r="O559" s="80" t="s">
        <v>875</v>
      </c>
      <c r="P559" s="82">
        <v>43656.8434375</v>
      </c>
      <c r="Q559" s="80" t="s">
        <v>983</v>
      </c>
      <c r="R559" s="80"/>
      <c r="S559" s="80"/>
      <c r="T559" s="80"/>
      <c r="U559" s="80"/>
      <c r="V559" s="83" t="s">
        <v>1660</v>
      </c>
      <c r="W559" s="82">
        <v>43656.8434375</v>
      </c>
      <c r="X559" s="86">
        <v>43656</v>
      </c>
      <c r="Y559" s="88" t="s">
        <v>2041</v>
      </c>
      <c r="Z559" s="83" t="s">
        <v>2601</v>
      </c>
      <c r="AA559" s="80"/>
      <c r="AB559" s="80"/>
      <c r="AC559" s="88" t="s">
        <v>3164</v>
      </c>
      <c r="AD559" s="88" t="s">
        <v>3591</v>
      </c>
      <c r="AE559" s="80" t="b">
        <v>0</v>
      </c>
      <c r="AF559" s="80">
        <v>2</v>
      </c>
      <c r="AG559" s="88" t="s">
        <v>3722</v>
      </c>
      <c r="AH559" s="80" t="b">
        <v>0</v>
      </c>
      <c r="AI559" s="80" t="s">
        <v>3815</v>
      </c>
      <c r="AJ559" s="80"/>
      <c r="AK559" s="88" t="s">
        <v>3679</v>
      </c>
      <c r="AL559" s="80" t="b">
        <v>0</v>
      </c>
      <c r="AM559" s="80">
        <v>0</v>
      </c>
      <c r="AN559" s="88" t="s">
        <v>3679</v>
      </c>
      <c r="AO559" s="80" t="s">
        <v>3849</v>
      </c>
      <c r="AP559" s="80" t="b">
        <v>0</v>
      </c>
      <c r="AQ559" s="88" t="s">
        <v>3591</v>
      </c>
      <c r="AR559" s="80" t="s">
        <v>178</v>
      </c>
      <c r="AS559" s="80">
        <v>0</v>
      </c>
      <c r="AT559" s="80">
        <v>0</v>
      </c>
      <c r="AU559" s="80"/>
      <c r="AV559" s="80"/>
      <c r="AW559" s="80"/>
      <c r="AX559" s="80"/>
      <c r="AY559" s="80"/>
      <c r="AZ559" s="80"/>
      <c r="BA559" s="80"/>
      <c r="BB559" s="80"/>
      <c r="BC559" s="79" t="str">
        <f>REPLACE(INDEX(GroupVertices[Group],MATCH(Edges[[#This Row],[Vertex 1]],GroupVertices[Vertex],0)),1,1,"")</f>
        <v>4</v>
      </c>
      <c r="BD559" s="79" t="str">
        <f>REPLACE(INDEX(GroupVertices[Group],MATCH(Edges[[#This Row],[Vertex 2]],GroupVertices[Vertex],0)),1,1,"")</f>
        <v>4</v>
      </c>
    </row>
    <row r="560" spans="1:56" ht="15">
      <c r="A560" s="65" t="s">
        <v>429</v>
      </c>
      <c r="B560" s="65" t="s">
        <v>428</v>
      </c>
      <c r="C560" s="66"/>
      <c r="D560" s="67"/>
      <c r="E560" s="68"/>
      <c r="F560" s="69"/>
      <c r="G560" s="66"/>
      <c r="H560" s="70"/>
      <c r="I560" s="71"/>
      <c r="J560" s="71"/>
      <c r="K560" s="34" t="s">
        <v>65</v>
      </c>
      <c r="L560" s="78">
        <v>560</v>
      </c>
      <c r="M560" s="78"/>
      <c r="N560" s="73"/>
      <c r="O560" s="80" t="s">
        <v>874</v>
      </c>
      <c r="P560" s="82">
        <v>43656.94001157407</v>
      </c>
      <c r="Q560" s="80" t="s">
        <v>877</v>
      </c>
      <c r="R560" s="80"/>
      <c r="S560" s="80"/>
      <c r="T560" s="80"/>
      <c r="U560" s="80"/>
      <c r="V560" s="83" t="s">
        <v>1687</v>
      </c>
      <c r="W560" s="82">
        <v>43656.94001157407</v>
      </c>
      <c r="X560" s="86">
        <v>43656</v>
      </c>
      <c r="Y560" s="88" t="s">
        <v>2081</v>
      </c>
      <c r="Z560" s="83" t="s">
        <v>2641</v>
      </c>
      <c r="AA560" s="80"/>
      <c r="AB560" s="80"/>
      <c r="AC560" s="88" t="s">
        <v>3204</v>
      </c>
      <c r="AD560" s="80"/>
      <c r="AE560" s="80" t="b">
        <v>0</v>
      </c>
      <c r="AF560" s="80">
        <v>0</v>
      </c>
      <c r="AG560" s="88" t="s">
        <v>3679</v>
      </c>
      <c r="AH560" s="80" t="b">
        <v>0</v>
      </c>
      <c r="AI560" s="80" t="s">
        <v>3815</v>
      </c>
      <c r="AJ560" s="80"/>
      <c r="AK560" s="88" t="s">
        <v>3679</v>
      </c>
      <c r="AL560" s="80" t="b">
        <v>0</v>
      </c>
      <c r="AM560" s="80">
        <v>94</v>
      </c>
      <c r="AN560" s="88" t="s">
        <v>3203</v>
      </c>
      <c r="AO560" s="80" t="s">
        <v>3849</v>
      </c>
      <c r="AP560" s="80" t="b">
        <v>0</v>
      </c>
      <c r="AQ560" s="88" t="s">
        <v>3203</v>
      </c>
      <c r="AR560" s="80" t="s">
        <v>178</v>
      </c>
      <c r="AS560" s="80">
        <v>0</v>
      </c>
      <c r="AT560" s="80">
        <v>0</v>
      </c>
      <c r="AU560" s="80"/>
      <c r="AV560" s="80"/>
      <c r="AW560" s="80"/>
      <c r="AX560" s="80"/>
      <c r="AY560" s="80"/>
      <c r="AZ560" s="80"/>
      <c r="BA560" s="80"/>
      <c r="BB560" s="80"/>
      <c r="BC560" s="79" t="str">
        <f>REPLACE(INDEX(GroupVertices[Group],MATCH(Edges[[#This Row],[Vertex 1]],GroupVertices[Vertex],0)),1,1,"")</f>
        <v>1</v>
      </c>
      <c r="BD560" s="79" t="str">
        <f>REPLACE(INDEX(GroupVertices[Group],MATCH(Edges[[#This Row],[Vertex 2]],GroupVertices[Vertex],0)),1,1,"")</f>
        <v>1</v>
      </c>
    </row>
    <row r="561" spans="1:56" ht="15">
      <c r="A561" s="65" t="s">
        <v>279</v>
      </c>
      <c r="B561" s="65" t="s">
        <v>428</v>
      </c>
      <c r="C561" s="66"/>
      <c r="D561" s="67"/>
      <c r="E561" s="68"/>
      <c r="F561" s="69"/>
      <c r="G561" s="66"/>
      <c r="H561" s="70"/>
      <c r="I561" s="71"/>
      <c r="J561" s="71"/>
      <c r="K561" s="34" t="s">
        <v>65</v>
      </c>
      <c r="L561" s="78">
        <v>561</v>
      </c>
      <c r="M561" s="78"/>
      <c r="N561" s="73"/>
      <c r="O561" s="80" t="s">
        <v>874</v>
      </c>
      <c r="P561" s="82">
        <v>43656.36446759259</v>
      </c>
      <c r="Q561" s="80" t="s">
        <v>877</v>
      </c>
      <c r="R561" s="80"/>
      <c r="S561" s="80"/>
      <c r="T561" s="80"/>
      <c r="U561" s="80"/>
      <c r="V561" s="83" t="s">
        <v>1563</v>
      </c>
      <c r="W561" s="82">
        <v>43656.36446759259</v>
      </c>
      <c r="X561" s="86">
        <v>43656</v>
      </c>
      <c r="Y561" s="88" t="s">
        <v>1928</v>
      </c>
      <c r="Z561" s="83" t="s">
        <v>2487</v>
      </c>
      <c r="AA561" s="80"/>
      <c r="AB561" s="80"/>
      <c r="AC561" s="88" t="s">
        <v>3050</v>
      </c>
      <c r="AD561" s="80"/>
      <c r="AE561" s="80" t="b">
        <v>0</v>
      </c>
      <c r="AF561" s="80">
        <v>0</v>
      </c>
      <c r="AG561" s="88" t="s">
        <v>3679</v>
      </c>
      <c r="AH561" s="80" t="b">
        <v>0</v>
      </c>
      <c r="AI561" s="80" t="s">
        <v>3815</v>
      </c>
      <c r="AJ561" s="80"/>
      <c r="AK561" s="88" t="s">
        <v>3679</v>
      </c>
      <c r="AL561" s="80" t="b">
        <v>0</v>
      </c>
      <c r="AM561" s="80">
        <v>94</v>
      </c>
      <c r="AN561" s="88" t="s">
        <v>3203</v>
      </c>
      <c r="AO561" s="80" t="s">
        <v>3849</v>
      </c>
      <c r="AP561" s="80" t="b">
        <v>0</v>
      </c>
      <c r="AQ561" s="88" t="s">
        <v>3203</v>
      </c>
      <c r="AR561" s="80" t="s">
        <v>178</v>
      </c>
      <c r="AS561" s="80">
        <v>0</v>
      </c>
      <c r="AT561" s="80">
        <v>0</v>
      </c>
      <c r="AU561" s="80"/>
      <c r="AV561" s="80"/>
      <c r="AW561" s="80"/>
      <c r="AX561" s="80"/>
      <c r="AY561" s="80"/>
      <c r="AZ561" s="80"/>
      <c r="BA561" s="80"/>
      <c r="BB561" s="80"/>
      <c r="BC561" s="79" t="str">
        <f>REPLACE(INDEX(GroupVertices[Group],MATCH(Edges[[#This Row],[Vertex 1]],GroupVertices[Vertex],0)),1,1,"")</f>
        <v>1</v>
      </c>
      <c r="BD561" s="79" t="str">
        <f>REPLACE(INDEX(GroupVertices[Group],MATCH(Edges[[#This Row],[Vertex 2]],GroupVertices[Vertex],0)),1,1,"")</f>
        <v>1</v>
      </c>
    </row>
    <row r="562" spans="1:56" ht="15">
      <c r="A562" s="65" t="s">
        <v>280</v>
      </c>
      <c r="B562" s="65" t="s">
        <v>446</v>
      </c>
      <c r="C562" s="66"/>
      <c r="D562" s="67"/>
      <c r="E562" s="68"/>
      <c r="F562" s="69"/>
      <c r="G562" s="66"/>
      <c r="H562" s="70"/>
      <c r="I562" s="71"/>
      <c r="J562" s="71"/>
      <c r="K562" s="34" t="s">
        <v>65</v>
      </c>
      <c r="L562" s="78">
        <v>562</v>
      </c>
      <c r="M562" s="78"/>
      <c r="N562" s="73"/>
      <c r="O562" s="80" t="s">
        <v>874</v>
      </c>
      <c r="P562" s="82">
        <v>43656.37965277778</v>
      </c>
      <c r="Q562" s="80" t="s">
        <v>887</v>
      </c>
      <c r="R562" s="80"/>
      <c r="S562" s="80"/>
      <c r="T562" s="80"/>
      <c r="U562" s="80"/>
      <c r="V562" s="83" t="s">
        <v>1564</v>
      </c>
      <c r="W562" s="82">
        <v>43656.37965277778</v>
      </c>
      <c r="X562" s="86">
        <v>43656</v>
      </c>
      <c r="Y562" s="88" t="s">
        <v>1929</v>
      </c>
      <c r="Z562" s="83" t="s">
        <v>2488</v>
      </c>
      <c r="AA562" s="80"/>
      <c r="AB562" s="80"/>
      <c r="AC562" s="88" t="s">
        <v>3051</v>
      </c>
      <c r="AD562" s="80"/>
      <c r="AE562" s="80" t="b">
        <v>0</v>
      </c>
      <c r="AF562" s="80">
        <v>0</v>
      </c>
      <c r="AG562" s="88" t="s">
        <v>3679</v>
      </c>
      <c r="AH562" s="80" t="b">
        <v>0</v>
      </c>
      <c r="AI562" s="80" t="s">
        <v>3815</v>
      </c>
      <c r="AJ562" s="80"/>
      <c r="AK562" s="88" t="s">
        <v>3679</v>
      </c>
      <c r="AL562" s="80" t="b">
        <v>0</v>
      </c>
      <c r="AM562" s="80">
        <v>39</v>
      </c>
      <c r="AN562" s="88" t="s">
        <v>3227</v>
      </c>
      <c r="AO562" s="80" t="s">
        <v>3851</v>
      </c>
      <c r="AP562" s="80" t="b">
        <v>0</v>
      </c>
      <c r="AQ562" s="88" t="s">
        <v>3227</v>
      </c>
      <c r="AR562" s="80" t="s">
        <v>178</v>
      </c>
      <c r="AS562" s="80">
        <v>0</v>
      </c>
      <c r="AT562" s="80">
        <v>0</v>
      </c>
      <c r="AU562" s="80"/>
      <c r="AV562" s="80"/>
      <c r="AW562" s="80"/>
      <c r="AX562" s="80"/>
      <c r="AY562" s="80"/>
      <c r="AZ562" s="80"/>
      <c r="BA562" s="80"/>
      <c r="BB562" s="80"/>
      <c r="BC562" s="79" t="str">
        <f>REPLACE(INDEX(GroupVertices[Group],MATCH(Edges[[#This Row],[Vertex 1]],GroupVertices[Vertex],0)),1,1,"")</f>
        <v>8</v>
      </c>
      <c r="BD562" s="79" t="str">
        <f>REPLACE(INDEX(GroupVertices[Group],MATCH(Edges[[#This Row],[Vertex 2]],GroupVertices[Vertex],0)),1,1,"")</f>
        <v>8</v>
      </c>
    </row>
    <row r="563" spans="1:56" ht="15">
      <c r="A563" s="65" t="s">
        <v>280</v>
      </c>
      <c r="B563" s="65" t="s">
        <v>696</v>
      </c>
      <c r="C563" s="66"/>
      <c r="D563" s="67"/>
      <c r="E563" s="68"/>
      <c r="F563" s="69"/>
      <c r="G563" s="66"/>
      <c r="H563" s="70"/>
      <c r="I563" s="71"/>
      <c r="J563" s="71"/>
      <c r="K563" s="34" t="s">
        <v>65</v>
      </c>
      <c r="L563" s="78">
        <v>563</v>
      </c>
      <c r="M563" s="78"/>
      <c r="N563" s="73"/>
      <c r="O563" s="80" t="s">
        <v>876</v>
      </c>
      <c r="P563" s="82">
        <v>43656.37965277778</v>
      </c>
      <c r="Q563" s="80" t="s">
        <v>887</v>
      </c>
      <c r="R563" s="80"/>
      <c r="S563" s="80"/>
      <c r="T563" s="80"/>
      <c r="U563" s="80"/>
      <c r="V563" s="83" t="s">
        <v>1564</v>
      </c>
      <c r="W563" s="82">
        <v>43656.37965277778</v>
      </c>
      <c r="X563" s="86">
        <v>43656</v>
      </c>
      <c r="Y563" s="88" t="s">
        <v>1929</v>
      </c>
      <c r="Z563" s="83" t="s">
        <v>2488</v>
      </c>
      <c r="AA563" s="80"/>
      <c r="AB563" s="80"/>
      <c r="AC563" s="88" t="s">
        <v>3051</v>
      </c>
      <c r="AD563" s="80"/>
      <c r="AE563" s="80" t="b">
        <v>0</v>
      </c>
      <c r="AF563" s="80">
        <v>0</v>
      </c>
      <c r="AG563" s="88" t="s">
        <v>3679</v>
      </c>
      <c r="AH563" s="80" t="b">
        <v>0</v>
      </c>
      <c r="AI563" s="80" t="s">
        <v>3815</v>
      </c>
      <c r="AJ563" s="80"/>
      <c r="AK563" s="88" t="s">
        <v>3679</v>
      </c>
      <c r="AL563" s="80" t="b">
        <v>0</v>
      </c>
      <c r="AM563" s="80">
        <v>39</v>
      </c>
      <c r="AN563" s="88" t="s">
        <v>3227</v>
      </c>
      <c r="AO563" s="80" t="s">
        <v>3851</v>
      </c>
      <c r="AP563" s="80" t="b">
        <v>0</v>
      </c>
      <c r="AQ563" s="88" t="s">
        <v>3227</v>
      </c>
      <c r="AR563" s="80" t="s">
        <v>178</v>
      </c>
      <c r="AS563" s="80">
        <v>0</v>
      </c>
      <c r="AT563" s="80">
        <v>0</v>
      </c>
      <c r="AU563" s="80"/>
      <c r="AV563" s="80"/>
      <c r="AW563" s="80"/>
      <c r="AX563" s="80"/>
      <c r="AY563" s="80"/>
      <c r="AZ563" s="80"/>
      <c r="BA563" s="80"/>
      <c r="BB563" s="80"/>
      <c r="BC563" s="79" t="str">
        <f>REPLACE(INDEX(GroupVertices[Group],MATCH(Edges[[#This Row],[Vertex 1]],GroupVertices[Vertex],0)),1,1,"")</f>
        <v>8</v>
      </c>
      <c r="BD563" s="79" t="str">
        <f>REPLACE(INDEX(GroupVertices[Group],MATCH(Edges[[#This Row],[Vertex 2]],GroupVertices[Vertex],0)),1,1,"")</f>
        <v>8</v>
      </c>
    </row>
    <row r="564" spans="1:56" ht="15">
      <c r="A564" s="65" t="s">
        <v>238</v>
      </c>
      <c r="B564" s="65" t="s">
        <v>428</v>
      </c>
      <c r="C564" s="66"/>
      <c r="D564" s="67"/>
      <c r="E564" s="68"/>
      <c r="F564" s="69"/>
      <c r="G564" s="66"/>
      <c r="H564" s="70"/>
      <c r="I564" s="71"/>
      <c r="J564" s="71"/>
      <c r="K564" s="34" t="s">
        <v>65</v>
      </c>
      <c r="L564" s="78">
        <v>564</v>
      </c>
      <c r="M564" s="78"/>
      <c r="N564" s="73"/>
      <c r="O564" s="80" t="s">
        <v>874</v>
      </c>
      <c r="P564" s="82">
        <v>43656.22900462963</v>
      </c>
      <c r="Q564" s="80" t="s">
        <v>877</v>
      </c>
      <c r="R564" s="80"/>
      <c r="S564" s="80"/>
      <c r="T564" s="80"/>
      <c r="U564" s="80"/>
      <c r="V564" s="83" t="s">
        <v>1526</v>
      </c>
      <c r="W564" s="82">
        <v>43656.22900462963</v>
      </c>
      <c r="X564" s="86">
        <v>43656</v>
      </c>
      <c r="Y564" s="88" t="s">
        <v>1888</v>
      </c>
      <c r="Z564" s="83" t="s">
        <v>2446</v>
      </c>
      <c r="AA564" s="80"/>
      <c r="AB564" s="80"/>
      <c r="AC564" s="88" t="s">
        <v>3009</v>
      </c>
      <c r="AD564" s="80"/>
      <c r="AE564" s="80" t="b">
        <v>0</v>
      </c>
      <c r="AF564" s="80">
        <v>0</v>
      </c>
      <c r="AG564" s="88" t="s">
        <v>3679</v>
      </c>
      <c r="AH564" s="80" t="b">
        <v>0</v>
      </c>
      <c r="AI564" s="80" t="s">
        <v>3815</v>
      </c>
      <c r="AJ564" s="80"/>
      <c r="AK564" s="88" t="s">
        <v>3679</v>
      </c>
      <c r="AL564" s="80" t="b">
        <v>0</v>
      </c>
      <c r="AM564" s="80">
        <v>94</v>
      </c>
      <c r="AN564" s="88" t="s">
        <v>3203</v>
      </c>
      <c r="AO564" s="80" t="s">
        <v>3850</v>
      </c>
      <c r="AP564" s="80" t="b">
        <v>0</v>
      </c>
      <c r="AQ564" s="88" t="s">
        <v>3203</v>
      </c>
      <c r="AR564" s="80" t="s">
        <v>178</v>
      </c>
      <c r="AS564" s="80">
        <v>0</v>
      </c>
      <c r="AT564" s="80">
        <v>0</v>
      </c>
      <c r="AU564" s="80"/>
      <c r="AV564" s="80"/>
      <c r="AW564" s="80"/>
      <c r="AX564" s="80"/>
      <c r="AY564" s="80"/>
      <c r="AZ564" s="80"/>
      <c r="BA564" s="80"/>
      <c r="BB564" s="80"/>
      <c r="BC564" s="79" t="str">
        <f>REPLACE(INDEX(GroupVertices[Group],MATCH(Edges[[#This Row],[Vertex 1]],GroupVertices[Vertex],0)),1,1,"")</f>
        <v>1</v>
      </c>
      <c r="BD564" s="79" t="str">
        <f>REPLACE(INDEX(GroupVertices[Group],MATCH(Edges[[#This Row],[Vertex 2]],GroupVertices[Vertex],0)),1,1,"")</f>
        <v>1</v>
      </c>
    </row>
    <row r="565" spans="1:56" ht="15">
      <c r="A565" s="65" t="s">
        <v>536</v>
      </c>
      <c r="B565" s="65" t="s">
        <v>824</v>
      </c>
      <c r="C565" s="66"/>
      <c r="D565" s="67"/>
      <c r="E565" s="68"/>
      <c r="F565" s="69"/>
      <c r="G565" s="66"/>
      <c r="H565" s="70"/>
      <c r="I565" s="71"/>
      <c r="J565" s="71"/>
      <c r="K565" s="34" t="s">
        <v>65</v>
      </c>
      <c r="L565" s="78">
        <v>565</v>
      </c>
      <c r="M565" s="78"/>
      <c r="N565" s="73"/>
      <c r="O565" s="80" t="s">
        <v>876</v>
      </c>
      <c r="P565" s="82">
        <v>43657.30875</v>
      </c>
      <c r="Q565" s="80" t="s">
        <v>1103</v>
      </c>
      <c r="R565" s="80"/>
      <c r="S565" s="80"/>
      <c r="T565" s="80"/>
      <c r="U565" s="80"/>
      <c r="V565" s="83" t="s">
        <v>1772</v>
      </c>
      <c r="W565" s="82">
        <v>43657.30875</v>
      </c>
      <c r="X565" s="86">
        <v>43657</v>
      </c>
      <c r="Y565" s="88" t="s">
        <v>2199</v>
      </c>
      <c r="Z565" s="83" t="s">
        <v>2759</v>
      </c>
      <c r="AA565" s="80"/>
      <c r="AB565" s="80"/>
      <c r="AC565" s="88" t="s">
        <v>3322</v>
      </c>
      <c r="AD565" s="88" t="s">
        <v>3644</v>
      </c>
      <c r="AE565" s="80" t="b">
        <v>0</v>
      </c>
      <c r="AF565" s="80">
        <v>0</v>
      </c>
      <c r="AG565" s="88" t="s">
        <v>3775</v>
      </c>
      <c r="AH565" s="80" t="b">
        <v>0</v>
      </c>
      <c r="AI565" s="80" t="s">
        <v>3815</v>
      </c>
      <c r="AJ565" s="80"/>
      <c r="AK565" s="88" t="s">
        <v>3679</v>
      </c>
      <c r="AL565" s="80" t="b">
        <v>0</v>
      </c>
      <c r="AM565" s="80">
        <v>0</v>
      </c>
      <c r="AN565" s="88" t="s">
        <v>3679</v>
      </c>
      <c r="AO565" s="80" t="s">
        <v>3849</v>
      </c>
      <c r="AP565" s="80" t="b">
        <v>0</v>
      </c>
      <c r="AQ565" s="88" t="s">
        <v>3644</v>
      </c>
      <c r="AR565" s="80" t="s">
        <v>178</v>
      </c>
      <c r="AS565" s="80">
        <v>0</v>
      </c>
      <c r="AT565" s="80">
        <v>0</v>
      </c>
      <c r="AU565" s="80"/>
      <c r="AV565" s="80"/>
      <c r="AW565" s="80"/>
      <c r="AX565" s="80"/>
      <c r="AY565" s="80"/>
      <c r="AZ565" s="80"/>
      <c r="BA565" s="80"/>
      <c r="BB565" s="80"/>
      <c r="BC565" s="79" t="str">
        <f>REPLACE(INDEX(GroupVertices[Group],MATCH(Edges[[#This Row],[Vertex 1]],GroupVertices[Vertex],0)),1,1,"")</f>
        <v>33</v>
      </c>
      <c r="BD565" s="79" t="str">
        <f>REPLACE(INDEX(GroupVertices[Group],MATCH(Edges[[#This Row],[Vertex 2]],GroupVertices[Vertex],0)),1,1,"")</f>
        <v>33</v>
      </c>
    </row>
    <row r="566" spans="1:56" ht="15">
      <c r="A566" s="65" t="s">
        <v>536</v>
      </c>
      <c r="B566" s="65" t="s">
        <v>825</v>
      </c>
      <c r="C566" s="66"/>
      <c r="D566" s="67"/>
      <c r="E566" s="68"/>
      <c r="F566" s="69"/>
      <c r="G566" s="66"/>
      <c r="H566" s="70"/>
      <c r="I566" s="71"/>
      <c r="J566" s="71"/>
      <c r="K566" s="34" t="s">
        <v>65</v>
      </c>
      <c r="L566" s="78">
        <v>566</v>
      </c>
      <c r="M566" s="78"/>
      <c r="N566" s="73"/>
      <c r="O566" s="80" t="s">
        <v>875</v>
      </c>
      <c r="P566" s="82">
        <v>43657.30875</v>
      </c>
      <c r="Q566" s="80" t="s">
        <v>1103</v>
      </c>
      <c r="R566" s="80"/>
      <c r="S566" s="80"/>
      <c r="T566" s="80"/>
      <c r="U566" s="80"/>
      <c r="V566" s="83" t="s">
        <v>1772</v>
      </c>
      <c r="W566" s="82">
        <v>43657.30875</v>
      </c>
      <c r="X566" s="86">
        <v>43657</v>
      </c>
      <c r="Y566" s="88" t="s">
        <v>2199</v>
      </c>
      <c r="Z566" s="83" t="s">
        <v>2759</v>
      </c>
      <c r="AA566" s="80"/>
      <c r="AB566" s="80"/>
      <c r="AC566" s="88" t="s">
        <v>3322</v>
      </c>
      <c r="AD566" s="88" t="s">
        <v>3644</v>
      </c>
      <c r="AE566" s="80" t="b">
        <v>0</v>
      </c>
      <c r="AF566" s="80">
        <v>0</v>
      </c>
      <c r="AG566" s="88" t="s">
        <v>3775</v>
      </c>
      <c r="AH566" s="80" t="b">
        <v>0</v>
      </c>
      <c r="AI566" s="80" t="s">
        <v>3815</v>
      </c>
      <c r="AJ566" s="80"/>
      <c r="AK566" s="88" t="s">
        <v>3679</v>
      </c>
      <c r="AL566" s="80" t="b">
        <v>0</v>
      </c>
      <c r="AM566" s="80">
        <v>0</v>
      </c>
      <c r="AN566" s="88" t="s">
        <v>3679</v>
      </c>
      <c r="AO566" s="80" t="s">
        <v>3849</v>
      </c>
      <c r="AP566" s="80" t="b">
        <v>0</v>
      </c>
      <c r="AQ566" s="88" t="s">
        <v>3644</v>
      </c>
      <c r="AR566" s="80" t="s">
        <v>178</v>
      </c>
      <c r="AS566" s="80">
        <v>0</v>
      </c>
      <c r="AT566" s="80">
        <v>0</v>
      </c>
      <c r="AU566" s="80"/>
      <c r="AV566" s="80"/>
      <c r="AW566" s="80"/>
      <c r="AX566" s="80"/>
      <c r="AY566" s="80"/>
      <c r="AZ566" s="80"/>
      <c r="BA566" s="80"/>
      <c r="BB566" s="80"/>
      <c r="BC566" s="79" t="str">
        <f>REPLACE(INDEX(GroupVertices[Group],MATCH(Edges[[#This Row],[Vertex 1]],GroupVertices[Vertex],0)),1,1,"")</f>
        <v>33</v>
      </c>
      <c r="BD566" s="79" t="str">
        <f>REPLACE(INDEX(GroupVertices[Group],MATCH(Edges[[#This Row],[Vertex 2]],GroupVertices[Vertex],0)),1,1,"")</f>
        <v>33</v>
      </c>
    </row>
    <row r="567" spans="1:56" ht="15">
      <c r="A567" s="65" t="s">
        <v>474</v>
      </c>
      <c r="B567" s="65" t="s">
        <v>659</v>
      </c>
      <c r="C567" s="66"/>
      <c r="D567" s="67"/>
      <c r="E567" s="68"/>
      <c r="F567" s="69"/>
      <c r="G567" s="66"/>
      <c r="H567" s="70"/>
      <c r="I567" s="71"/>
      <c r="J567" s="71"/>
      <c r="K567" s="34" t="s">
        <v>65</v>
      </c>
      <c r="L567" s="78">
        <v>567</v>
      </c>
      <c r="M567" s="78"/>
      <c r="N567" s="73"/>
      <c r="O567" s="80" t="s">
        <v>874</v>
      </c>
      <c r="P567" s="82">
        <v>43657.058483796296</v>
      </c>
      <c r="Q567" s="80" t="s">
        <v>1054</v>
      </c>
      <c r="R567" s="83" t="s">
        <v>1281</v>
      </c>
      <c r="S567" s="80" t="s">
        <v>1314</v>
      </c>
      <c r="T567" s="80"/>
      <c r="U567" s="80"/>
      <c r="V567" s="83" t="s">
        <v>1720</v>
      </c>
      <c r="W567" s="82">
        <v>43657.058483796296</v>
      </c>
      <c r="X567" s="86">
        <v>43657</v>
      </c>
      <c r="Y567" s="88" t="s">
        <v>2135</v>
      </c>
      <c r="Z567" s="83" t="s">
        <v>2695</v>
      </c>
      <c r="AA567" s="80"/>
      <c r="AB567" s="80"/>
      <c r="AC567" s="88" t="s">
        <v>3258</v>
      </c>
      <c r="AD567" s="80"/>
      <c r="AE567" s="80" t="b">
        <v>0</v>
      </c>
      <c r="AF567" s="80">
        <v>0</v>
      </c>
      <c r="AG567" s="88" t="s">
        <v>3679</v>
      </c>
      <c r="AH567" s="80" t="b">
        <v>1</v>
      </c>
      <c r="AI567" s="80" t="s">
        <v>3823</v>
      </c>
      <c r="AJ567" s="80"/>
      <c r="AK567" s="88" t="s">
        <v>3836</v>
      </c>
      <c r="AL567" s="80" t="b">
        <v>0</v>
      </c>
      <c r="AM567" s="80">
        <v>2</v>
      </c>
      <c r="AN567" s="88" t="s">
        <v>3518</v>
      </c>
      <c r="AO567" s="80" t="s">
        <v>3850</v>
      </c>
      <c r="AP567" s="80" t="b">
        <v>0</v>
      </c>
      <c r="AQ567" s="88" t="s">
        <v>3518</v>
      </c>
      <c r="AR567" s="80" t="s">
        <v>178</v>
      </c>
      <c r="AS567" s="80">
        <v>0</v>
      </c>
      <c r="AT567" s="80">
        <v>0</v>
      </c>
      <c r="AU567" s="80"/>
      <c r="AV567" s="80"/>
      <c r="AW567" s="80"/>
      <c r="AX567" s="80"/>
      <c r="AY567" s="80"/>
      <c r="AZ567" s="80"/>
      <c r="BA567" s="80"/>
      <c r="BB567" s="80"/>
      <c r="BC567" s="79" t="str">
        <f>REPLACE(INDEX(GroupVertices[Group],MATCH(Edges[[#This Row],[Vertex 1]],GroupVertices[Vertex],0)),1,1,"")</f>
        <v>30</v>
      </c>
      <c r="BD567" s="79" t="str">
        <f>REPLACE(INDEX(GroupVertices[Group],MATCH(Edges[[#This Row],[Vertex 2]],GroupVertices[Vertex],0)),1,1,"")</f>
        <v>30</v>
      </c>
    </row>
    <row r="568" spans="1:56" ht="15">
      <c r="A568" s="65" t="s">
        <v>219</v>
      </c>
      <c r="B568" s="65" t="s">
        <v>428</v>
      </c>
      <c r="C568" s="66"/>
      <c r="D568" s="67"/>
      <c r="E568" s="68"/>
      <c r="F568" s="69"/>
      <c r="G568" s="66"/>
      <c r="H568" s="70"/>
      <c r="I568" s="71"/>
      <c r="J568" s="71"/>
      <c r="K568" s="34" t="s">
        <v>65</v>
      </c>
      <c r="L568" s="78">
        <v>568</v>
      </c>
      <c r="M568" s="78"/>
      <c r="N568" s="73"/>
      <c r="O568" s="80" t="s">
        <v>874</v>
      </c>
      <c r="P568" s="82">
        <v>43656.22100694444</v>
      </c>
      <c r="Q568" s="80" t="s">
        <v>877</v>
      </c>
      <c r="R568" s="80"/>
      <c r="S568" s="80"/>
      <c r="T568" s="80"/>
      <c r="U568" s="80"/>
      <c r="V568" s="83" t="s">
        <v>1507</v>
      </c>
      <c r="W568" s="82">
        <v>43656.22100694444</v>
      </c>
      <c r="X568" s="86">
        <v>43656</v>
      </c>
      <c r="Y568" s="88" t="s">
        <v>1869</v>
      </c>
      <c r="Z568" s="83" t="s">
        <v>2427</v>
      </c>
      <c r="AA568" s="80"/>
      <c r="AB568" s="80"/>
      <c r="AC568" s="88" t="s">
        <v>2990</v>
      </c>
      <c r="AD568" s="80"/>
      <c r="AE568" s="80" t="b">
        <v>0</v>
      </c>
      <c r="AF568" s="80">
        <v>0</v>
      </c>
      <c r="AG568" s="88" t="s">
        <v>3679</v>
      </c>
      <c r="AH568" s="80" t="b">
        <v>0</v>
      </c>
      <c r="AI568" s="80" t="s">
        <v>3815</v>
      </c>
      <c r="AJ568" s="80"/>
      <c r="AK568" s="88" t="s">
        <v>3679</v>
      </c>
      <c r="AL568" s="80" t="b">
        <v>0</v>
      </c>
      <c r="AM568" s="80">
        <v>94</v>
      </c>
      <c r="AN568" s="88" t="s">
        <v>3203</v>
      </c>
      <c r="AO568" s="80" t="s">
        <v>3849</v>
      </c>
      <c r="AP568" s="80" t="b">
        <v>0</v>
      </c>
      <c r="AQ568" s="88" t="s">
        <v>3203</v>
      </c>
      <c r="AR568" s="80" t="s">
        <v>178</v>
      </c>
      <c r="AS568" s="80">
        <v>0</v>
      </c>
      <c r="AT568" s="80">
        <v>0</v>
      </c>
      <c r="AU568" s="80"/>
      <c r="AV568" s="80"/>
      <c r="AW568" s="80"/>
      <c r="AX568" s="80"/>
      <c r="AY568" s="80"/>
      <c r="AZ568" s="80"/>
      <c r="BA568" s="80"/>
      <c r="BB568" s="80"/>
      <c r="BC568" s="79" t="str">
        <f>REPLACE(INDEX(GroupVertices[Group],MATCH(Edges[[#This Row],[Vertex 1]],GroupVertices[Vertex],0)),1,1,"")</f>
        <v>1</v>
      </c>
      <c r="BD568" s="79" t="str">
        <f>REPLACE(INDEX(GroupVertices[Group],MATCH(Edges[[#This Row],[Vertex 2]],GroupVertices[Vertex],0)),1,1,"")</f>
        <v>1</v>
      </c>
    </row>
    <row r="569" spans="1:56" ht="15">
      <c r="A569" s="65" t="s">
        <v>255</v>
      </c>
      <c r="B569" s="65" t="s">
        <v>428</v>
      </c>
      <c r="C569" s="66"/>
      <c r="D569" s="67"/>
      <c r="E569" s="68"/>
      <c r="F569" s="69"/>
      <c r="G569" s="66"/>
      <c r="H569" s="70"/>
      <c r="I569" s="71"/>
      <c r="J569" s="71"/>
      <c r="K569" s="34" t="s">
        <v>65</v>
      </c>
      <c r="L569" s="78">
        <v>569</v>
      </c>
      <c r="M569" s="78"/>
      <c r="N569" s="73"/>
      <c r="O569" s="80" t="s">
        <v>874</v>
      </c>
      <c r="P569" s="82">
        <v>43656.24685185185</v>
      </c>
      <c r="Q569" s="80" t="s">
        <v>877</v>
      </c>
      <c r="R569" s="80"/>
      <c r="S569" s="80"/>
      <c r="T569" s="80"/>
      <c r="U569" s="80"/>
      <c r="V569" s="83" t="s">
        <v>1541</v>
      </c>
      <c r="W569" s="82">
        <v>43656.24685185185</v>
      </c>
      <c r="X569" s="86">
        <v>43656</v>
      </c>
      <c r="Y569" s="88" t="s">
        <v>1905</v>
      </c>
      <c r="Z569" s="83" t="s">
        <v>2463</v>
      </c>
      <c r="AA569" s="80"/>
      <c r="AB569" s="80"/>
      <c r="AC569" s="88" t="s">
        <v>3026</v>
      </c>
      <c r="AD569" s="80"/>
      <c r="AE569" s="80" t="b">
        <v>0</v>
      </c>
      <c r="AF569" s="80">
        <v>0</v>
      </c>
      <c r="AG569" s="88" t="s">
        <v>3679</v>
      </c>
      <c r="AH569" s="80" t="b">
        <v>0</v>
      </c>
      <c r="AI569" s="80" t="s">
        <v>3815</v>
      </c>
      <c r="AJ569" s="80"/>
      <c r="AK569" s="88" t="s">
        <v>3679</v>
      </c>
      <c r="AL569" s="80" t="b">
        <v>0</v>
      </c>
      <c r="AM569" s="80">
        <v>94</v>
      </c>
      <c r="AN569" s="88" t="s">
        <v>3203</v>
      </c>
      <c r="AO569" s="80" t="s">
        <v>3849</v>
      </c>
      <c r="AP569" s="80" t="b">
        <v>0</v>
      </c>
      <c r="AQ569" s="88" t="s">
        <v>3203</v>
      </c>
      <c r="AR569" s="80" t="s">
        <v>178</v>
      </c>
      <c r="AS569" s="80">
        <v>0</v>
      </c>
      <c r="AT569" s="80">
        <v>0</v>
      </c>
      <c r="AU569" s="80"/>
      <c r="AV569" s="80"/>
      <c r="AW569" s="80"/>
      <c r="AX569" s="80"/>
      <c r="AY569" s="80"/>
      <c r="AZ569" s="80"/>
      <c r="BA569" s="80"/>
      <c r="BB569" s="80"/>
      <c r="BC569" s="79" t="str">
        <f>REPLACE(INDEX(GroupVertices[Group],MATCH(Edges[[#This Row],[Vertex 1]],GroupVertices[Vertex],0)),1,1,"")</f>
        <v>1</v>
      </c>
      <c r="BD569" s="79" t="str">
        <f>REPLACE(INDEX(GroupVertices[Group],MATCH(Edges[[#This Row],[Vertex 2]],GroupVertices[Vertex],0)),1,1,"")</f>
        <v>1</v>
      </c>
    </row>
    <row r="570" spans="1:56" ht="15">
      <c r="A570" s="65" t="s">
        <v>516</v>
      </c>
      <c r="B570" s="65" t="s">
        <v>516</v>
      </c>
      <c r="C570" s="66"/>
      <c r="D570" s="67"/>
      <c r="E570" s="68"/>
      <c r="F570" s="69"/>
      <c r="G570" s="66"/>
      <c r="H570" s="70"/>
      <c r="I570" s="71"/>
      <c r="J570" s="71"/>
      <c r="K570" s="34" t="s">
        <v>65</v>
      </c>
      <c r="L570" s="78">
        <v>570</v>
      </c>
      <c r="M570" s="78"/>
      <c r="N570" s="73"/>
      <c r="O570" s="80" t="s">
        <v>178</v>
      </c>
      <c r="P570" s="82">
        <v>43657.19899305556</v>
      </c>
      <c r="Q570" s="80" t="s">
        <v>1089</v>
      </c>
      <c r="R570" s="83" t="s">
        <v>1286</v>
      </c>
      <c r="S570" s="80" t="s">
        <v>1314</v>
      </c>
      <c r="T570" s="80"/>
      <c r="U570" s="80"/>
      <c r="V570" s="83" t="s">
        <v>1755</v>
      </c>
      <c r="W570" s="82">
        <v>43657.19899305556</v>
      </c>
      <c r="X570" s="86">
        <v>43657</v>
      </c>
      <c r="Y570" s="88" t="s">
        <v>2178</v>
      </c>
      <c r="Z570" s="83" t="s">
        <v>2738</v>
      </c>
      <c r="AA570" s="80"/>
      <c r="AB570" s="80"/>
      <c r="AC570" s="88" t="s">
        <v>3301</v>
      </c>
      <c r="AD570" s="80"/>
      <c r="AE570" s="80" t="b">
        <v>0</v>
      </c>
      <c r="AF570" s="80">
        <v>0</v>
      </c>
      <c r="AG570" s="88" t="s">
        <v>3679</v>
      </c>
      <c r="AH570" s="80" t="b">
        <v>1</v>
      </c>
      <c r="AI570" s="80" t="s">
        <v>3815</v>
      </c>
      <c r="AJ570" s="80"/>
      <c r="AK570" s="88" t="s">
        <v>3838</v>
      </c>
      <c r="AL570" s="80" t="b">
        <v>0</v>
      </c>
      <c r="AM570" s="80">
        <v>0</v>
      </c>
      <c r="AN570" s="88" t="s">
        <v>3679</v>
      </c>
      <c r="AO570" s="80" t="s">
        <v>3850</v>
      </c>
      <c r="AP570" s="80" t="b">
        <v>0</v>
      </c>
      <c r="AQ570" s="88" t="s">
        <v>3301</v>
      </c>
      <c r="AR570" s="80" t="s">
        <v>178</v>
      </c>
      <c r="AS570" s="80">
        <v>0</v>
      </c>
      <c r="AT570" s="80">
        <v>0</v>
      </c>
      <c r="AU570" s="80"/>
      <c r="AV570" s="80"/>
      <c r="AW570" s="80"/>
      <c r="AX570" s="80"/>
      <c r="AY570" s="80"/>
      <c r="AZ570" s="80"/>
      <c r="BA570" s="80"/>
      <c r="BB570" s="80"/>
      <c r="BC570" s="79" t="str">
        <f>REPLACE(INDEX(GroupVertices[Group],MATCH(Edges[[#This Row],[Vertex 1]],GroupVertices[Vertex],0)),1,1,"")</f>
        <v>162</v>
      </c>
      <c r="BD570" s="79" t="str">
        <f>REPLACE(INDEX(GroupVertices[Group],MATCH(Edges[[#This Row],[Vertex 2]],GroupVertices[Vertex],0)),1,1,"")</f>
        <v>162</v>
      </c>
    </row>
    <row r="571" spans="1:56" ht="15">
      <c r="A571" s="65" t="s">
        <v>257</v>
      </c>
      <c r="B571" s="65" t="s">
        <v>428</v>
      </c>
      <c r="C571" s="66"/>
      <c r="D571" s="67"/>
      <c r="E571" s="68"/>
      <c r="F571" s="69"/>
      <c r="G571" s="66"/>
      <c r="H571" s="70"/>
      <c r="I571" s="71"/>
      <c r="J571" s="71"/>
      <c r="K571" s="34" t="s">
        <v>65</v>
      </c>
      <c r="L571" s="78">
        <v>571</v>
      </c>
      <c r="M571" s="78"/>
      <c r="N571" s="73"/>
      <c r="O571" s="80" t="s">
        <v>874</v>
      </c>
      <c r="P571" s="82">
        <v>43656.25883101852</v>
      </c>
      <c r="Q571" s="80" t="s">
        <v>877</v>
      </c>
      <c r="R571" s="80"/>
      <c r="S571" s="80"/>
      <c r="T571" s="80"/>
      <c r="U571" s="80"/>
      <c r="V571" s="83" t="s">
        <v>1543</v>
      </c>
      <c r="W571" s="82">
        <v>43656.25883101852</v>
      </c>
      <c r="X571" s="86">
        <v>43656</v>
      </c>
      <c r="Y571" s="88" t="s">
        <v>1907</v>
      </c>
      <c r="Z571" s="83" t="s">
        <v>2465</v>
      </c>
      <c r="AA571" s="80"/>
      <c r="AB571" s="80"/>
      <c r="AC571" s="88" t="s">
        <v>3028</v>
      </c>
      <c r="AD571" s="80"/>
      <c r="AE571" s="80" t="b">
        <v>0</v>
      </c>
      <c r="AF571" s="80">
        <v>0</v>
      </c>
      <c r="AG571" s="88" t="s">
        <v>3679</v>
      </c>
      <c r="AH571" s="80" t="b">
        <v>0</v>
      </c>
      <c r="AI571" s="80" t="s">
        <v>3815</v>
      </c>
      <c r="AJ571" s="80"/>
      <c r="AK571" s="88" t="s">
        <v>3679</v>
      </c>
      <c r="AL571" s="80" t="b">
        <v>0</v>
      </c>
      <c r="AM571" s="80">
        <v>94</v>
      </c>
      <c r="AN571" s="88" t="s">
        <v>3203</v>
      </c>
      <c r="AO571" s="80" t="s">
        <v>3849</v>
      </c>
      <c r="AP571" s="80" t="b">
        <v>0</v>
      </c>
      <c r="AQ571" s="88" t="s">
        <v>3203</v>
      </c>
      <c r="AR571" s="80" t="s">
        <v>178</v>
      </c>
      <c r="AS571" s="80">
        <v>0</v>
      </c>
      <c r="AT571" s="80">
        <v>0</v>
      </c>
      <c r="AU571" s="80"/>
      <c r="AV571" s="80"/>
      <c r="AW571" s="80"/>
      <c r="AX571" s="80"/>
      <c r="AY571" s="80"/>
      <c r="AZ571" s="80"/>
      <c r="BA571" s="80"/>
      <c r="BB571" s="80"/>
      <c r="BC571" s="79" t="str">
        <f>REPLACE(INDEX(GroupVertices[Group],MATCH(Edges[[#This Row],[Vertex 1]],GroupVertices[Vertex],0)),1,1,"")</f>
        <v>1</v>
      </c>
      <c r="BD571" s="79" t="str">
        <f>REPLACE(INDEX(GroupVertices[Group],MATCH(Edges[[#This Row],[Vertex 2]],GroupVertices[Vertex],0)),1,1,"")</f>
        <v>1</v>
      </c>
    </row>
    <row r="572" spans="1:56" ht="15">
      <c r="A572" s="65" t="s">
        <v>596</v>
      </c>
      <c r="B572" s="65" t="s">
        <v>596</v>
      </c>
      <c r="C572" s="66"/>
      <c r="D572" s="67"/>
      <c r="E572" s="68"/>
      <c r="F572" s="69"/>
      <c r="G572" s="66"/>
      <c r="H572" s="70"/>
      <c r="I572" s="71"/>
      <c r="J572" s="71"/>
      <c r="K572" s="34" t="s">
        <v>65</v>
      </c>
      <c r="L572" s="78">
        <v>572</v>
      </c>
      <c r="M572" s="78"/>
      <c r="N572" s="73"/>
      <c r="O572" s="80" t="s">
        <v>178</v>
      </c>
      <c r="P572" s="82">
        <v>43655.915497685186</v>
      </c>
      <c r="Q572" s="80" t="s">
        <v>1162</v>
      </c>
      <c r="R572" s="80"/>
      <c r="S572" s="80"/>
      <c r="T572" s="80"/>
      <c r="U572" s="83" t="s">
        <v>1462</v>
      </c>
      <c r="V572" s="83" t="s">
        <v>1462</v>
      </c>
      <c r="W572" s="82">
        <v>43655.915497685186</v>
      </c>
      <c r="X572" s="86">
        <v>43655</v>
      </c>
      <c r="Y572" s="88" t="s">
        <v>2285</v>
      </c>
      <c r="Z572" s="83" t="s">
        <v>2847</v>
      </c>
      <c r="AA572" s="80"/>
      <c r="AB572" s="80"/>
      <c r="AC572" s="88" t="s">
        <v>3410</v>
      </c>
      <c r="AD572" s="80"/>
      <c r="AE572" s="80" t="b">
        <v>0</v>
      </c>
      <c r="AF572" s="80">
        <v>773</v>
      </c>
      <c r="AG572" s="88" t="s">
        <v>3679</v>
      </c>
      <c r="AH572" s="80" t="b">
        <v>0</v>
      </c>
      <c r="AI572" s="80" t="s">
        <v>3815</v>
      </c>
      <c r="AJ572" s="80"/>
      <c r="AK572" s="88" t="s">
        <v>3679</v>
      </c>
      <c r="AL572" s="80" t="b">
        <v>0</v>
      </c>
      <c r="AM572" s="80">
        <v>232</v>
      </c>
      <c r="AN572" s="88" t="s">
        <v>3679</v>
      </c>
      <c r="AO572" s="80" t="s">
        <v>3850</v>
      </c>
      <c r="AP572" s="80" t="b">
        <v>0</v>
      </c>
      <c r="AQ572" s="88" t="s">
        <v>3410</v>
      </c>
      <c r="AR572" s="80" t="s">
        <v>874</v>
      </c>
      <c r="AS572" s="80">
        <v>0</v>
      </c>
      <c r="AT572" s="80">
        <v>0</v>
      </c>
      <c r="AU572" s="80"/>
      <c r="AV572" s="80"/>
      <c r="AW572" s="80"/>
      <c r="AX572" s="80"/>
      <c r="AY572" s="80"/>
      <c r="AZ572" s="80"/>
      <c r="BA572" s="80"/>
      <c r="BB572" s="80"/>
      <c r="BC572" s="79" t="str">
        <f>REPLACE(INDEX(GroupVertices[Group],MATCH(Edges[[#This Row],[Vertex 1]],GroupVertices[Vertex],0)),1,1,"")</f>
        <v>2</v>
      </c>
      <c r="BD572" s="79" t="str">
        <f>REPLACE(INDEX(GroupVertices[Group],MATCH(Edges[[#This Row],[Vertex 2]],GroupVertices[Vertex],0)),1,1,"")</f>
        <v>2</v>
      </c>
    </row>
    <row r="573" spans="1:56" ht="15">
      <c r="A573" s="65" t="s">
        <v>616</v>
      </c>
      <c r="B573" s="65" t="s">
        <v>616</v>
      </c>
      <c r="C573" s="66"/>
      <c r="D573" s="67"/>
      <c r="E573" s="68"/>
      <c r="F573" s="69"/>
      <c r="G573" s="66"/>
      <c r="H573" s="70"/>
      <c r="I573" s="71"/>
      <c r="J573" s="71"/>
      <c r="K573" s="34" t="s">
        <v>65</v>
      </c>
      <c r="L573" s="78">
        <v>573</v>
      </c>
      <c r="M573" s="78"/>
      <c r="N573" s="73"/>
      <c r="O573" s="80" t="s">
        <v>178</v>
      </c>
      <c r="P573" s="82">
        <v>43656.49886574074</v>
      </c>
      <c r="Q573" s="80" t="s">
        <v>1183</v>
      </c>
      <c r="R573" s="80"/>
      <c r="S573" s="80"/>
      <c r="T573" s="80"/>
      <c r="U573" s="83" t="s">
        <v>1482</v>
      </c>
      <c r="V573" s="83" t="s">
        <v>1482</v>
      </c>
      <c r="W573" s="82">
        <v>43656.49886574074</v>
      </c>
      <c r="X573" s="86">
        <v>43656</v>
      </c>
      <c r="Y573" s="88" t="s">
        <v>2326</v>
      </c>
      <c r="Z573" s="83" t="s">
        <v>2889</v>
      </c>
      <c r="AA573" s="80"/>
      <c r="AB573" s="80"/>
      <c r="AC573" s="88" t="s">
        <v>3452</v>
      </c>
      <c r="AD573" s="80"/>
      <c r="AE573" s="80" t="b">
        <v>0</v>
      </c>
      <c r="AF573" s="80">
        <v>52362</v>
      </c>
      <c r="AG573" s="88" t="s">
        <v>3679</v>
      </c>
      <c r="AH573" s="80" t="b">
        <v>0</v>
      </c>
      <c r="AI573" s="80" t="s">
        <v>3815</v>
      </c>
      <c r="AJ573" s="80"/>
      <c r="AK573" s="88" t="s">
        <v>3679</v>
      </c>
      <c r="AL573" s="80" t="b">
        <v>0</v>
      </c>
      <c r="AM573" s="80">
        <v>13459</v>
      </c>
      <c r="AN573" s="88" t="s">
        <v>3679</v>
      </c>
      <c r="AO573" s="80" t="s">
        <v>3850</v>
      </c>
      <c r="AP573" s="80" t="b">
        <v>0</v>
      </c>
      <c r="AQ573" s="88" t="s">
        <v>3452</v>
      </c>
      <c r="AR573" s="80" t="s">
        <v>874</v>
      </c>
      <c r="AS573" s="80">
        <v>0</v>
      </c>
      <c r="AT573" s="80">
        <v>0</v>
      </c>
      <c r="AU573" s="80"/>
      <c r="AV573" s="80"/>
      <c r="AW573" s="80"/>
      <c r="AX573" s="80"/>
      <c r="AY573" s="80"/>
      <c r="AZ573" s="80"/>
      <c r="BA573" s="80"/>
      <c r="BB573" s="80"/>
      <c r="BC573" s="79" t="str">
        <f>REPLACE(INDEX(GroupVertices[Group],MATCH(Edges[[#This Row],[Vertex 1]],GroupVertices[Vertex],0)),1,1,"")</f>
        <v>2</v>
      </c>
      <c r="BD573" s="79" t="str">
        <f>REPLACE(INDEX(GroupVertices[Group],MATCH(Edges[[#This Row],[Vertex 2]],GroupVertices[Vertex],0)),1,1,"")</f>
        <v>2</v>
      </c>
    </row>
    <row r="574" spans="1:56" ht="15">
      <c r="A574" s="65" t="s">
        <v>605</v>
      </c>
      <c r="B574" s="65" t="s">
        <v>605</v>
      </c>
      <c r="C574" s="66"/>
      <c r="D574" s="67"/>
      <c r="E574" s="68"/>
      <c r="F574" s="69"/>
      <c r="G574" s="66"/>
      <c r="H574" s="70"/>
      <c r="I574" s="71"/>
      <c r="J574" s="71"/>
      <c r="K574" s="34" t="s">
        <v>65</v>
      </c>
      <c r="L574" s="78">
        <v>574</v>
      </c>
      <c r="M574" s="78"/>
      <c r="N574" s="73"/>
      <c r="O574" s="80" t="s">
        <v>178</v>
      </c>
      <c r="P574" s="82">
        <v>43654.79806712963</v>
      </c>
      <c r="Q574" s="80" t="s">
        <v>1172</v>
      </c>
      <c r="R574" s="80"/>
      <c r="S574" s="80"/>
      <c r="T574" s="80"/>
      <c r="U574" s="83" t="s">
        <v>1472</v>
      </c>
      <c r="V574" s="83" t="s">
        <v>1472</v>
      </c>
      <c r="W574" s="82">
        <v>43654.79806712963</v>
      </c>
      <c r="X574" s="86">
        <v>43654</v>
      </c>
      <c r="Y574" s="88" t="s">
        <v>2304</v>
      </c>
      <c r="Z574" s="83" t="s">
        <v>2867</v>
      </c>
      <c r="AA574" s="80"/>
      <c r="AB574" s="80"/>
      <c r="AC574" s="88" t="s">
        <v>3430</v>
      </c>
      <c r="AD574" s="80"/>
      <c r="AE574" s="80" t="b">
        <v>0</v>
      </c>
      <c r="AF574" s="80">
        <v>14127</v>
      </c>
      <c r="AG574" s="88" t="s">
        <v>3679</v>
      </c>
      <c r="AH574" s="80" t="b">
        <v>0</v>
      </c>
      <c r="AI574" s="80" t="s">
        <v>3815</v>
      </c>
      <c r="AJ574" s="80"/>
      <c r="AK574" s="88" t="s">
        <v>3679</v>
      </c>
      <c r="AL574" s="80" t="b">
        <v>0</v>
      </c>
      <c r="AM574" s="80">
        <v>5573</v>
      </c>
      <c r="AN574" s="88" t="s">
        <v>3679</v>
      </c>
      <c r="AO574" s="80" t="s">
        <v>3850</v>
      </c>
      <c r="AP574" s="80" t="b">
        <v>0</v>
      </c>
      <c r="AQ574" s="88" t="s">
        <v>3430</v>
      </c>
      <c r="AR574" s="80" t="s">
        <v>874</v>
      </c>
      <c r="AS574" s="80">
        <v>0</v>
      </c>
      <c r="AT574" s="80">
        <v>0</v>
      </c>
      <c r="AU574" s="80"/>
      <c r="AV574" s="80"/>
      <c r="AW574" s="80"/>
      <c r="AX574" s="80"/>
      <c r="AY574" s="80"/>
      <c r="AZ574" s="80"/>
      <c r="BA574" s="80"/>
      <c r="BB574" s="80"/>
      <c r="BC574" s="79" t="str">
        <f>REPLACE(INDEX(GroupVertices[Group],MATCH(Edges[[#This Row],[Vertex 1]],GroupVertices[Vertex],0)),1,1,"")</f>
        <v>2</v>
      </c>
      <c r="BD574" s="79" t="str">
        <f>REPLACE(INDEX(GroupVertices[Group],MATCH(Edges[[#This Row],[Vertex 2]],GroupVertices[Vertex],0)),1,1,"")</f>
        <v>2</v>
      </c>
    </row>
    <row r="575" spans="1:56" ht="15">
      <c r="A575" s="65" t="s">
        <v>620</v>
      </c>
      <c r="B575" s="65" t="s">
        <v>620</v>
      </c>
      <c r="C575" s="66"/>
      <c r="D575" s="67"/>
      <c r="E575" s="68"/>
      <c r="F575" s="69"/>
      <c r="G575" s="66"/>
      <c r="H575" s="70"/>
      <c r="I575" s="71"/>
      <c r="J575" s="71"/>
      <c r="K575" s="34" t="s">
        <v>65</v>
      </c>
      <c r="L575" s="78">
        <v>575</v>
      </c>
      <c r="M575" s="78"/>
      <c r="N575" s="73"/>
      <c r="O575" s="80" t="s">
        <v>178</v>
      </c>
      <c r="P575" s="82">
        <v>43657.20328703704</v>
      </c>
      <c r="Q575" s="80" t="s">
        <v>1187</v>
      </c>
      <c r="R575" s="80"/>
      <c r="S575" s="80"/>
      <c r="T575" s="80" t="s">
        <v>1385</v>
      </c>
      <c r="U575" s="83" t="s">
        <v>1486</v>
      </c>
      <c r="V575" s="83" t="s">
        <v>1486</v>
      </c>
      <c r="W575" s="82">
        <v>43657.20328703704</v>
      </c>
      <c r="X575" s="86">
        <v>43657</v>
      </c>
      <c r="Y575" s="88" t="s">
        <v>2334</v>
      </c>
      <c r="Z575" s="83" t="s">
        <v>2897</v>
      </c>
      <c r="AA575" s="80"/>
      <c r="AB575" s="80"/>
      <c r="AC575" s="88" t="s">
        <v>3460</v>
      </c>
      <c r="AD575" s="80"/>
      <c r="AE575" s="80" t="b">
        <v>0</v>
      </c>
      <c r="AF575" s="80">
        <v>1100286</v>
      </c>
      <c r="AG575" s="88" t="s">
        <v>3679</v>
      </c>
      <c r="AH575" s="80" t="b">
        <v>0</v>
      </c>
      <c r="AI575" s="80" t="s">
        <v>3824</v>
      </c>
      <c r="AJ575" s="80"/>
      <c r="AK575" s="88" t="s">
        <v>3679</v>
      </c>
      <c r="AL575" s="80" t="b">
        <v>0</v>
      </c>
      <c r="AM575" s="80">
        <v>382536</v>
      </c>
      <c r="AN575" s="88" t="s">
        <v>3679</v>
      </c>
      <c r="AO575" s="80" t="s">
        <v>3849</v>
      </c>
      <c r="AP575" s="80" t="b">
        <v>0</v>
      </c>
      <c r="AQ575" s="88" t="s">
        <v>3460</v>
      </c>
      <c r="AR575" s="80" t="s">
        <v>874</v>
      </c>
      <c r="AS575" s="80">
        <v>0</v>
      </c>
      <c r="AT575" s="80">
        <v>0</v>
      </c>
      <c r="AU575" s="80"/>
      <c r="AV575" s="80"/>
      <c r="AW575" s="80"/>
      <c r="AX575" s="80"/>
      <c r="AY575" s="80"/>
      <c r="AZ575" s="80"/>
      <c r="BA575" s="80"/>
      <c r="BB575" s="80"/>
      <c r="BC575" s="79" t="str">
        <f>REPLACE(INDEX(GroupVertices[Group],MATCH(Edges[[#This Row],[Vertex 1]],GroupVertices[Vertex],0)),1,1,"")</f>
        <v>2</v>
      </c>
      <c r="BD575" s="79" t="str">
        <f>REPLACE(INDEX(GroupVertices[Group],MATCH(Edges[[#This Row],[Vertex 2]],GroupVertices[Vertex],0)),1,1,"")</f>
        <v>2</v>
      </c>
    </row>
    <row r="576" spans="1:56" ht="15">
      <c r="A576" s="65" t="s">
        <v>620</v>
      </c>
      <c r="B576" s="65" t="s">
        <v>620</v>
      </c>
      <c r="C576" s="66"/>
      <c r="D576" s="67"/>
      <c r="E576" s="68"/>
      <c r="F576" s="69"/>
      <c r="G576" s="66"/>
      <c r="H576" s="70"/>
      <c r="I576" s="71"/>
      <c r="J576" s="71"/>
      <c r="K576" s="34" t="s">
        <v>65</v>
      </c>
      <c r="L576" s="78">
        <v>576</v>
      </c>
      <c r="M576" s="78"/>
      <c r="N576" s="73"/>
      <c r="O576" s="80" t="s">
        <v>178</v>
      </c>
      <c r="P576" s="82">
        <v>43657.51503472222</v>
      </c>
      <c r="Q576" s="80" t="s">
        <v>1188</v>
      </c>
      <c r="R576" s="80"/>
      <c r="S576" s="80"/>
      <c r="T576" s="80"/>
      <c r="U576" s="83" t="s">
        <v>1487</v>
      </c>
      <c r="V576" s="83" t="s">
        <v>1487</v>
      </c>
      <c r="W576" s="82">
        <v>43657.51503472222</v>
      </c>
      <c r="X576" s="86">
        <v>43657</v>
      </c>
      <c r="Y576" s="88" t="s">
        <v>2335</v>
      </c>
      <c r="Z576" s="83" t="s">
        <v>2898</v>
      </c>
      <c r="AA576" s="80"/>
      <c r="AB576" s="80"/>
      <c r="AC576" s="88" t="s">
        <v>3461</v>
      </c>
      <c r="AD576" s="80"/>
      <c r="AE576" s="80" t="b">
        <v>0</v>
      </c>
      <c r="AF576" s="80">
        <v>803119</v>
      </c>
      <c r="AG576" s="88" t="s">
        <v>3679</v>
      </c>
      <c r="AH576" s="80" t="b">
        <v>0</v>
      </c>
      <c r="AI576" s="80" t="s">
        <v>3825</v>
      </c>
      <c r="AJ576" s="80"/>
      <c r="AK576" s="88" t="s">
        <v>3679</v>
      </c>
      <c r="AL576" s="80" t="b">
        <v>0</v>
      </c>
      <c r="AM576" s="80">
        <v>331969</v>
      </c>
      <c r="AN576" s="88" t="s">
        <v>3679</v>
      </c>
      <c r="AO576" s="80" t="s">
        <v>3849</v>
      </c>
      <c r="AP576" s="80" t="b">
        <v>0</v>
      </c>
      <c r="AQ576" s="88" t="s">
        <v>3461</v>
      </c>
      <c r="AR576" s="80" t="s">
        <v>874</v>
      </c>
      <c r="AS576" s="80">
        <v>0</v>
      </c>
      <c r="AT576" s="80">
        <v>0</v>
      </c>
      <c r="AU576" s="80"/>
      <c r="AV576" s="80"/>
      <c r="AW576" s="80"/>
      <c r="AX576" s="80"/>
      <c r="AY576" s="80"/>
      <c r="AZ576" s="80"/>
      <c r="BA576" s="80"/>
      <c r="BB576" s="80"/>
      <c r="BC576" s="79" t="str">
        <f>REPLACE(INDEX(GroupVertices[Group],MATCH(Edges[[#This Row],[Vertex 1]],GroupVertices[Vertex],0)),1,1,"")</f>
        <v>2</v>
      </c>
      <c r="BD576" s="79" t="str">
        <f>REPLACE(INDEX(GroupVertices[Group],MATCH(Edges[[#This Row],[Vertex 2]],GroupVertices[Vertex],0)),1,1,"")</f>
        <v>2</v>
      </c>
    </row>
    <row r="577" spans="1:56" ht="15">
      <c r="A577" s="65" t="s">
        <v>620</v>
      </c>
      <c r="B577" s="65" t="s">
        <v>620</v>
      </c>
      <c r="C577" s="66"/>
      <c r="D577" s="67"/>
      <c r="E577" s="68"/>
      <c r="F577" s="69"/>
      <c r="G577" s="66"/>
      <c r="H577" s="70"/>
      <c r="I577" s="71"/>
      <c r="J577" s="71"/>
      <c r="K577" s="34" t="s">
        <v>65</v>
      </c>
      <c r="L577" s="78">
        <v>577</v>
      </c>
      <c r="M577" s="78"/>
      <c r="N577" s="73"/>
      <c r="O577" s="80" t="s">
        <v>178</v>
      </c>
      <c r="P577" s="82">
        <v>43657.45101851852</v>
      </c>
      <c r="Q577" s="80" t="s">
        <v>1189</v>
      </c>
      <c r="R577" s="80"/>
      <c r="S577" s="80"/>
      <c r="T577" s="80"/>
      <c r="U577" s="83" t="s">
        <v>1488</v>
      </c>
      <c r="V577" s="83" t="s">
        <v>1488</v>
      </c>
      <c r="W577" s="82">
        <v>43657.45101851852</v>
      </c>
      <c r="X577" s="86">
        <v>43657</v>
      </c>
      <c r="Y577" s="88" t="s">
        <v>2336</v>
      </c>
      <c r="Z577" s="83" t="s">
        <v>2899</v>
      </c>
      <c r="AA577" s="80"/>
      <c r="AB577" s="80"/>
      <c r="AC577" s="88" t="s">
        <v>3462</v>
      </c>
      <c r="AD577" s="80"/>
      <c r="AE577" s="80" t="b">
        <v>0</v>
      </c>
      <c r="AF577" s="80">
        <v>804036</v>
      </c>
      <c r="AG577" s="88" t="s">
        <v>3679</v>
      </c>
      <c r="AH577" s="80" t="b">
        <v>0</v>
      </c>
      <c r="AI577" s="80" t="s">
        <v>3825</v>
      </c>
      <c r="AJ577" s="80"/>
      <c r="AK577" s="88" t="s">
        <v>3679</v>
      </c>
      <c r="AL577" s="80" t="b">
        <v>0</v>
      </c>
      <c r="AM577" s="80">
        <v>271364</v>
      </c>
      <c r="AN577" s="88" t="s">
        <v>3679</v>
      </c>
      <c r="AO577" s="80" t="s">
        <v>3849</v>
      </c>
      <c r="AP577" s="80" t="b">
        <v>0</v>
      </c>
      <c r="AQ577" s="88" t="s">
        <v>3462</v>
      </c>
      <c r="AR577" s="80" t="s">
        <v>874</v>
      </c>
      <c r="AS577" s="80">
        <v>0</v>
      </c>
      <c r="AT577" s="80">
        <v>0</v>
      </c>
      <c r="AU577" s="80"/>
      <c r="AV577" s="80"/>
      <c r="AW577" s="80"/>
      <c r="AX577" s="80"/>
      <c r="AY577" s="80"/>
      <c r="AZ577" s="80"/>
      <c r="BA577" s="80"/>
      <c r="BB577" s="80"/>
      <c r="BC577" s="79" t="str">
        <f>REPLACE(INDEX(GroupVertices[Group],MATCH(Edges[[#This Row],[Vertex 1]],GroupVertices[Vertex],0)),1,1,"")</f>
        <v>2</v>
      </c>
      <c r="BD577" s="79" t="str">
        <f>REPLACE(INDEX(GroupVertices[Group],MATCH(Edges[[#This Row],[Vertex 2]],GroupVertices[Vertex],0)),1,1,"")</f>
        <v>2</v>
      </c>
    </row>
    <row r="578" spans="1:56" ht="15">
      <c r="A578" s="65" t="s">
        <v>615</v>
      </c>
      <c r="B578" s="65" t="s">
        <v>615</v>
      </c>
      <c r="C578" s="66"/>
      <c r="D578" s="67"/>
      <c r="E578" s="68"/>
      <c r="F578" s="69"/>
      <c r="G578" s="66"/>
      <c r="H578" s="70"/>
      <c r="I578" s="71"/>
      <c r="J578" s="71"/>
      <c r="K578" s="34" t="s">
        <v>65</v>
      </c>
      <c r="L578" s="78">
        <v>578</v>
      </c>
      <c r="M578" s="78"/>
      <c r="N578" s="73"/>
      <c r="O578" s="80" t="s">
        <v>178</v>
      </c>
      <c r="P578" s="82">
        <v>43656.610347222224</v>
      </c>
      <c r="Q578" s="80" t="s">
        <v>1182</v>
      </c>
      <c r="R578" s="80"/>
      <c r="S578" s="80"/>
      <c r="T578" s="80"/>
      <c r="U578" s="83" t="s">
        <v>1481</v>
      </c>
      <c r="V578" s="83" t="s">
        <v>1481</v>
      </c>
      <c r="W578" s="82">
        <v>43656.610347222224</v>
      </c>
      <c r="X578" s="86">
        <v>43656</v>
      </c>
      <c r="Y578" s="88" t="s">
        <v>2324</v>
      </c>
      <c r="Z578" s="83" t="s">
        <v>2887</v>
      </c>
      <c r="AA578" s="80"/>
      <c r="AB578" s="80"/>
      <c r="AC578" s="88" t="s">
        <v>3450</v>
      </c>
      <c r="AD578" s="80"/>
      <c r="AE578" s="80" t="b">
        <v>0</v>
      </c>
      <c r="AF578" s="80">
        <v>4980</v>
      </c>
      <c r="AG578" s="88" t="s">
        <v>3679</v>
      </c>
      <c r="AH578" s="80" t="b">
        <v>0</v>
      </c>
      <c r="AI578" s="80" t="s">
        <v>3815</v>
      </c>
      <c r="AJ578" s="80"/>
      <c r="AK578" s="88" t="s">
        <v>3679</v>
      </c>
      <c r="AL578" s="80" t="b">
        <v>0</v>
      </c>
      <c r="AM578" s="80">
        <v>1817</v>
      </c>
      <c r="AN578" s="88" t="s">
        <v>3679</v>
      </c>
      <c r="AO578" s="80" t="s">
        <v>3850</v>
      </c>
      <c r="AP578" s="80" t="b">
        <v>0</v>
      </c>
      <c r="AQ578" s="88" t="s">
        <v>3450</v>
      </c>
      <c r="AR578" s="80" t="s">
        <v>874</v>
      </c>
      <c r="AS578" s="80">
        <v>0</v>
      </c>
      <c r="AT578" s="80">
        <v>0</v>
      </c>
      <c r="AU578" s="80"/>
      <c r="AV578" s="80"/>
      <c r="AW578" s="80"/>
      <c r="AX578" s="80"/>
      <c r="AY578" s="80"/>
      <c r="AZ578" s="80"/>
      <c r="BA578" s="80"/>
      <c r="BB578" s="80"/>
      <c r="BC578" s="79" t="str">
        <f>REPLACE(INDEX(GroupVertices[Group],MATCH(Edges[[#This Row],[Vertex 1]],GroupVertices[Vertex],0)),1,1,"")</f>
        <v>2</v>
      </c>
      <c r="BD578" s="79" t="str">
        <f>REPLACE(INDEX(GroupVertices[Group],MATCH(Edges[[#This Row],[Vertex 2]],GroupVertices[Vertex],0)),1,1,"")</f>
        <v>2</v>
      </c>
    </row>
    <row r="579" spans="1:56" ht="15">
      <c r="A579" s="65" t="s">
        <v>597</v>
      </c>
      <c r="B579" s="65" t="s">
        <v>597</v>
      </c>
      <c r="C579" s="66"/>
      <c r="D579" s="67"/>
      <c r="E579" s="68"/>
      <c r="F579" s="69"/>
      <c r="G579" s="66"/>
      <c r="H579" s="70"/>
      <c r="I579" s="71"/>
      <c r="J579" s="71"/>
      <c r="K579" s="34" t="s">
        <v>65</v>
      </c>
      <c r="L579" s="78">
        <v>579</v>
      </c>
      <c r="M579" s="78"/>
      <c r="N579" s="73"/>
      <c r="O579" s="80" t="s">
        <v>178</v>
      </c>
      <c r="P579" s="82">
        <v>43656.42729166667</v>
      </c>
      <c r="Q579" s="80" t="s">
        <v>1163</v>
      </c>
      <c r="R579" s="80"/>
      <c r="S579" s="80"/>
      <c r="T579" s="80"/>
      <c r="U579" s="83" t="s">
        <v>1463</v>
      </c>
      <c r="V579" s="83" t="s">
        <v>1463</v>
      </c>
      <c r="W579" s="82">
        <v>43656.42729166667</v>
      </c>
      <c r="X579" s="86">
        <v>43656</v>
      </c>
      <c r="Y579" s="88" t="s">
        <v>1935</v>
      </c>
      <c r="Z579" s="83" t="s">
        <v>2849</v>
      </c>
      <c r="AA579" s="80"/>
      <c r="AB579" s="80"/>
      <c r="AC579" s="88" t="s">
        <v>3412</v>
      </c>
      <c r="AD579" s="80"/>
      <c r="AE579" s="80" t="b">
        <v>0</v>
      </c>
      <c r="AF579" s="80">
        <v>10825</v>
      </c>
      <c r="AG579" s="88" t="s">
        <v>3679</v>
      </c>
      <c r="AH579" s="80" t="b">
        <v>0</v>
      </c>
      <c r="AI579" s="80" t="s">
        <v>3815</v>
      </c>
      <c r="AJ579" s="80"/>
      <c r="AK579" s="88" t="s">
        <v>3679</v>
      </c>
      <c r="AL579" s="80" t="b">
        <v>0</v>
      </c>
      <c r="AM579" s="80">
        <v>3237</v>
      </c>
      <c r="AN579" s="88" t="s">
        <v>3679</v>
      </c>
      <c r="AO579" s="80" t="s">
        <v>3849</v>
      </c>
      <c r="AP579" s="80" t="b">
        <v>0</v>
      </c>
      <c r="AQ579" s="88" t="s">
        <v>3412</v>
      </c>
      <c r="AR579" s="80" t="s">
        <v>874</v>
      </c>
      <c r="AS579" s="80">
        <v>0</v>
      </c>
      <c r="AT579" s="80">
        <v>0</v>
      </c>
      <c r="AU579" s="80"/>
      <c r="AV579" s="80"/>
      <c r="AW579" s="80"/>
      <c r="AX579" s="80"/>
      <c r="AY579" s="80"/>
      <c r="AZ579" s="80"/>
      <c r="BA579" s="80"/>
      <c r="BB579" s="80"/>
      <c r="BC579" s="79" t="str">
        <f>REPLACE(INDEX(GroupVertices[Group],MATCH(Edges[[#This Row],[Vertex 1]],GroupVertices[Vertex],0)),1,1,"")</f>
        <v>2</v>
      </c>
      <c r="BD579" s="79" t="str">
        <f>REPLACE(INDEX(GroupVertices[Group],MATCH(Edges[[#This Row],[Vertex 2]],GroupVertices[Vertex],0)),1,1,"")</f>
        <v>2</v>
      </c>
    </row>
    <row r="580" spans="1:56" ht="15">
      <c r="A580" s="65" t="s">
        <v>493</v>
      </c>
      <c r="B580" s="65" t="s">
        <v>809</v>
      </c>
      <c r="C580" s="66"/>
      <c r="D580" s="67"/>
      <c r="E580" s="68"/>
      <c r="F580" s="69"/>
      <c r="G580" s="66"/>
      <c r="H580" s="70"/>
      <c r="I580" s="71"/>
      <c r="J580" s="71"/>
      <c r="K580" s="34" t="s">
        <v>65</v>
      </c>
      <c r="L580" s="78">
        <v>580</v>
      </c>
      <c r="M580" s="78"/>
      <c r="N580" s="73"/>
      <c r="O580" s="80" t="s">
        <v>875</v>
      </c>
      <c r="P580" s="82">
        <v>43657.08857638889</v>
      </c>
      <c r="Q580" s="80" t="s">
        <v>1070</v>
      </c>
      <c r="R580" s="80"/>
      <c r="S580" s="80"/>
      <c r="T580" s="80"/>
      <c r="U580" s="80"/>
      <c r="V580" s="83" t="s">
        <v>1736</v>
      </c>
      <c r="W580" s="82">
        <v>43657.08857638889</v>
      </c>
      <c r="X580" s="86">
        <v>43657</v>
      </c>
      <c r="Y580" s="88" t="s">
        <v>2155</v>
      </c>
      <c r="Z580" s="83" t="s">
        <v>2715</v>
      </c>
      <c r="AA580" s="80"/>
      <c r="AB580" s="80"/>
      <c r="AC580" s="88" t="s">
        <v>3278</v>
      </c>
      <c r="AD580" s="88" t="s">
        <v>3629</v>
      </c>
      <c r="AE580" s="80" t="b">
        <v>0</v>
      </c>
      <c r="AF580" s="80">
        <v>1</v>
      </c>
      <c r="AG580" s="88" t="s">
        <v>3758</v>
      </c>
      <c r="AH580" s="80" t="b">
        <v>0</v>
      </c>
      <c r="AI580" s="80" t="s">
        <v>3815</v>
      </c>
      <c r="AJ580" s="80"/>
      <c r="AK580" s="88" t="s">
        <v>3679</v>
      </c>
      <c r="AL580" s="80" t="b">
        <v>0</v>
      </c>
      <c r="AM580" s="80">
        <v>0</v>
      </c>
      <c r="AN580" s="88" t="s">
        <v>3679</v>
      </c>
      <c r="AO580" s="80" t="s">
        <v>3852</v>
      </c>
      <c r="AP580" s="80" t="b">
        <v>0</v>
      </c>
      <c r="AQ580" s="88" t="s">
        <v>3629</v>
      </c>
      <c r="AR580" s="80" t="s">
        <v>178</v>
      </c>
      <c r="AS580" s="80">
        <v>0</v>
      </c>
      <c r="AT580" s="80">
        <v>0</v>
      </c>
      <c r="AU580" s="80"/>
      <c r="AV580" s="80"/>
      <c r="AW580" s="80"/>
      <c r="AX580" s="80"/>
      <c r="AY580" s="80"/>
      <c r="AZ580" s="80"/>
      <c r="BA580" s="80"/>
      <c r="BB580" s="80"/>
      <c r="BC580" s="79" t="str">
        <f>REPLACE(INDEX(GroupVertices[Group],MATCH(Edges[[#This Row],[Vertex 1]],GroupVertices[Vertex],0)),1,1,"")</f>
        <v>65</v>
      </c>
      <c r="BD580" s="79" t="str">
        <f>REPLACE(INDEX(GroupVertices[Group],MATCH(Edges[[#This Row],[Vertex 2]],GroupVertices[Vertex],0)),1,1,"")</f>
        <v>65</v>
      </c>
    </row>
    <row r="581" spans="1:56" ht="15">
      <c r="A581" s="65" t="s">
        <v>433</v>
      </c>
      <c r="B581" s="65" t="s">
        <v>792</v>
      </c>
      <c r="C581" s="66"/>
      <c r="D581" s="67"/>
      <c r="E581" s="68"/>
      <c r="F581" s="69"/>
      <c r="G581" s="66"/>
      <c r="H581" s="70"/>
      <c r="I581" s="71"/>
      <c r="J581" s="71"/>
      <c r="K581" s="34" t="s">
        <v>65</v>
      </c>
      <c r="L581" s="78">
        <v>581</v>
      </c>
      <c r="M581" s="78"/>
      <c r="N581" s="73"/>
      <c r="O581" s="80" t="s">
        <v>875</v>
      </c>
      <c r="P581" s="82">
        <v>43656.9546875</v>
      </c>
      <c r="Q581" s="80" t="s">
        <v>1020</v>
      </c>
      <c r="R581" s="80"/>
      <c r="S581" s="80"/>
      <c r="T581" s="80"/>
      <c r="U581" s="80"/>
      <c r="V581" s="83" t="s">
        <v>1691</v>
      </c>
      <c r="W581" s="82">
        <v>43656.9546875</v>
      </c>
      <c r="X581" s="86">
        <v>43656</v>
      </c>
      <c r="Y581" s="88" t="s">
        <v>2091</v>
      </c>
      <c r="Z581" s="83" t="s">
        <v>2651</v>
      </c>
      <c r="AA581" s="80"/>
      <c r="AB581" s="80"/>
      <c r="AC581" s="88" t="s">
        <v>3214</v>
      </c>
      <c r="AD581" s="88" t="s">
        <v>3613</v>
      </c>
      <c r="AE581" s="80" t="b">
        <v>0</v>
      </c>
      <c r="AF581" s="80">
        <v>0</v>
      </c>
      <c r="AG581" s="88" t="s">
        <v>3741</v>
      </c>
      <c r="AH581" s="80" t="b">
        <v>0</v>
      </c>
      <c r="AI581" s="80" t="s">
        <v>3815</v>
      </c>
      <c r="AJ581" s="80"/>
      <c r="AK581" s="88" t="s">
        <v>3679</v>
      </c>
      <c r="AL581" s="80" t="b">
        <v>0</v>
      </c>
      <c r="AM581" s="80">
        <v>0</v>
      </c>
      <c r="AN581" s="88" t="s">
        <v>3679</v>
      </c>
      <c r="AO581" s="80" t="s">
        <v>3850</v>
      </c>
      <c r="AP581" s="80" t="b">
        <v>0</v>
      </c>
      <c r="AQ581" s="88" t="s">
        <v>3613</v>
      </c>
      <c r="AR581" s="80" t="s">
        <v>178</v>
      </c>
      <c r="AS581" s="80">
        <v>0</v>
      </c>
      <c r="AT581" s="80">
        <v>0</v>
      </c>
      <c r="AU581" s="80"/>
      <c r="AV581" s="80"/>
      <c r="AW581" s="80"/>
      <c r="AX581" s="80"/>
      <c r="AY581" s="80"/>
      <c r="AZ581" s="80"/>
      <c r="BA581" s="80"/>
      <c r="BB581" s="80"/>
      <c r="BC581" s="79" t="str">
        <f>REPLACE(INDEX(GroupVertices[Group],MATCH(Edges[[#This Row],[Vertex 1]],GroupVertices[Vertex],0)),1,1,"")</f>
        <v>64</v>
      </c>
      <c r="BD581" s="79" t="str">
        <f>REPLACE(INDEX(GroupVertices[Group],MATCH(Edges[[#This Row],[Vertex 2]],GroupVertices[Vertex],0)),1,1,"")</f>
        <v>64</v>
      </c>
    </row>
    <row r="582" spans="1:56" ht="15">
      <c r="A582" s="65" t="s">
        <v>345</v>
      </c>
      <c r="B582" s="65" t="s">
        <v>345</v>
      </c>
      <c r="C582" s="66"/>
      <c r="D582" s="67"/>
      <c r="E582" s="68"/>
      <c r="F582" s="69"/>
      <c r="G582" s="66"/>
      <c r="H582" s="70"/>
      <c r="I582" s="71"/>
      <c r="J582" s="71"/>
      <c r="K582" s="34" t="s">
        <v>65</v>
      </c>
      <c r="L582" s="78">
        <v>582</v>
      </c>
      <c r="M582" s="78"/>
      <c r="N582" s="73"/>
      <c r="O582" s="80" t="s">
        <v>178</v>
      </c>
      <c r="P582" s="82">
        <v>43656.69704861111</v>
      </c>
      <c r="Q582" s="80" t="s">
        <v>947</v>
      </c>
      <c r="R582" s="80"/>
      <c r="S582" s="80"/>
      <c r="T582" s="80" t="s">
        <v>1348</v>
      </c>
      <c r="U582" s="83" t="s">
        <v>1403</v>
      </c>
      <c r="V582" s="83" t="s">
        <v>1403</v>
      </c>
      <c r="W582" s="82">
        <v>43656.69704861111</v>
      </c>
      <c r="X582" s="86">
        <v>43656</v>
      </c>
      <c r="Y582" s="88" t="s">
        <v>1995</v>
      </c>
      <c r="Z582" s="83" t="s">
        <v>2554</v>
      </c>
      <c r="AA582" s="80"/>
      <c r="AB582" s="80"/>
      <c r="AC582" s="88" t="s">
        <v>3117</v>
      </c>
      <c r="AD582" s="80"/>
      <c r="AE582" s="80" t="b">
        <v>0</v>
      </c>
      <c r="AF582" s="80">
        <v>0</v>
      </c>
      <c r="AG582" s="88" t="s">
        <v>3679</v>
      </c>
      <c r="AH582" s="80" t="b">
        <v>0</v>
      </c>
      <c r="AI582" s="80" t="s">
        <v>3815</v>
      </c>
      <c r="AJ582" s="80"/>
      <c r="AK582" s="88" t="s">
        <v>3679</v>
      </c>
      <c r="AL582" s="80" t="b">
        <v>0</v>
      </c>
      <c r="AM582" s="80">
        <v>0</v>
      </c>
      <c r="AN582" s="88" t="s">
        <v>3679</v>
      </c>
      <c r="AO582" s="80" t="s">
        <v>3849</v>
      </c>
      <c r="AP582" s="80" t="b">
        <v>0</v>
      </c>
      <c r="AQ582" s="88" t="s">
        <v>3117</v>
      </c>
      <c r="AR582" s="80" t="s">
        <v>178</v>
      </c>
      <c r="AS582" s="80">
        <v>0</v>
      </c>
      <c r="AT582" s="80">
        <v>0</v>
      </c>
      <c r="AU582" s="80"/>
      <c r="AV582" s="80"/>
      <c r="AW582" s="80"/>
      <c r="AX582" s="80"/>
      <c r="AY582" s="80"/>
      <c r="AZ582" s="80"/>
      <c r="BA582" s="80"/>
      <c r="BB582" s="80"/>
      <c r="BC582" s="79" t="str">
        <f>REPLACE(INDEX(GroupVertices[Group],MATCH(Edges[[#This Row],[Vertex 1]],GroupVertices[Vertex],0)),1,1,"")</f>
        <v>161</v>
      </c>
      <c r="BD582" s="79" t="str">
        <f>REPLACE(INDEX(GroupVertices[Group],MATCH(Edges[[#This Row],[Vertex 2]],GroupVertices[Vertex],0)),1,1,"")</f>
        <v>161</v>
      </c>
    </row>
    <row r="583" spans="1:56" ht="15">
      <c r="A583" s="65" t="s">
        <v>651</v>
      </c>
      <c r="B583" s="65" t="s">
        <v>854</v>
      </c>
      <c r="C583" s="66"/>
      <c r="D583" s="67"/>
      <c r="E583" s="68"/>
      <c r="F583" s="69"/>
      <c r="G583" s="66"/>
      <c r="H583" s="70"/>
      <c r="I583" s="71"/>
      <c r="J583" s="71"/>
      <c r="K583" s="34" t="s">
        <v>65</v>
      </c>
      <c r="L583" s="78">
        <v>583</v>
      </c>
      <c r="M583" s="78"/>
      <c r="N583" s="73"/>
      <c r="O583" s="80" t="s">
        <v>876</v>
      </c>
      <c r="P583" s="82">
        <v>43656.6725</v>
      </c>
      <c r="Q583" s="80" t="s">
        <v>1217</v>
      </c>
      <c r="R583" s="80"/>
      <c r="S583" s="80"/>
      <c r="T583" s="80"/>
      <c r="U583" s="80"/>
      <c r="V583" s="83" t="s">
        <v>1835</v>
      </c>
      <c r="W583" s="82">
        <v>43656.6725</v>
      </c>
      <c r="X583" s="86">
        <v>43656</v>
      </c>
      <c r="Y583" s="88" t="s">
        <v>2373</v>
      </c>
      <c r="Z583" s="83" t="s">
        <v>2936</v>
      </c>
      <c r="AA583" s="80"/>
      <c r="AB583" s="80"/>
      <c r="AC583" s="88" t="s">
        <v>3499</v>
      </c>
      <c r="AD583" s="88" t="s">
        <v>3661</v>
      </c>
      <c r="AE583" s="80" t="b">
        <v>0</v>
      </c>
      <c r="AF583" s="80">
        <v>0</v>
      </c>
      <c r="AG583" s="88" t="s">
        <v>3683</v>
      </c>
      <c r="AH583" s="80" t="b">
        <v>0</v>
      </c>
      <c r="AI583" s="80" t="s">
        <v>3815</v>
      </c>
      <c r="AJ583" s="80"/>
      <c r="AK583" s="88" t="s">
        <v>3679</v>
      </c>
      <c r="AL583" s="80" t="b">
        <v>0</v>
      </c>
      <c r="AM583" s="80">
        <v>0</v>
      </c>
      <c r="AN583" s="88" t="s">
        <v>3679</v>
      </c>
      <c r="AO583" s="80" t="s">
        <v>3850</v>
      </c>
      <c r="AP583" s="80" t="b">
        <v>0</v>
      </c>
      <c r="AQ583" s="88" t="s">
        <v>3661</v>
      </c>
      <c r="AR583" s="80" t="s">
        <v>178</v>
      </c>
      <c r="AS583" s="80">
        <v>0</v>
      </c>
      <c r="AT583" s="80">
        <v>0</v>
      </c>
      <c r="AU583" s="80"/>
      <c r="AV583" s="80"/>
      <c r="AW583" s="80"/>
      <c r="AX583" s="80"/>
      <c r="AY583" s="80"/>
      <c r="AZ583" s="80"/>
      <c r="BA583" s="80"/>
      <c r="BB583" s="80"/>
      <c r="BC583" s="79" t="str">
        <f>REPLACE(INDEX(GroupVertices[Group],MATCH(Edges[[#This Row],[Vertex 1]],GroupVertices[Vertex],0)),1,1,"")</f>
        <v>3</v>
      </c>
      <c r="BD583" s="79" t="str">
        <f>REPLACE(INDEX(GroupVertices[Group],MATCH(Edges[[#This Row],[Vertex 2]],GroupVertices[Vertex],0)),1,1,"")</f>
        <v>3</v>
      </c>
    </row>
    <row r="584" spans="1:56" ht="15">
      <c r="A584" s="65" t="s">
        <v>651</v>
      </c>
      <c r="B584" s="65" t="s">
        <v>855</v>
      </c>
      <c r="C584" s="66"/>
      <c r="D584" s="67"/>
      <c r="E584" s="68"/>
      <c r="F584" s="69"/>
      <c r="G584" s="66"/>
      <c r="H584" s="70"/>
      <c r="I584" s="71"/>
      <c r="J584" s="71"/>
      <c r="K584" s="34" t="s">
        <v>65</v>
      </c>
      <c r="L584" s="78">
        <v>584</v>
      </c>
      <c r="M584" s="78"/>
      <c r="N584" s="73"/>
      <c r="O584" s="80" t="s">
        <v>876</v>
      </c>
      <c r="P584" s="82">
        <v>43656.6725</v>
      </c>
      <c r="Q584" s="80" t="s">
        <v>1217</v>
      </c>
      <c r="R584" s="80"/>
      <c r="S584" s="80"/>
      <c r="T584" s="80"/>
      <c r="U584" s="80"/>
      <c r="V584" s="83" t="s">
        <v>1835</v>
      </c>
      <c r="W584" s="82">
        <v>43656.6725</v>
      </c>
      <c r="X584" s="86">
        <v>43656</v>
      </c>
      <c r="Y584" s="88" t="s">
        <v>2373</v>
      </c>
      <c r="Z584" s="83" t="s">
        <v>2936</v>
      </c>
      <c r="AA584" s="80"/>
      <c r="AB584" s="80"/>
      <c r="AC584" s="88" t="s">
        <v>3499</v>
      </c>
      <c r="AD584" s="88" t="s">
        <v>3661</v>
      </c>
      <c r="AE584" s="80" t="b">
        <v>0</v>
      </c>
      <c r="AF584" s="80">
        <v>0</v>
      </c>
      <c r="AG584" s="88" t="s">
        <v>3683</v>
      </c>
      <c r="AH584" s="80" t="b">
        <v>0</v>
      </c>
      <c r="AI584" s="80" t="s">
        <v>3815</v>
      </c>
      <c r="AJ584" s="80"/>
      <c r="AK584" s="88" t="s">
        <v>3679</v>
      </c>
      <c r="AL584" s="80" t="b">
        <v>0</v>
      </c>
      <c r="AM584" s="80">
        <v>0</v>
      </c>
      <c r="AN584" s="88" t="s">
        <v>3679</v>
      </c>
      <c r="AO584" s="80" t="s">
        <v>3850</v>
      </c>
      <c r="AP584" s="80" t="b">
        <v>0</v>
      </c>
      <c r="AQ584" s="88" t="s">
        <v>3661</v>
      </c>
      <c r="AR584" s="80" t="s">
        <v>178</v>
      </c>
      <c r="AS584" s="80">
        <v>0</v>
      </c>
      <c r="AT584" s="80">
        <v>0</v>
      </c>
      <c r="AU584" s="80"/>
      <c r="AV584" s="80"/>
      <c r="AW584" s="80"/>
      <c r="AX584" s="80"/>
      <c r="AY584" s="80"/>
      <c r="AZ584" s="80"/>
      <c r="BA584" s="80"/>
      <c r="BB584" s="80"/>
      <c r="BC584" s="79" t="str">
        <f>REPLACE(INDEX(GroupVertices[Group],MATCH(Edges[[#This Row],[Vertex 1]],GroupVertices[Vertex],0)),1,1,"")</f>
        <v>3</v>
      </c>
      <c r="BD584" s="79" t="str">
        <f>REPLACE(INDEX(GroupVertices[Group],MATCH(Edges[[#This Row],[Vertex 2]],GroupVertices[Vertex],0)),1,1,"")</f>
        <v>3</v>
      </c>
    </row>
    <row r="585" spans="1:56" ht="15">
      <c r="A585" s="65" t="s">
        <v>651</v>
      </c>
      <c r="B585" s="65" t="s">
        <v>694</v>
      </c>
      <c r="C585" s="66"/>
      <c r="D585" s="67"/>
      <c r="E585" s="68"/>
      <c r="F585" s="69"/>
      <c r="G585" s="66"/>
      <c r="H585" s="70"/>
      <c r="I585" s="71"/>
      <c r="J585" s="71"/>
      <c r="K585" s="34" t="s">
        <v>65</v>
      </c>
      <c r="L585" s="78">
        <v>585</v>
      </c>
      <c r="M585" s="78"/>
      <c r="N585" s="73"/>
      <c r="O585" s="80" t="s">
        <v>875</v>
      </c>
      <c r="P585" s="82">
        <v>43656.6725</v>
      </c>
      <c r="Q585" s="80" t="s">
        <v>1217</v>
      </c>
      <c r="R585" s="80"/>
      <c r="S585" s="80"/>
      <c r="T585" s="80"/>
      <c r="U585" s="80"/>
      <c r="V585" s="83" t="s">
        <v>1835</v>
      </c>
      <c r="W585" s="82">
        <v>43656.6725</v>
      </c>
      <c r="X585" s="86">
        <v>43656</v>
      </c>
      <c r="Y585" s="88" t="s">
        <v>2373</v>
      </c>
      <c r="Z585" s="83" t="s">
        <v>2936</v>
      </c>
      <c r="AA585" s="80"/>
      <c r="AB585" s="80"/>
      <c r="AC585" s="88" t="s">
        <v>3499</v>
      </c>
      <c r="AD585" s="88" t="s">
        <v>3661</v>
      </c>
      <c r="AE585" s="80" t="b">
        <v>0</v>
      </c>
      <c r="AF585" s="80">
        <v>0</v>
      </c>
      <c r="AG585" s="88" t="s">
        <v>3683</v>
      </c>
      <c r="AH585" s="80" t="b">
        <v>0</v>
      </c>
      <c r="AI585" s="80" t="s">
        <v>3815</v>
      </c>
      <c r="AJ585" s="80"/>
      <c r="AK585" s="88" t="s">
        <v>3679</v>
      </c>
      <c r="AL585" s="80" t="b">
        <v>0</v>
      </c>
      <c r="AM585" s="80">
        <v>0</v>
      </c>
      <c r="AN585" s="88" t="s">
        <v>3679</v>
      </c>
      <c r="AO585" s="80" t="s">
        <v>3850</v>
      </c>
      <c r="AP585" s="80" t="b">
        <v>0</v>
      </c>
      <c r="AQ585" s="88" t="s">
        <v>3661</v>
      </c>
      <c r="AR585" s="80" t="s">
        <v>178</v>
      </c>
      <c r="AS585" s="80">
        <v>0</v>
      </c>
      <c r="AT585" s="80">
        <v>0</v>
      </c>
      <c r="AU585" s="80"/>
      <c r="AV585" s="80"/>
      <c r="AW585" s="80"/>
      <c r="AX585" s="80"/>
      <c r="AY585" s="80"/>
      <c r="AZ585" s="80"/>
      <c r="BA585" s="80"/>
      <c r="BB585" s="80"/>
      <c r="BC585" s="79" t="str">
        <f>REPLACE(INDEX(GroupVertices[Group],MATCH(Edges[[#This Row],[Vertex 1]],GroupVertices[Vertex],0)),1,1,"")</f>
        <v>3</v>
      </c>
      <c r="BD585" s="79" t="str">
        <f>REPLACE(INDEX(GroupVertices[Group],MATCH(Edges[[#This Row],[Vertex 2]],GroupVertices[Vertex],0)),1,1,"")</f>
        <v>3</v>
      </c>
    </row>
    <row r="586" spans="1:56" ht="15">
      <c r="A586" s="65" t="s">
        <v>651</v>
      </c>
      <c r="B586" s="65" t="s">
        <v>854</v>
      </c>
      <c r="C586" s="66"/>
      <c r="D586" s="67"/>
      <c r="E586" s="68"/>
      <c r="F586" s="69"/>
      <c r="G586" s="66"/>
      <c r="H586" s="70"/>
      <c r="I586" s="71"/>
      <c r="J586" s="71"/>
      <c r="K586" s="34" t="s">
        <v>65</v>
      </c>
      <c r="L586" s="78">
        <v>586</v>
      </c>
      <c r="M586" s="78"/>
      <c r="N586" s="73"/>
      <c r="O586" s="80" t="s">
        <v>876</v>
      </c>
      <c r="P586" s="82">
        <v>43656.69758101852</v>
      </c>
      <c r="Q586" s="80" t="s">
        <v>1218</v>
      </c>
      <c r="R586" s="80"/>
      <c r="S586" s="80"/>
      <c r="T586" s="80"/>
      <c r="U586" s="80"/>
      <c r="V586" s="83" t="s">
        <v>1835</v>
      </c>
      <c r="W586" s="82">
        <v>43656.69758101852</v>
      </c>
      <c r="X586" s="86">
        <v>43656</v>
      </c>
      <c r="Y586" s="88" t="s">
        <v>2374</v>
      </c>
      <c r="Z586" s="83" t="s">
        <v>2937</v>
      </c>
      <c r="AA586" s="80"/>
      <c r="AB586" s="80"/>
      <c r="AC586" s="88" t="s">
        <v>3500</v>
      </c>
      <c r="AD586" s="88" t="s">
        <v>3498</v>
      </c>
      <c r="AE586" s="80" t="b">
        <v>0</v>
      </c>
      <c r="AF586" s="80">
        <v>0</v>
      </c>
      <c r="AG586" s="88" t="s">
        <v>3796</v>
      </c>
      <c r="AH586" s="80" t="b">
        <v>0</v>
      </c>
      <c r="AI586" s="80" t="s">
        <v>3815</v>
      </c>
      <c r="AJ586" s="80"/>
      <c r="AK586" s="88" t="s">
        <v>3679</v>
      </c>
      <c r="AL586" s="80" t="b">
        <v>0</v>
      </c>
      <c r="AM586" s="80">
        <v>1</v>
      </c>
      <c r="AN586" s="88" t="s">
        <v>3679</v>
      </c>
      <c r="AO586" s="80" t="s">
        <v>3850</v>
      </c>
      <c r="AP586" s="80" t="b">
        <v>0</v>
      </c>
      <c r="AQ586" s="88" t="s">
        <v>3498</v>
      </c>
      <c r="AR586" s="80" t="s">
        <v>178</v>
      </c>
      <c r="AS586" s="80">
        <v>0</v>
      </c>
      <c r="AT586" s="80">
        <v>0</v>
      </c>
      <c r="AU586" s="80"/>
      <c r="AV586" s="80"/>
      <c r="AW586" s="80"/>
      <c r="AX586" s="80"/>
      <c r="AY586" s="80"/>
      <c r="AZ586" s="80"/>
      <c r="BA586" s="80"/>
      <c r="BB586" s="80"/>
      <c r="BC586" s="79" t="str">
        <f>REPLACE(INDEX(GroupVertices[Group],MATCH(Edges[[#This Row],[Vertex 1]],GroupVertices[Vertex],0)),1,1,"")</f>
        <v>3</v>
      </c>
      <c r="BD586" s="79" t="str">
        <f>REPLACE(INDEX(GroupVertices[Group],MATCH(Edges[[#This Row],[Vertex 2]],GroupVertices[Vertex],0)),1,1,"")</f>
        <v>3</v>
      </c>
    </row>
    <row r="587" spans="1:56" ht="15">
      <c r="A587" s="65" t="s">
        <v>651</v>
      </c>
      <c r="B587" s="65" t="s">
        <v>694</v>
      </c>
      <c r="C587" s="66"/>
      <c r="D587" s="67"/>
      <c r="E587" s="68"/>
      <c r="F587" s="69"/>
      <c r="G587" s="66"/>
      <c r="H587" s="70"/>
      <c r="I587" s="71"/>
      <c r="J587" s="71"/>
      <c r="K587" s="34" t="s">
        <v>65</v>
      </c>
      <c r="L587" s="78">
        <v>587</v>
      </c>
      <c r="M587" s="78"/>
      <c r="N587" s="73"/>
      <c r="O587" s="80" t="s">
        <v>876</v>
      </c>
      <c r="P587" s="82">
        <v>43656.69758101852</v>
      </c>
      <c r="Q587" s="80" t="s">
        <v>1218</v>
      </c>
      <c r="R587" s="80"/>
      <c r="S587" s="80"/>
      <c r="T587" s="80"/>
      <c r="U587" s="80"/>
      <c r="V587" s="83" t="s">
        <v>1835</v>
      </c>
      <c r="W587" s="82">
        <v>43656.69758101852</v>
      </c>
      <c r="X587" s="86">
        <v>43656</v>
      </c>
      <c r="Y587" s="88" t="s">
        <v>2374</v>
      </c>
      <c r="Z587" s="83" t="s">
        <v>2937</v>
      </c>
      <c r="AA587" s="80"/>
      <c r="AB587" s="80"/>
      <c r="AC587" s="88" t="s">
        <v>3500</v>
      </c>
      <c r="AD587" s="88" t="s">
        <v>3498</v>
      </c>
      <c r="AE587" s="80" t="b">
        <v>0</v>
      </c>
      <c r="AF587" s="80">
        <v>0</v>
      </c>
      <c r="AG587" s="88" t="s">
        <v>3796</v>
      </c>
      <c r="AH587" s="80" t="b">
        <v>0</v>
      </c>
      <c r="AI587" s="80" t="s">
        <v>3815</v>
      </c>
      <c r="AJ587" s="80"/>
      <c r="AK587" s="88" t="s">
        <v>3679</v>
      </c>
      <c r="AL587" s="80" t="b">
        <v>0</v>
      </c>
      <c r="AM587" s="80">
        <v>1</v>
      </c>
      <c r="AN587" s="88" t="s">
        <v>3679</v>
      </c>
      <c r="AO587" s="80" t="s">
        <v>3850</v>
      </c>
      <c r="AP587" s="80" t="b">
        <v>0</v>
      </c>
      <c r="AQ587" s="88" t="s">
        <v>3498</v>
      </c>
      <c r="AR587" s="80" t="s">
        <v>178</v>
      </c>
      <c r="AS587" s="80">
        <v>0</v>
      </c>
      <c r="AT587" s="80">
        <v>0</v>
      </c>
      <c r="AU587" s="80"/>
      <c r="AV587" s="80"/>
      <c r="AW587" s="80"/>
      <c r="AX587" s="80"/>
      <c r="AY587" s="80"/>
      <c r="AZ587" s="80"/>
      <c r="BA587" s="80"/>
      <c r="BB587" s="80"/>
      <c r="BC587" s="79" t="str">
        <f>REPLACE(INDEX(GroupVertices[Group],MATCH(Edges[[#This Row],[Vertex 1]],GroupVertices[Vertex],0)),1,1,"")</f>
        <v>3</v>
      </c>
      <c r="BD587" s="79" t="str">
        <f>REPLACE(INDEX(GroupVertices[Group],MATCH(Edges[[#This Row],[Vertex 2]],GroupVertices[Vertex],0)),1,1,"")</f>
        <v>3</v>
      </c>
    </row>
    <row r="588" spans="1:56" ht="15">
      <c r="A588" s="65" t="s">
        <v>651</v>
      </c>
      <c r="B588" s="65" t="s">
        <v>855</v>
      </c>
      <c r="C588" s="66"/>
      <c r="D588" s="67"/>
      <c r="E588" s="68"/>
      <c r="F588" s="69"/>
      <c r="G588" s="66"/>
      <c r="H588" s="70"/>
      <c r="I588" s="71"/>
      <c r="J588" s="71"/>
      <c r="K588" s="34" t="s">
        <v>65</v>
      </c>
      <c r="L588" s="78">
        <v>588</v>
      </c>
      <c r="M588" s="78"/>
      <c r="N588" s="73"/>
      <c r="O588" s="80" t="s">
        <v>876</v>
      </c>
      <c r="P588" s="82">
        <v>43656.69758101852</v>
      </c>
      <c r="Q588" s="80" t="s">
        <v>1218</v>
      </c>
      <c r="R588" s="80"/>
      <c r="S588" s="80"/>
      <c r="T588" s="80"/>
      <c r="U588" s="80"/>
      <c r="V588" s="83" t="s">
        <v>1835</v>
      </c>
      <c r="W588" s="82">
        <v>43656.69758101852</v>
      </c>
      <c r="X588" s="86">
        <v>43656</v>
      </c>
      <c r="Y588" s="88" t="s">
        <v>2374</v>
      </c>
      <c r="Z588" s="83" t="s">
        <v>2937</v>
      </c>
      <c r="AA588" s="80"/>
      <c r="AB588" s="80"/>
      <c r="AC588" s="88" t="s">
        <v>3500</v>
      </c>
      <c r="AD588" s="88" t="s">
        <v>3498</v>
      </c>
      <c r="AE588" s="80" t="b">
        <v>0</v>
      </c>
      <c r="AF588" s="80">
        <v>0</v>
      </c>
      <c r="AG588" s="88" t="s">
        <v>3796</v>
      </c>
      <c r="AH588" s="80" t="b">
        <v>0</v>
      </c>
      <c r="AI588" s="80" t="s">
        <v>3815</v>
      </c>
      <c r="AJ588" s="80"/>
      <c r="AK588" s="88" t="s">
        <v>3679</v>
      </c>
      <c r="AL588" s="80" t="b">
        <v>0</v>
      </c>
      <c r="AM588" s="80">
        <v>1</v>
      </c>
      <c r="AN588" s="88" t="s">
        <v>3679</v>
      </c>
      <c r="AO588" s="80" t="s">
        <v>3850</v>
      </c>
      <c r="AP588" s="80" t="b">
        <v>0</v>
      </c>
      <c r="AQ588" s="88" t="s">
        <v>3498</v>
      </c>
      <c r="AR588" s="80" t="s">
        <v>178</v>
      </c>
      <c r="AS588" s="80">
        <v>0</v>
      </c>
      <c r="AT588" s="80">
        <v>0</v>
      </c>
      <c r="AU588" s="80"/>
      <c r="AV588" s="80"/>
      <c r="AW588" s="80"/>
      <c r="AX588" s="80"/>
      <c r="AY588" s="80"/>
      <c r="AZ588" s="80"/>
      <c r="BA588" s="80"/>
      <c r="BB588" s="80"/>
      <c r="BC588" s="79" t="str">
        <f>REPLACE(INDEX(GroupVertices[Group],MATCH(Edges[[#This Row],[Vertex 1]],GroupVertices[Vertex],0)),1,1,"")</f>
        <v>3</v>
      </c>
      <c r="BD588" s="79" t="str">
        <f>REPLACE(INDEX(GroupVertices[Group],MATCH(Edges[[#This Row],[Vertex 2]],GroupVertices[Vertex],0)),1,1,"")</f>
        <v>3</v>
      </c>
    </row>
    <row r="589" spans="1:56" ht="15">
      <c r="A589" s="65" t="s">
        <v>651</v>
      </c>
      <c r="B589" s="65" t="s">
        <v>856</v>
      </c>
      <c r="C589" s="66"/>
      <c r="D589" s="67"/>
      <c r="E589" s="68"/>
      <c r="F589" s="69"/>
      <c r="G589" s="66"/>
      <c r="H589" s="70"/>
      <c r="I589" s="71"/>
      <c r="J589" s="71"/>
      <c r="K589" s="34" t="s">
        <v>65</v>
      </c>
      <c r="L589" s="78">
        <v>589</v>
      </c>
      <c r="M589" s="78"/>
      <c r="N589" s="73"/>
      <c r="O589" s="80" t="s">
        <v>876</v>
      </c>
      <c r="P589" s="82">
        <v>43656.69758101852</v>
      </c>
      <c r="Q589" s="80" t="s">
        <v>1218</v>
      </c>
      <c r="R589" s="80"/>
      <c r="S589" s="80"/>
      <c r="T589" s="80"/>
      <c r="U589" s="80"/>
      <c r="V589" s="83" t="s">
        <v>1835</v>
      </c>
      <c r="W589" s="82">
        <v>43656.69758101852</v>
      </c>
      <c r="X589" s="86">
        <v>43656</v>
      </c>
      <c r="Y589" s="88" t="s">
        <v>2374</v>
      </c>
      <c r="Z589" s="83" t="s">
        <v>2937</v>
      </c>
      <c r="AA589" s="80"/>
      <c r="AB589" s="80"/>
      <c r="AC589" s="88" t="s">
        <v>3500</v>
      </c>
      <c r="AD589" s="88" t="s">
        <v>3498</v>
      </c>
      <c r="AE589" s="80" t="b">
        <v>0</v>
      </c>
      <c r="AF589" s="80">
        <v>0</v>
      </c>
      <c r="AG589" s="88" t="s">
        <v>3796</v>
      </c>
      <c r="AH589" s="80" t="b">
        <v>0</v>
      </c>
      <c r="AI589" s="80" t="s">
        <v>3815</v>
      </c>
      <c r="AJ589" s="80"/>
      <c r="AK589" s="88" t="s">
        <v>3679</v>
      </c>
      <c r="AL589" s="80" t="b">
        <v>0</v>
      </c>
      <c r="AM589" s="80">
        <v>1</v>
      </c>
      <c r="AN589" s="88" t="s">
        <v>3679</v>
      </c>
      <c r="AO589" s="80" t="s">
        <v>3850</v>
      </c>
      <c r="AP589" s="80" t="b">
        <v>0</v>
      </c>
      <c r="AQ589" s="88" t="s">
        <v>3498</v>
      </c>
      <c r="AR589" s="80" t="s">
        <v>178</v>
      </c>
      <c r="AS589" s="80">
        <v>0</v>
      </c>
      <c r="AT589" s="80">
        <v>0</v>
      </c>
      <c r="AU589" s="80"/>
      <c r="AV589" s="80"/>
      <c r="AW589" s="80"/>
      <c r="AX589" s="80"/>
      <c r="AY589" s="80"/>
      <c r="AZ589" s="80"/>
      <c r="BA589" s="80"/>
      <c r="BB589" s="80"/>
      <c r="BC589" s="79" t="str">
        <f>REPLACE(INDEX(GroupVertices[Group],MATCH(Edges[[#This Row],[Vertex 1]],GroupVertices[Vertex],0)),1,1,"")</f>
        <v>3</v>
      </c>
      <c r="BD589" s="79" t="str">
        <f>REPLACE(INDEX(GroupVertices[Group],MATCH(Edges[[#This Row],[Vertex 2]],GroupVertices[Vertex],0)),1,1,"")</f>
        <v>3</v>
      </c>
    </row>
    <row r="590" spans="1:56" ht="15">
      <c r="A590" s="65" t="s">
        <v>651</v>
      </c>
      <c r="B590" s="65" t="s">
        <v>857</v>
      </c>
      <c r="C590" s="66"/>
      <c r="D590" s="67"/>
      <c r="E590" s="68"/>
      <c r="F590" s="69"/>
      <c r="G590" s="66"/>
      <c r="H590" s="70"/>
      <c r="I590" s="71"/>
      <c r="J590" s="71"/>
      <c r="K590" s="34" t="s">
        <v>65</v>
      </c>
      <c r="L590" s="78">
        <v>590</v>
      </c>
      <c r="M590" s="78"/>
      <c r="N590" s="73"/>
      <c r="O590" s="80" t="s">
        <v>876</v>
      </c>
      <c r="P590" s="82">
        <v>43656.69758101852</v>
      </c>
      <c r="Q590" s="80" t="s">
        <v>1218</v>
      </c>
      <c r="R590" s="80"/>
      <c r="S590" s="80"/>
      <c r="T590" s="80"/>
      <c r="U590" s="80"/>
      <c r="V590" s="83" t="s">
        <v>1835</v>
      </c>
      <c r="W590" s="82">
        <v>43656.69758101852</v>
      </c>
      <c r="X590" s="86">
        <v>43656</v>
      </c>
      <c r="Y590" s="88" t="s">
        <v>2374</v>
      </c>
      <c r="Z590" s="83" t="s">
        <v>2937</v>
      </c>
      <c r="AA590" s="80"/>
      <c r="AB590" s="80"/>
      <c r="AC590" s="88" t="s">
        <v>3500</v>
      </c>
      <c r="AD590" s="88" t="s">
        <v>3498</v>
      </c>
      <c r="AE590" s="80" t="b">
        <v>0</v>
      </c>
      <c r="AF590" s="80">
        <v>0</v>
      </c>
      <c r="AG590" s="88" t="s">
        <v>3796</v>
      </c>
      <c r="AH590" s="80" t="b">
        <v>0</v>
      </c>
      <c r="AI590" s="80" t="s">
        <v>3815</v>
      </c>
      <c r="AJ590" s="80"/>
      <c r="AK590" s="88" t="s">
        <v>3679</v>
      </c>
      <c r="AL590" s="80" t="b">
        <v>0</v>
      </c>
      <c r="AM590" s="80">
        <v>1</v>
      </c>
      <c r="AN590" s="88" t="s">
        <v>3679</v>
      </c>
      <c r="AO590" s="80" t="s">
        <v>3850</v>
      </c>
      <c r="AP590" s="80" t="b">
        <v>0</v>
      </c>
      <c r="AQ590" s="88" t="s">
        <v>3498</v>
      </c>
      <c r="AR590" s="80" t="s">
        <v>178</v>
      </c>
      <c r="AS590" s="80">
        <v>0</v>
      </c>
      <c r="AT590" s="80">
        <v>0</v>
      </c>
      <c r="AU590" s="80"/>
      <c r="AV590" s="80"/>
      <c r="AW590" s="80"/>
      <c r="AX590" s="80"/>
      <c r="AY590" s="80"/>
      <c r="AZ590" s="80"/>
      <c r="BA590" s="80"/>
      <c r="BB590" s="80"/>
      <c r="BC590" s="79" t="str">
        <f>REPLACE(INDEX(GroupVertices[Group],MATCH(Edges[[#This Row],[Vertex 1]],GroupVertices[Vertex],0)),1,1,"")</f>
        <v>3</v>
      </c>
      <c r="BD590" s="79" t="str">
        <f>REPLACE(INDEX(GroupVertices[Group],MATCH(Edges[[#This Row],[Vertex 2]],GroupVertices[Vertex],0)),1,1,"")</f>
        <v>3</v>
      </c>
    </row>
    <row r="591" spans="1:56" ht="15">
      <c r="A591" s="65" t="s">
        <v>651</v>
      </c>
      <c r="B591" s="65" t="s">
        <v>858</v>
      </c>
      <c r="C591" s="66"/>
      <c r="D591" s="67"/>
      <c r="E591" s="68"/>
      <c r="F591" s="69"/>
      <c r="G591" s="66"/>
      <c r="H591" s="70"/>
      <c r="I591" s="71"/>
      <c r="J591" s="71"/>
      <c r="K591" s="34" t="s">
        <v>65</v>
      </c>
      <c r="L591" s="78">
        <v>591</v>
      </c>
      <c r="M591" s="78"/>
      <c r="N591" s="73"/>
      <c r="O591" s="80" t="s">
        <v>876</v>
      </c>
      <c r="P591" s="82">
        <v>43656.69758101852</v>
      </c>
      <c r="Q591" s="80" t="s">
        <v>1218</v>
      </c>
      <c r="R591" s="80"/>
      <c r="S591" s="80"/>
      <c r="T591" s="80"/>
      <c r="U591" s="80"/>
      <c r="V591" s="83" t="s">
        <v>1835</v>
      </c>
      <c r="W591" s="82">
        <v>43656.69758101852</v>
      </c>
      <c r="X591" s="86">
        <v>43656</v>
      </c>
      <c r="Y591" s="88" t="s">
        <v>2374</v>
      </c>
      <c r="Z591" s="83" t="s">
        <v>2937</v>
      </c>
      <c r="AA591" s="80"/>
      <c r="AB591" s="80"/>
      <c r="AC591" s="88" t="s">
        <v>3500</v>
      </c>
      <c r="AD591" s="88" t="s">
        <v>3498</v>
      </c>
      <c r="AE591" s="80" t="b">
        <v>0</v>
      </c>
      <c r="AF591" s="80">
        <v>0</v>
      </c>
      <c r="AG591" s="88" t="s">
        <v>3796</v>
      </c>
      <c r="AH591" s="80" t="b">
        <v>0</v>
      </c>
      <c r="AI591" s="80" t="s">
        <v>3815</v>
      </c>
      <c r="AJ591" s="80"/>
      <c r="AK591" s="88" t="s">
        <v>3679</v>
      </c>
      <c r="AL591" s="80" t="b">
        <v>0</v>
      </c>
      <c r="AM591" s="80">
        <v>1</v>
      </c>
      <c r="AN591" s="88" t="s">
        <v>3679</v>
      </c>
      <c r="AO591" s="80" t="s">
        <v>3850</v>
      </c>
      <c r="AP591" s="80" t="b">
        <v>0</v>
      </c>
      <c r="AQ591" s="88" t="s">
        <v>3498</v>
      </c>
      <c r="AR591" s="80" t="s">
        <v>178</v>
      </c>
      <c r="AS591" s="80">
        <v>0</v>
      </c>
      <c r="AT591" s="80">
        <v>0</v>
      </c>
      <c r="AU591" s="80"/>
      <c r="AV591" s="80"/>
      <c r="AW591" s="80"/>
      <c r="AX591" s="80"/>
      <c r="AY591" s="80"/>
      <c r="AZ591" s="80"/>
      <c r="BA591" s="80"/>
      <c r="BB591" s="80"/>
      <c r="BC591" s="79" t="str">
        <f>REPLACE(INDEX(GroupVertices[Group],MATCH(Edges[[#This Row],[Vertex 1]],GroupVertices[Vertex],0)),1,1,"")</f>
        <v>3</v>
      </c>
      <c r="BD591" s="79" t="str">
        <f>REPLACE(INDEX(GroupVertices[Group],MATCH(Edges[[#This Row],[Vertex 2]],GroupVertices[Vertex],0)),1,1,"")</f>
        <v>3</v>
      </c>
    </row>
    <row r="592" spans="1:56" ht="15">
      <c r="A592" s="65" t="s">
        <v>651</v>
      </c>
      <c r="B592" s="65" t="s">
        <v>650</v>
      </c>
      <c r="C592" s="66"/>
      <c r="D592" s="67"/>
      <c r="E592" s="68"/>
      <c r="F592" s="69"/>
      <c r="G592" s="66"/>
      <c r="H592" s="70"/>
      <c r="I592" s="71"/>
      <c r="J592" s="71"/>
      <c r="K592" s="34" t="s">
        <v>66</v>
      </c>
      <c r="L592" s="78">
        <v>592</v>
      </c>
      <c r="M592" s="78"/>
      <c r="N592" s="73"/>
      <c r="O592" s="80" t="s">
        <v>875</v>
      </c>
      <c r="P592" s="82">
        <v>43656.69758101852</v>
      </c>
      <c r="Q592" s="80" t="s">
        <v>1218</v>
      </c>
      <c r="R592" s="80"/>
      <c r="S592" s="80"/>
      <c r="T592" s="80"/>
      <c r="U592" s="80"/>
      <c r="V592" s="83" t="s">
        <v>1835</v>
      </c>
      <c r="W592" s="82">
        <v>43656.69758101852</v>
      </c>
      <c r="X592" s="86">
        <v>43656</v>
      </c>
      <c r="Y592" s="88" t="s">
        <v>2374</v>
      </c>
      <c r="Z592" s="83" t="s">
        <v>2937</v>
      </c>
      <c r="AA592" s="80"/>
      <c r="AB592" s="80"/>
      <c r="AC592" s="88" t="s">
        <v>3500</v>
      </c>
      <c r="AD592" s="88" t="s">
        <v>3498</v>
      </c>
      <c r="AE592" s="80" t="b">
        <v>0</v>
      </c>
      <c r="AF592" s="80">
        <v>0</v>
      </c>
      <c r="AG592" s="88" t="s">
        <v>3796</v>
      </c>
      <c r="AH592" s="80" t="b">
        <v>0</v>
      </c>
      <c r="AI592" s="80" t="s">
        <v>3815</v>
      </c>
      <c r="AJ592" s="80"/>
      <c r="AK592" s="88" t="s">
        <v>3679</v>
      </c>
      <c r="AL592" s="80" t="b">
        <v>0</v>
      </c>
      <c r="AM592" s="80">
        <v>1</v>
      </c>
      <c r="AN592" s="88" t="s">
        <v>3679</v>
      </c>
      <c r="AO592" s="80" t="s">
        <v>3850</v>
      </c>
      <c r="AP592" s="80" t="b">
        <v>0</v>
      </c>
      <c r="AQ592" s="88" t="s">
        <v>3498</v>
      </c>
      <c r="AR592" s="80" t="s">
        <v>178</v>
      </c>
      <c r="AS592" s="80">
        <v>0</v>
      </c>
      <c r="AT592" s="80">
        <v>0</v>
      </c>
      <c r="AU592" s="80"/>
      <c r="AV592" s="80"/>
      <c r="AW592" s="80"/>
      <c r="AX592" s="80"/>
      <c r="AY592" s="80"/>
      <c r="AZ592" s="80"/>
      <c r="BA592" s="80"/>
      <c r="BB592" s="80"/>
      <c r="BC592" s="79" t="str">
        <f>REPLACE(INDEX(GroupVertices[Group],MATCH(Edges[[#This Row],[Vertex 1]],GroupVertices[Vertex],0)),1,1,"")</f>
        <v>3</v>
      </c>
      <c r="BD592" s="79" t="str">
        <f>REPLACE(INDEX(GroupVertices[Group],MATCH(Edges[[#This Row],[Vertex 2]],GroupVertices[Vertex],0)),1,1,"")</f>
        <v>3</v>
      </c>
    </row>
    <row r="593" spans="1:56" ht="15">
      <c r="A593" s="65" t="s">
        <v>598</v>
      </c>
      <c r="B593" s="65" t="s">
        <v>598</v>
      </c>
      <c r="C593" s="66"/>
      <c r="D593" s="67"/>
      <c r="E593" s="68"/>
      <c r="F593" s="69"/>
      <c r="G593" s="66"/>
      <c r="H593" s="70"/>
      <c r="I593" s="71"/>
      <c r="J593" s="71"/>
      <c r="K593" s="34" t="s">
        <v>65</v>
      </c>
      <c r="L593" s="78">
        <v>593</v>
      </c>
      <c r="M593" s="78"/>
      <c r="N593" s="73"/>
      <c r="O593" s="80" t="s">
        <v>178</v>
      </c>
      <c r="P593" s="82">
        <v>43648.392488425925</v>
      </c>
      <c r="Q593" s="80" t="s">
        <v>1164</v>
      </c>
      <c r="R593" s="80"/>
      <c r="S593" s="80"/>
      <c r="T593" s="80" t="s">
        <v>1383</v>
      </c>
      <c r="U593" s="83" t="s">
        <v>1464</v>
      </c>
      <c r="V593" s="83" t="s">
        <v>1464</v>
      </c>
      <c r="W593" s="82">
        <v>43648.392488425925</v>
      </c>
      <c r="X593" s="86">
        <v>43648</v>
      </c>
      <c r="Y593" s="88" t="s">
        <v>2288</v>
      </c>
      <c r="Z593" s="83" t="s">
        <v>2851</v>
      </c>
      <c r="AA593" s="80"/>
      <c r="AB593" s="80"/>
      <c r="AC593" s="88" t="s">
        <v>3414</v>
      </c>
      <c r="AD593" s="80"/>
      <c r="AE593" s="80" t="b">
        <v>0</v>
      </c>
      <c r="AF593" s="80">
        <v>919</v>
      </c>
      <c r="AG593" s="88" t="s">
        <v>3679</v>
      </c>
      <c r="AH593" s="80" t="b">
        <v>0</v>
      </c>
      <c r="AI593" s="80" t="s">
        <v>3815</v>
      </c>
      <c r="AJ593" s="80"/>
      <c r="AK593" s="88" t="s">
        <v>3679</v>
      </c>
      <c r="AL593" s="80" t="b">
        <v>0</v>
      </c>
      <c r="AM593" s="80">
        <v>270</v>
      </c>
      <c r="AN593" s="88" t="s">
        <v>3679</v>
      </c>
      <c r="AO593" s="80" t="s">
        <v>3850</v>
      </c>
      <c r="AP593" s="80" t="b">
        <v>0</v>
      </c>
      <c r="AQ593" s="88" t="s">
        <v>3414</v>
      </c>
      <c r="AR593" s="80" t="s">
        <v>874</v>
      </c>
      <c r="AS593" s="80">
        <v>0</v>
      </c>
      <c r="AT593" s="80">
        <v>0</v>
      </c>
      <c r="AU593" s="80"/>
      <c r="AV593" s="80"/>
      <c r="AW593" s="80"/>
      <c r="AX593" s="80"/>
      <c r="AY593" s="80"/>
      <c r="AZ593" s="80"/>
      <c r="BA593" s="80"/>
      <c r="BB593" s="80"/>
      <c r="BC593" s="79" t="str">
        <f>REPLACE(INDEX(GroupVertices[Group],MATCH(Edges[[#This Row],[Vertex 1]],GroupVertices[Vertex],0)),1,1,"")</f>
        <v>2</v>
      </c>
      <c r="BD593" s="79" t="str">
        <f>REPLACE(INDEX(GroupVertices[Group],MATCH(Edges[[#This Row],[Vertex 2]],GroupVertices[Vertex],0)),1,1,"")</f>
        <v>2</v>
      </c>
    </row>
    <row r="594" spans="1:56" ht="15">
      <c r="A594" s="65" t="s">
        <v>301</v>
      </c>
      <c r="B594" s="65" t="s">
        <v>548</v>
      </c>
      <c r="C594" s="66"/>
      <c r="D594" s="67"/>
      <c r="E594" s="68"/>
      <c r="F594" s="69"/>
      <c r="G594" s="66"/>
      <c r="H594" s="70"/>
      <c r="I594" s="71"/>
      <c r="J594" s="71"/>
      <c r="K594" s="34" t="s">
        <v>65</v>
      </c>
      <c r="L594" s="78">
        <v>594</v>
      </c>
      <c r="M594" s="78"/>
      <c r="N594" s="73"/>
      <c r="O594" s="80" t="s">
        <v>874</v>
      </c>
      <c r="P594" s="82">
        <v>43656.5125</v>
      </c>
      <c r="Q594" s="80" t="s">
        <v>917</v>
      </c>
      <c r="R594" s="80"/>
      <c r="S594" s="80"/>
      <c r="T594" s="80" t="s">
        <v>1343</v>
      </c>
      <c r="U594" s="83" t="s">
        <v>1397</v>
      </c>
      <c r="V594" s="83" t="s">
        <v>1397</v>
      </c>
      <c r="W594" s="82">
        <v>43656.5125</v>
      </c>
      <c r="X594" s="86">
        <v>43656</v>
      </c>
      <c r="Y594" s="88" t="s">
        <v>1950</v>
      </c>
      <c r="Z594" s="83" t="s">
        <v>2509</v>
      </c>
      <c r="AA594" s="80"/>
      <c r="AB594" s="80"/>
      <c r="AC594" s="88" t="s">
        <v>3072</v>
      </c>
      <c r="AD594" s="80"/>
      <c r="AE594" s="80" t="b">
        <v>0</v>
      </c>
      <c r="AF594" s="80">
        <v>0</v>
      </c>
      <c r="AG594" s="88" t="s">
        <v>3679</v>
      </c>
      <c r="AH594" s="80" t="b">
        <v>0</v>
      </c>
      <c r="AI594" s="80" t="s">
        <v>3821</v>
      </c>
      <c r="AJ594" s="80"/>
      <c r="AK594" s="88" t="s">
        <v>3679</v>
      </c>
      <c r="AL594" s="80" t="b">
        <v>0</v>
      </c>
      <c r="AM594" s="80">
        <v>6</v>
      </c>
      <c r="AN594" s="88" t="s">
        <v>3336</v>
      </c>
      <c r="AO594" s="80" t="s">
        <v>3851</v>
      </c>
      <c r="AP594" s="80" t="b">
        <v>0</v>
      </c>
      <c r="AQ594" s="88" t="s">
        <v>3336</v>
      </c>
      <c r="AR594" s="80" t="s">
        <v>178</v>
      </c>
      <c r="AS594" s="80">
        <v>0</v>
      </c>
      <c r="AT594" s="80">
        <v>0</v>
      </c>
      <c r="AU594" s="80"/>
      <c r="AV594" s="80"/>
      <c r="AW594" s="80"/>
      <c r="AX594" s="80"/>
      <c r="AY594" s="80"/>
      <c r="AZ594" s="80"/>
      <c r="BA594" s="80"/>
      <c r="BB594" s="80"/>
      <c r="BC594" s="79" t="str">
        <f>REPLACE(INDEX(GroupVertices[Group],MATCH(Edges[[#This Row],[Vertex 1]],GroupVertices[Vertex],0)),1,1,"")</f>
        <v>13</v>
      </c>
      <c r="BD594" s="79" t="str">
        <f>REPLACE(INDEX(GroupVertices[Group],MATCH(Edges[[#This Row],[Vertex 2]],GroupVertices[Vertex],0)),1,1,"")</f>
        <v>13</v>
      </c>
    </row>
    <row r="595" spans="1:56" ht="15">
      <c r="A595" s="65" t="s">
        <v>301</v>
      </c>
      <c r="B595" s="65" t="s">
        <v>548</v>
      </c>
      <c r="C595" s="66"/>
      <c r="D595" s="67"/>
      <c r="E595" s="68"/>
      <c r="F595" s="69"/>
      <c r="G595" s="66"/>
      <c r="H595" s="70"/>
      <c r="I595" s="71"/>
      <c r="J595" s="71"/>
      <c r="K595" s="34" t="s">
        <v>65</v>
      </c>
      <c r="L595" s="78">
        <v>595</v>
      </c>
      <c r="M595" s="78"/>
      <c r="N595" s="73"/>
      <c r="O595" s="80" t="s">
        <v>874</v>
      </c>
      <c r="P595" s="82">
        <v>43656.51315972222</v>
      </c>
      <c r="Q595" s="80" t="s">
        <v>918</v>
      </c>
      <c r="R595" s="80"/>
      <c r="S595" s="80"/>
      <c r="T595" s="80" t="s">
        <v>1344</v>
      </c>
      <c r="U595" s="83" t="s">
        <v>1398</v>
      </c>
      <c r="V595" s="83" t="s">
        <v>1398</v>
      </c>
      <c r="W595" s="82">
        <v>43656.51315972222</v>
      </c>
      <c r="X595" s="86">
        <v>43656</v>
      </c>
      <c r="Y595" s="88" t="s">
        <v>1951</v>
      </c>
      <c r="Z595" s="83" t="s">
        <v>2510</v>
      </c>
      <c r="AA595" s="80"/>
      <c r="AB595" s="80"/>
      <c r="AC595" s="88" t="s">
        <v>3073</v>
      </c>
      <c r="AD595" s="80"/>
      <c r="AE595" s="80" t="b">
        <v>0</v>
      </c>
      <c r="AF595" s="80">
        <v>0</v>
      </c>
      <c r="AG595" s="88" t="s">
        <v>3679</v>
      </c>
      <c r="AH595" s="80" t="b">
        <v>0</v>
      </c>
      <c r="AI595" s="80" t="s">
        <v>3821</v>
      </c>
      <c r="AJ595" s="80"/>
      <c r="AK595" s="88" t="s">
        <v>3679</v>
      </c>
      <c r="AL595" s="80" t="b">
        <v>0</v>
      </c>
      <c r="AM595" s="80">
        <v>4</v>
      </c>
      <c r="AN595" s="88" t="s">
        <v>3335</v>
      </c>
      <c r="AO595" s="80" t="s">
        <v>3851</v>
      </c>
      <c r="AP595" s="80" t="b">
        <v>0</v>
      </c>
      <c r="AQ595" s="88" t="s">
        <v>3335</v>
      </c>
      <c r="AR595" s="80" t="s">
        <v>178</v>
      </c>
      <c r="AS595" s="80">
        <v>0</v>
      </c>
      <c r="AT595" s="80">
        <v>0</v>
      </c>
      <c r="AU595" s="80"/>
      <c r="AV595" s="80"/>
      <c r="AW595" s="80"/>
      <c r="AX595" s="80"/>
      <c r="AY595" s="80"/>
      <c r="AZ595" s="80"/>
      <c r="BA595" s="80"/>
      <c r="BB595" s="80"/>
      <c r="BC595" s="79" t="str">
        <f>REPLACE(INDEX(GroupVertices[Group],MATCH(Edges[[#This Row],[Vertex 1]],GroupVertices[Vertex],0)),1,1,"")</f>
        <v>13</v>
      </c>
      <c r="BD595" s="79" t="str">
        <f>REPLACE(INDEX(GroupVertices[Group],MATCH(Edges[[#This Row],[Vertex 2]],GroupVertices[Vertex],0)),1,1,"")</f>
        <v>13</v>
      </c>
    </row>
    <row r="596" spans="1:56" ht="15">
      <c r="A596" s="65" t="s">
        <v>617</v>
      </c>
      <c r="B596" s="65" t="s">
        <v>617</v>
      </c>
      <c r="C596" s="66"/>
      <c r="D596" s="67"/>
      <c r="E596" s="68"/>
      <c r="F596" s="69"/>
      <c r="G596" s="66"/>
      <c r="H596" s="70"/>
      <c r="I596" s="71"/>
      <c r="J596" s="71"/>
      <c r="K596" s="34" t="s">
        <v>65</v>
      </c>
      <c r="L596" s="78">
        <v>596</v>
      </c>
      <c r="M596" s="78"/>
      <c r="N596" s="73"/>
      <c r="O596" s="80" t="s">
        <v>178</v>
      </c>
      <c r="P596" s="82">
        <v>43656.26127314815</v>
      </c>
      <c r="Q596" s="80" t="s">
        <v>1184</v>
      </c>
      <c r="R596" s="80"/>
      <c r="S596" s="80"/>
      <c r="T596" s="80"/>
      <c r="U596" s="83" t="s">
        <v>1483</v>
      </c>
      <c r="V596" s="83" t="s">
        <v>1483</v>
      </c>
      <c r="W596" s="82">
        <v>43656.26127314815</v>
      </c>
      <c r="X596" s="86">
        <v>43656</v>
      </c>
      <c r="Y596" s="88" t="s">
        <v>2328</v>
      </c>
      <c r="Z596" s="83" t="s">
        <v>2891</v>
      </c>
      <c r="AA596" s="80"/>
      <c r="AB596" s="80"/>
      <c r="AC596" s="88" t="s">
        <v>3454</v>
      </c>
      <c r="AD596" s="80"/>
      <c r="AE596" s="80" t="b">
        <v>0</v>
      </c>
      <c r="AF596" s="80">
        <v>15005</v>
      </c>
      <c r="AG596" s="88" t="s">
        <v>3679</v>
      </c>
      <c r="AH596" s="80" t="b">
        <v>0</v>
      </c>
      <c r="AI596" s="80" t="s">
        <v>3815</v>
      </c>
      <c r="AJ596" s="80"/>
      <c r="AK596" s="88" t="s">
        <v>3679</v>
      </c>
      <c r="AL596" s="80" t="b">
        <v>0</v>
      </c>
      <c r="AM596" s="80">
        <v>4626</v>
      </c>
      <c r="AN596" s="88" t="s">
        <v>3679</v>
      </c>
      <c r="AO596" s="80" t="s">
        <v>3849</v>
      </c>
      <c r="AP596" s="80" t="b">
        <v>0</v>
      </c>
      <c r="AQ596" s="88" t="s">
        <v>3454</v>
      </c>
      <c r="AR596" s="80" t="s">
        <v>874</v>
      </c>
      <c r="AS596" s="80">
        <v>0</v>
      </c>
      <c r="AT596" s="80">
        <v>0</v>
      </c>
      <c r="AU596" s="80"/>
      <c r="AV596" s="80"/>
      <c r="AW596" s="80"/>
      <c r="AX596" s="80"/>
      <c r="AY596" s="80"/>
      <c r="AZ596" s="80"/>
      <c r="BA596" s="80"/>
      <c r="BB596" s="80"/>
      <c r="BC596" s="79" t="str">
        <f>REPLACE(INDEX(GroupVertices[Group],MATCH(Edges[[#This Row],[Vertex 1]],GroupVertices[Vertex],0)),1,1,"")</f>
        <v>2</v>
      </c>
      <c r="BD596" s="79" t="str">
        <f>REPLACE(INDEX(GroupVertices[Group],MATCH(Edges[[#This Row],[Vertex 2]],GroupVertices[Vertex],0)),1,1,"")</f>
        <v>2</v>
      </c>
    </row>
    <row r="597" spans="1:56" ht="15">
      <c r="A597" s="65" t="s">
        <v>649</v>
      </c>
      <c r="B597" s="65" t="s">
        <v>822</v>
      </c>
      <c r="C597" s="66"/>
      <c r="D597" s="67"/>
      <c r="E597" s="68"/>
      <c r="F597" s="69"/>
      <c r="G597" s="66"/>
      <c r="H597" s="70"/>
      <c r="I597" s="71"/>
      <c r="J597" s="71"/>
      <c r="K597" s="34" t="s">
        <v>65</v>
      </c>
      <c r="L597" s="78">
        <v>597</v>
      </c>
      <c r="M597" s="78"/>
      <c r="N597" s="73"/>
      <c r="O597" s="80" t="s">
        <v>876</v>
      </c>
      <c r="P597" s="82">
        <v>43656.583287037036</v>
      </c>
      <c r="Q597" s="80" t="s">
        <v>1215</v>
      </c>
      <c r="R597" s="83" t="s">
        <v>1309</v>
      </c>
      <c r="S597" s="80" t="s">
        <v>1331</v>
      </c>
      <c r="T597" s="80"/>
      <c r="U597" s="80"/>
      <c r="V597" s="83" t="s">
        <v>1833</v>
      </c>
      <c r="W597" s="82">
        <v>43656.583287037036</v>
      </c>
      <c r="X597" s="86">
        <v>43656</v>
      </c>
      <c r="Y597" s="88" t="s">
        <v>2369</v>
      </c>
      <c r="Z597" s="83" t="s">
        <v>2932</v>
      </c>
      <c r="AA597" s="80"/>
      <c r="AB597" s="80"/>
      <c r="AC597" s="88" t="s">
        <v>3495</v>
      </c>
      <c r="AD597" s="80"/>
      <c r="AE597" s="80" t="b">
        <v>0</v>
      </c>
      <c r="AF597" s="80">
        <v>1</v>
      </c>
      <c r="AG597" s="88" t="s">
        <v>3679</v>
      </c>
      <c r="AH597" s="80" t="b">
        <v>0</v>
      </c>
      <c r="AI597" s="80" t="s">
        <v>3815</v>
      </c>
      <c r="AJ597" s="80"/>
      <c r="AK597" s="88" t="s">
        <v>3679</v>
      </c>
      <c r="AL597" s="80" t="b">
        <v>0</v>
      </c>
      <c r="AM597" s="80">
        <v>1</v>
      </c>
      <c r="AN597" s="88" t="s">
        <v>3679</v>
      </c>
      <c r="AO597" s="80" t="s">
        <v>3851</v>
      </c>
      <c r="AP597" s="80" t="b">
        <v>0</v>
      </c>
      <c r="AQ597" s="88" t="s">
        <v>3495</v>
      </c>
      <c r="AR597" s="80" t="s">
        <v>178</v>
      </c>
      <c r="AS597" s="80">
        <v>0</v>
      </c>
      <c r="AT597" s="80">
        <v>0</v>
      </c>
      <c r="AU597" s="80"/>
      <c r="AV597" s="80"/>
      <c r="AW597" s="80"/>
      <c r="AX597" s="80"/>
      <c r="AY597" s="80"/>
      <c r="AZ597" s="80"/>
      <c r="BA597" s="80"/>
      <c r="BB597" s="80"/>
      <c r="BC597" s="79" t="str">
        <f>REPLACE(INDEX(GroupVertices[Group],MATCH(Edges[[#This Row],[Vertex 1]],GroupVertices[Vertex],0)),1,1,"")</f>
        <v>3</v>
      </c>
      <c r="BD597" s="79" t="str">
        <f>REPLACE(INDEX(GroupVertices[Group],MATCH(Edges[[#This Row],[Vertex 2]],GroupVertices[Vertex],0)),1,1,"")</f>
        <v>3</v>
      </c>
    </row>
    <row r="598" spans="1:56" ht="15">
      <c r="A598" s="65" t="s">
        <v>649</v>
      </c>
      <c r="B598" s="65" t="s">
        <v>822</v>
      </c>
      <c r="C598" s="66"/>
      <c r="D598" s="67"/>
      <c r="E598" s="68"/>
      <c r="F598" s="69"/>
      <c r="G598" s="66"/>
      <c r="H598" s="70"/>
      <c r="I598" s="71"/>
      <c r="J598" s="71"/>
      <c r="K598" s="34" t="s">
        <v>65</v>
      </c>
      <c r="L598" s="78">
        <v>598</v>
      </c>
      <c r="M598" s="78"/>
      <c r="N598" s="73"/>
      <c r="O598" s="80" t="s">
        <v>876</v>
      </c>
      <c r="P598" s="82">
        <v>43656.58373842593</v>
      </c>
      <c r="Q598" s="80" t="s">
        <v>1098</v>
      </c>
      <c r="R598" s="83" t="s">
        <v>1288</v>
      </c>
      <c r="S598" s="80" t="s">
        <v>1331</v>
      </c>
      <c r="T598" s="80"/>
      <c r="U598" s="80"/>
      <c r="V598" s="83" t="s">
        <v>1833</v>
      </c>
      <c r="W598" s="82">
        <v>43656.58373842593</v>
      </c>
      <c r="X598" s="86">
        <v>43656</v>
      </c>
      <c r="Y598" s="88" t="s">
        <v>2370</v>
      </c>
      <c r="Z598" s="83" t="s">
        <v>2933</v>
      </c>
      <c r="AA598" s="80"/>
      <c r="AB598" s="80"/>
      <c r="AC598" s="88" t="s">
        <v>3496</v>
      </c>
      <c r="AD598" s="80"/>
      <c r="AE598" s="80" t="b">
        <v>0</v>
      </c>
      <c r="AF598" s="80">
        <v>0</v>
      </c>
      <c r="AG598" s="88" t="s">
        <v>3679</v>
      </c>
      <c r="AH598" s="80" t="b">
        <v>0</v>
      </c>
      <c r="AI598" s="80" t="s">
        <v>3815</v>
      </c>
      <c r="AJ598" s="80"/>
      <c r="AK598" s="88" t="s">
        <v>3679</v>
      </c>
      <c r="AL598" s="80" t="b">
        <v>0</v>
      </c>
      <c r="AM598" s="80">
        <v>1</v>
      </c>
      <c r="AN598" s="88" t="s">
        <v>3679</v>
      </c>
      <c r="AO598" s="80" t="s">
        <v>3851</v>
      </c>
      <c r="AP598" s="80" t="b">
        <v>0</v>
      </c>
      <c r="AQ598" s="88" t="s">
        <v>3496</v>
      </c>
      <c r="AR598" s="80" t="s">
        <v>178</v>
      </c>
      <c r="AS598" s="80">
        <v>0</v>
      </c>
      <c r="AT598" s="80">
        <v>0</v>
      </c>
      <c r="AU598" s="80"/>
      <c r="AV598" s="80"/>
      <c r="AW598" s="80"/>
      <c r="AX598" s="80"/>
      <c r="AY598" s="80"/>
      <c r="AZ598" s="80"/>
      <c r="BA598" s="80"/>
      <c r="BB598" s="80"/>
      <c r="BC598" s="79" t="str">
        <f>REPLACE(INDEX(GroupVertices[Group],MATCH(Edges[[#This Row],[Vertex 1]],GroupVertices[Vertex],0)),1,1,"")</f>
        <v>3</v>
      </c>
      <c r="BD598" s="79" t="str">
        <f>REPLACE(INDEX(GroupVertices[Group],MATCH(Edges[[#This Row],[Vertex 2]],GroupVertices[Vertex],0)),1,1,"")</f>
        <v>3</v>
      </c>
    </row>
    <row r="599" spans="1:56" ht="15">
      <c r="A599" s="65" t="s">
        <v>380</v>
      </c>
      <c r="B599" s="65" t="s">
        <v>380</v>
      </c>
      <c r="C599" s="66"/>
      <c r="D599" s="67"/>
      <c r="E599" s="68"/>
      <c r="F599" s="69"/>
      <c r="G599" s="66"/>
      <c r="H599" s="70"/>
      <c r="I599" s="71"/>
      <c r="J599" s="71"/>
      <c r="K599" s="34" t="s">
        <v>65</v>
      </c>
      <c r="L599" s="78">
        <v>599</v>
      </c>
      <c r="M599" s="78"/>
      <c r="N599" s="73"/>
      <c r="O599" s="80" t="s">
        <v>178</v>
      </c>
      <c r="P599" s="82">
        <v>43656.804872685185</v>
      </c>
      <c r="Q599" s="80" t="s">
        <v>974</v>
      </c>
      <c r="R599" s="80"/>
      <c r="S599" s="80"/>
      <c r="T599" s="80"/>
      <c r="U599" s="83" t="s">
        <v>1408</v>
      </c>
      <c r="V599" s="83" t="s">
        <v>1408</v>
      </c>
      <c r="W599" s="82">
        <v>43656.804872685185</v>
      </c>
      <c r="X599" s="86">
        <v>43656</v>
      </c>
      <c r="Y599" s="88" t="s">
        <v>2031</v>
      </c>
      <c r="Z599" s="83" t="s">
        <v>2591</v>
      </c>
      <c r="AA599" s="80"/>
      <c r="AB599" s="80"/>
      <c r="AC599" s="88" t="s">
        <v>3154</v>
      </c>
      <c r="AD599" s="80"/>
      <c r="AE599" s="80" t="b">
        <v>0</v>
      </c>
      <c r="AF599" s="80">
        <v>0</v>
      </c>
      <c r="AG599" s="88" t="s">
        <v>3679</v>
      </c>
      <c r="AH599" s="80" t="b">
        <v>0</v>
      </c>
      <c r="AI599" s="80" t="s">
        <v>3815</v>
      </c>
      <c r="AJ599" s="80"/>
      <c r="AK599" s="88" t="s">
        <v>3679</v>
      </c>
      <c r="AL599" s="80" t="b">
        <v>0</v>
      </c>
      <c r="AM599" s="80">
        <v>0</v>
      </c>
      <c r="AN599" s="88" t="s">
        <v>3679</v>
      </c>
      <c r="AO599" s="80" t="s">
        <v>3850</v>
      </c>
      <c r="AP599" s="80" t="b">
        <v>0</v>
      </c>
      <c r="AQ599" s="88" t="s">
        <v>3154</v>
      </c>
      <c r="AR599" s="80" t="s">
        <v>178</v>
      </c>
      <c r="AS599" s="80">
        <v>0</v>
      </c>
      <c r="AT599" s="80">
        <v>0</v>
      </c>
      <c r="AU599" s="80"/>
      <c r="AV599" s="80"/>
      <c r="AW599" s="80"/>
      <c r="AX599" s="80"/>
      <c r="AY599" s="80"/>
      <c r="AZ599" s="80"/>
      <c r="BA599" s="80"/>
      <c r="BB599" s="80"/>
      <c r="BC599" s="79" t="str">
        <f>REPLACE(INDEX(GroupVertices[Group],MATCH(Edges[[#This Row],[Vertex 1]],GroupVertices[Vertex],0)),1,1,"")</f>
        <v>160</v>
      </c>
      <c r="BD599" s="79" t="str">
        <f>REPLACE(INDEX(GroupVertices[Group],MATCH(Edges[[#This Row],[Vertex 2]],GroupVertices[Vertex],0)),1,1,"")</f>
        <v>160</v>
      </c>
    </row>
    <row r="600" spans="1:56" ht="15">
      <c r="A600" s="65" t="s">
        <v>272</v>
      </c>
      <c r="B600" s="65" t="s">
        <v>428</v>
      </c>
      <c r="C600" s="66"/>
      <c r="D600" s="67"/>
      <c r="E600" s="68"/>
      <c r="F600" s="69"/>
      <c r="G600" s="66"/>
      <c r="H600" s="70"/>
      <c r="I600" s="71"/>
      <c r="J600" s="71"/>
      <c r="K600" s="34" t="s">
        <v>65</v>
      </c>
      <c r="L600" s="78">
        <v>600</v>
      </c>
      <c r="M600" s="78"/>
      <c r="N600" s="73"/>
      <c r="O600" s="80" t="s">
        <v>874</v>
      </c>
      <c r="P600" s="82">
        <v>43656.300462962965</v>
      </c>
      <c r="Q600" s="80" t="s">
        <v>877</v>
      </c>
      <c r="R600" s="80"/>
      <c r="S600" s="80"/>
      <c r="T600" s="80"/>
      <c r="U600" s="80"/>
      <c r="V600" s="83" t="s">
        <v>1557</v>
      </c>
      <c r="W600" s="82">
        <v>43656.300462962965</v>
      </c>
      <c r="X600" s="86">
        <v>43656</v>
      </c>
      <c r="Y600" s="88" t="s">
        <v>1921</v>
      </c>
      <c r="Z600" s="83" t="s">
        <v>2480</v>
      </c>
      <c r="AA600" s="80"/>
      <c r="AB600" s="80"/>
      <c r="AC600" s="88" t="s">
        <v>3043</v>
      </c>
      <c r="AD600" s="80"/>
      <c r="AE600" s="80" t="b">
        <v>0</v>
      </c>
      <c r="AF600" s="80">
        <v>0</v>
      </c>
      <c r="AG600" s="88" t="s">
        <v>3679</v>
      </c>
      <c r="AH600" s="80" t="b">
        <v>0</v>
      </c>
      <c r="AI600" s="80" t="s">
        <v>3815</v>
      </c>
      <c r="AJ600" s="80"/>
      <c r="AK600" s="88" t="s">
        <v>3679</v>
      </c>
      <c r="AL600" s="80" t="b">
        <v>0</v>
      </c>
      <c r="AM600" s="80">
        <v>94</v>
      </c>
      <c r="AN600" s="88" t="s">
        <v>3203</v>
      </c>
      <c r="AO600" s="80" t="s">
        <v>3850</v>
      </c>
      <c r="AP600" s="80" t="b">
        <v>0</v>
      </c>
      <c r="AQ600" s="88" t="s">
        <v>3203</v>
      </c>
      <c r="AR600" s="80" t="s">
        <v>178</v>
      </c>
      <c r="AS600" s="80">
        <v>0</v>
      </c>
      <c r="AT600" s="80">
        <v>0</v>
      </c>
      <c r="AU600" s="80"/>
      <c r="AV600" s="80"/>
      <c r="AW600" s="80"/>
      <c r="AX600" s="80"/>
      <c r="AY600" s="80"/>
      <c r="AZ600" s="80"/>
      <c r="BA600" s="80"/>
      <c r="BB600" s="80"/>
      <c r="BC600" s="79" t="str">
        <f>REPLACE(INDEX(GroupVertices[Group],MATCH(Edges[[#This Row],[Vertex 1]],GroupVertices[Vertex],0)),1,1,"")</f>
        <v>1</v>
      </c>
      <c r="BD600" s="79" t="str">
        <f>REPLACE(INDEX(GroupVertices[Group],MATCH(Edges[[#This Row],[Vertex 2]],GroupVertices[Vertex],0)),1,1,"")</f>
        <v>1</v>
      </c>
    </row>
    <row r="601" spans="1:56" ht="15">
      <c r="A601" s="65" t="s">
        <v>326</v>
      </c>
      <c r="B601" s="65" t="s">
        <v>325</v>
      </c>
      <c r="C601" s="66"/>
      <c r="D601" s="67"/>
      <c r="E601" s="68"/>
      <c r="F601" s="69"/>
      <c r="G601" s="66"/>
      <c r="H601" s="70"/>
      <c r="I601" s="71"/>
      <c r="J601" s="71"/>
      <c r="K601" s="34" t="s">
        <v>65</v>
      </c>
      <c r="L601" s="78">
        <v>601</v>
      </c>
      <c r="M601" s="78"/>
      <c r="N601" s="73"/>
      <c r="O601" s="80" t="s">
        <v>874</v>
      </c>
      <c r="P601" s="82">
        <v>43656.58394675926</v>
      </c>
      <c r="Q601" s="80" t="s">
        <v>936</v>
      </c>
      <c r="R601" s="80"/>
      <c r="S601" s="80"/>
      <c r="T601" s="80"/>
      <c r="U601" s="80"/>
      <c r="V601" s="83" t="s">
        <v>1606</v>
      </c>
      <c r="W601" s="82">
        <v>43656.58394675926</v>
      </c>
      <c r="X601" s="86">
        <v>43656</v>
      </c>
      <c r="Y601" s="88" t="s">
        <v>1976</v>
      </c>
      <c r="Z601" s="83" t="s">
        <v>2535</v>
      </c>
      <c r="AA601" s="80"/>
      <c r="AB601" s="80"/>
      <c r="AC601" s="88" t="s">
        <v>3098</v>
      </c>
      <c r="AD601" s="80"/>
      <c r="AE601" s="80" t="b">
        <v>0</v>
      </c>
      <c r="AF601" s="80">
        <v>0</v>
      </c>
      <c r="AG601" s="88" t="s">
        <v>3679</v>
      </c>
      <c r="AH601" s="80" t="b">
        <v>0</v>
      </c>
      <c r="AI601" s="80" t="s">
        <v>3815</v>
      </c>
      <c r="AJ601" s="80"/>
      <c r="AK601" s="88" t="s">
        <v>3679</v>
      </c>
      <c r="AL601" s="80" t="b">
        <v>0</v>
      </c>
      <c r="AM601" s="80">
        <v>1</v>
      </c>
      <c r="AN601" s="88" t="s">
        <v>3097</v>
      </c>
      <c r="AO601" s="80" t="s">
        <v>3850</v>
      </c>
      <c r="AP601" s="80" t="b">
        <v>0</v>
      </c>
      <c r="AQ601" s="88" t="s">
        <v>3097</v>
      </c>
      <c r="AR601" s="80" t="s">
        <v>178</v>
      </c>
      <c r="AS601" s="80">
        <v>0</v>
      </c>
      <c r="AT601" s="80">
        <v>0</v>
      </c>
      <c r="AU601" s="80"/>
      <c r="AV601" s="80"/>
      <c r="AW601" s="80"/>
      <c r="AX601" s="80"/>
      <c r="AY601" s="80"/>
      <c r="AZ601" s="80"/>
      <c r="BA601" s="80"/>
      <c r="BB601" s="80"/>
      <c r="BC601" s="79" t="str">
        <f>REPLACE(INDEX(GroupVertices[Group],MATCH(Edges[[#This Row],[Vertex 1]],GroupVertices[Vertex],0)),1,1,"")</f>
        <v>20</v>
      </c>
      <c r="BD601" s="79" t="str">
        <f>REPLACE(INDEX(GroupVertices[Group],MATCH(Edges[[#This Row],[Vertex 2]],GroupVertices[Vertex],0)),1,1,"")</f>
        <v>20</v>
      </c>
    </row>
    <row r="602" spans="1:56" ht="15">
      <c r="A602" s="65" t="s">
        <v>326</v>
      </c>
      <c r="B602" s="65" t="s">
        <v>719</v>
      </c>
      <c r="C602" s="66"/>
      <c r="D602" s="67"/>
      <c r="E602" s="68"/>
      <c r="F602" s="69"/>
      <c r="G602" s="66"/>
      <c r="H602" s="70"/>
      <c r="I602" s="71"/>
      <c r="J602" s="71"/>
      <c r="K602" s="34" t="s">
        <v>65</v>
      </c>
      <c r="L602" s="78">
        <v>602</v>
      </c>
      <c r="M602" s="78"/>
      <c r="N602" s="73"/>
      <c r="O602" s="80" t="s">
        <v>876</v>
      </c>
      <c r="P602" s="82">
        <v>43656.58394675926</v>
      </c>
      <c r="Q602" s="80" t="s">
        <v>936</v>
      </c>
      <c r="R602" s="80"/>
      <c r="S602" s="80"/>
      <c r="T602" s="80"/>
      <c r="U602" s="80"/>
      <c r="V602" s="83" t="s">
        <v>1606</v>
      </c>
      <c r="W602" s="82">
        <v>43656.58394675926</v>
      </c>
      <c r="X602" s="86">
        <v>43656</v>
      </c>
      <c r="Y602" s="88" t="s">
        <v>1976</v>
      </c>
      <c r="Z602" s="83" t="s">
        <v>2535</v>
      </c>
      <c r="AA602" s="80"/>
      <c r="AB602" s="80"/>
      <c r="AC602" s="88" t="s">
        <v>3098</v>
      </c>
      <c r="AD602" s="80"/>
      <c r="AE602" s="80" t="b">
        <v>0</v>
      </c>
      <c r="AF602" s="80">
        <v>0</v>
      </c>
      <c r="AG602" s="88" t="s">
        <v>3679</v>
      </c>
      <c r="AH602" s="80" t="b">
        <v>0</v>
      </c>
      <c r="AI602" s="80" t="s">
        <v>3815</v>
      </c>
      <c r="AJ602" s="80"/>
      <c r="AK602" s="88" t="s">
        <v>3679</v>
      </c>
      <c r="AL602" s="80" t="b">
        <v>0</v>
      </c>
      <c r="AM602" s="80">
        <v>1</v>
      </c>
      <c r="AN602" s="88" t="s">
        <v>3097</v>
      </c>
      <c r="AO602" s="80" t="s">
        <v>3850</v>
      </c>
      <c r="AP602" s="80" t="b">
        <v>0</v>
      </c>
      <c r="AQ602" s="88" t="s">
        <v>3097</v>
      </c>
      <c r="AR602" s="80" t="s">
        <v>178</v>
      </c>
      <c r="AS602" s="80">
        <v>0</v>
      </c>
      <c r="AT602" s="80">
        <v>0</v>
      </c>
      <c r="AU602" s="80"/>
      <c r="AV602" s="80"/>
      <c r="AW602" s="80"/>
      <c r="AX602" s="80"/>
      <c r="AY602" s="80"/>
      <c r="AZ602" s="80"/>
      <c r="BA602" s="80"/>
      <c r="BB602" s="80"/>
      <c r="BC602" s="79" t="str">
        <f>REPLACE(INDEX(GroupVertices[Group],MATCH(Edges[[#This Row],[Vertex 1]],GroupVertices[Vertex],0)),1,1,"")</f>
        <v>20</v>
      </c>
      <c r="BD602" s="79" t="str">
        <f>REPLACE(INDEX(GroupVertices[Group],MATCH(Edges[[#This Row],[Vertex 2]],GroupVertices[Vertex],0)),1,1,"")</f>
        <v>20</v>
      </c>
    </row>
    <row r="603" spans="1:56" ht="15">
      <c r="A603" s="65" t="s">
        <v>326</v>
      </c>
      <c r="B603" s="65" t="s">
        <v>720</v>
      </c>
      <c r="C603" s="66"/>
      <c r="D603" s="67"/>
      <c r="E603" s="68"/>
      <c r="F603" s="69"/>
      <c r="G603" s="66"/>
      <c r="H603" s="70"/>
      <c r="I603" s="71"/>
      <c r="J603" s="71"/>
      <c r="K603" s="34" t="s">
        <v>65</v>
      </c>
      <c r="L603" s="78">
        <v>603</v>
      </c>
      <c r="M603" s="78"/>
      <c r="N603" s="73"/>
      <c r="O603" s="80" t="s">
        <v>875</v>
      </c>
      <c r="P603" s="82">
        <v>43656.58394675926</v>
      </c>
      <c r="Q603" s="80" t="s">
        <v>936</v>
      </c>
      <c r="R603" s="80"/>
      <c r="S603" s="80"/>
      <c r="T603" s="80"/>
      <c r="U603" s="80"/>
      <c r="V603" s="83" t="s">
        <v>1606</v>
      </c>
      <c r="W603" s="82">
        <v>43656.58394675926</v>
      </c>
      <c r="X603" s="86">
        <v>43656</v>
      </c>
      <c r="Y603" s="88" t="s">
        <v>1976</v>
      </c>
      <c r="Z603" s="83" t="s">
        <v>2535</v>
      </c>
      <c r="AA603" s="80"/>
      <c r="AB603" s="80"/>
      <c r="AC603" s="88" t="s">
        <v>3098</v>
      </c>
      <c r="AD603" s="80"/>
      <c r="AE603" s="80" t="b">
        <v>0</v>
      </c>
      <c r="AF603" s="80">
        <v>0</v>
      </c>
      <c r="AG603" s="88" t="s">
        <v>3679</v>
      </c>
      <c r="AH603" s="80" t="b">
        <v>0</v>
      </c>
      <c r="AI603" s="80" t="s">
        <v>3815</v>
      </c>
      <c r="AJ603" s="80"/>
      <c r="AK603" s="88" t="s">
        <v>3679</v>
      </c>
      <c r="AL603" s="80" t="b">
        <v>0</v>
      </c>
      <c r="AM603" s="80">
        <v>1</v>
      </c>
      <c r="AN603" s="88" t="s">
        <v>3097</v>
      </c>
      <c r="AO603" s="80" t="s">
        <v>3850</v>
      </c>
      <c r="AP603" s="80" t="b">
        <v>0</v>
      </c>
      <c r="AQ603" s="88" t="s">
        <v>3097</v>
      </c>
      <c r="AR603" s="80" t="s">
        <v>178</v>
      </c>
      <c r="AS603" s="80">
        <v>0</v>
      </c>
      <c r="AT603" s="80">
        <v>0</v>
      </c>
      <c r="AU603" s="80"/>
      <c r="AV603" s="80"/>
      <c r="AW603" s="80"/>
      <c r="AX603" s="80"/>
      <c r="AY603" s="80"/>
      <c r="AZ603" s="80"/>
      <c r="BA603" s="80"/>
      <c r="BB603" s="80"/>
      <c r="BC603" s="79" t="str">
        <f>REPLACE(INDEX(GroupVertices[Group],MATCH(Edges[[#This Row],[Vertex 1]],GroupVertices[Vertex],0)),1,1,"")</f>
        <v>20</v>
      </c>
      <c r="BD603" s="79" t="str">
        <f>REPLACE(INDEX(GroupVertices[Group],MATCH(Edges[[#This Row],[Vertex 2]],GroupVertices[Vertex],0)),1,1,"")</f>
        <v>20</v>
      </c>
    </row>
    <row r="604" spans="1:56" ht="15">
      <c r="A604" s="65" t="s">
        <v>667</v>
      </c>
      <c r="B604" s="65" t="s">
        <v>667</v>
      </c>
      <c r="C604" s="66"/>
      <c r="D604" s="67"/>
      <c r="E604" s="68"/>
      <c r="F604" s="69"/>
      <c r="G604" s="66"/>
      <c r="H604" s="70"/>
      <c r="I604" s="71"/>
      <c r="J604" s="71"/>
      <c r="K604" s="34" t="s">
        <v>65</v>
      </c>
      <c r="L604" s="78">
        <v>604</v>
      </c>
      <c r="M604" s="78"/>
      <c r="N604" s="73"/>
      <c r="O604" s="80" t="s">
        <v>178</v>
      </c>
      <c r="P604" s="82">
        <v>43657.66475694445</v>
      </c>
      <c r="Q604" s="80" t="s">
        <v>1231</v>
      </c>
      <c r="R604" s="80"/>
      <c r="S604" s="80"/>
      <c r="T604" s="80"/>
      <c r="U604" s="80"/>
      <c r="V604" s="83" t="s">
        <v>1847</v>
      </c>
      <c r="W604" s="82">
        <v>43657.66475694445</v>
      </c>
      <c r="X604" s="86">
        <v>43657</v>
      </c>
      <c r="Y604" s="88" t="s">
        <v>2402</v>
      </c>
      <c r="Z604" s="83" t="s">
        <v>2965</v>
      </c>
      <c r="AA604" s="80"/>
      <c r="AB604" s="80"/>
      <c r="AC604" s="88" t="s">
        <v>3528</v>
      </c>
      <c r="AD604" s="80"/>
      <c r="AE604" s="80" t="b">
        <v>0</v>
      </c>
      <c r="AF604" s="80">
        <v>6</v>
      </c>
      <c r="AG604" s="88" t="s">
        <v>3679</v>
      </c>
      <c r="AH604" s="80" t="b">
        <v>0</v>
      </c>
      <c r="AI604" s="80" t="s">
        <v>3815</v>
      </c>
      <c r="AJ604" s="80"/>
      <c r="AK604" s="88" t="s">
        <v>3679</v>
      </c>
      <c r="AL604" s="80" t="b">
        <v>0</v>
      </c>
      <c r="AM604" s="80">
        <v>0</v>
      </c>
      <c r="AN604" s="88" t="s">
        <v>3679</v>
      </c>
      <c r="AO604" s="80" t="s">
        <v>3849</v>
      </c>
      <c r="AP604" s="80" t="b">
        <v>0</v>
      </c>
      <c r="AQ604" s="88" t="s">
        <v>3528</v>
      </c>
      <c r="AR604" s="80" t="s">
        <v>178</v>
      </c>
      <c r="AS604" s="80">
        <v>0</v>
      </c>
      <c r="AT604" s="80">
        <v>0</v>
      </c>
      <c r="AU604" s="80"/>
      <c r="AV604" s="80"/>
      <c r="AW604" s="80"/>
      <c r="AX604" s="80"/>
      <c r="AY604" s="80"/>
      <c r="AZ604" s="80"/>
      <c r="BA604" s="80"/>
      <c r="BB604" s="80"/>
      <c r="BC604" s="79" t="str">
        <f>REPLACE(INDEX(GroupVertices[Group],MATCH(Edges[[#This Row],[Vertex 1]],GroupVertices[Vertex],0)),1,1,"")</f>
        <v>159</v>
      </c>
      <c r="BD604" s="79" t="str">
        <f>REPLACE(INDEX(GroupVertices[Group],MATCH(Edges[[#This Row],[Vertex 2]],GroupVertices[Vertex],0)),1,1,"")</f>
        <v>159</v>
      </c>
    </row>
    <row r="605" spans="1:56" ht="15">
      <c r="A605" s="65" t="s">
        <v>562</v>
      </c>
      <c r="B605" s="65" t="s">
        <v>562</v>
      </c>
      <c r="C605" s="66"/>
      <c r="D605" s="67"/>
      <c r="E605" s="68"/>
      <c r="F605" s="69"/>
      <c r="G605" s="66"/>
      <c r="H605" s="70"/>
      <c r="I605" s="71"/>
      <c r="J605" s="71"/>
      <c r="K605" s="34" t="s">
        <v>65</v>
      </c>
      <c r="L605" s="78">
        <v>605</v>
      </c>
      <c r="M605" s="78"/>
      <c r="N605" s="73"/>
      <c r="O605" s="80" t="s">
        <v>178</v>
      </c>
      <c r="P605" s="82">
        <v>43657.50618055555</v>
      </c>
      <c r="Q605" s="80" t="s">
        <v>1127</v>
      </c>
      <c r="R605" s="80"/>
      <c r="S605" s="80"/>
      <c r="T605" s="80"/>
      <c r="U605" s="80"/>
      <c r="V605" s="83" t="s">
        <v>1793</v>
      </c>
      <c r="W605" s="82">
        <v>43657.50618055555</v>
      </c>
      <c r="X605" s="86">
        <v>43657</v>
      </c>
      <c r="Y605" s="88" t="s">
        <v>2233</v>
      </c>
      <c r="Z605" s="83" t="s">
        <v>2794</v>
      </c>
      <c r="AA605" s="80"/>
      <c r="AB605" s="80"/>
      <c r="AC605" s="88" t="s">
        <v>3357</v>
      </c>
      <c r="AD605" s="88" t="s">
        <v>3648</v>
      </c>
      <c r="AE605" s="80" t="b">
        <v>0</v>
      </c>
      <c r="AF605" s="80">
        <v>0</v>
      </c>
      <c r="AG605" s="88" t="s">
        <v>3779</v>
      </c>
      <c r="AH605" s="80" t="b">
        <v>0</v>
      </c>
      <c r="AI605" s="80" t="s">
        <v>3815</v>
      </c>
      <c r="AJ605" s="80"/>
      <c r="AK605" s="88" t="s">
        <v>3679</v>
      </c>
      <c r="AL605" s="80" t="b">
        <v>0</v>
      </c>
      <c r="AM605" s="80">
        <v>0</v>
      </c>
      <c r="AN605" s="88" t="s">
        <v>3679</v>
      </c>
      <c r="AO605" s="80" t="s">
        <v>3849</v>
      </c>
      <c r="AP605" s="80" t="b">
        <v>0</v>
      </c>
      <c r="AQ605" s="88" t="s">
        <v>3648</v>
      </c>
      <c r="AR605" s="80" t="s">
        <v>178</v>
      </c>
      <c r="AS605" s="80">
        <v>0</v>
      </c>
      <c r="AT605" s="80">
        <v>0</v>
      </c>
      <c r="AU605" s="80"/>
      <c r="AV605" s="80"/>
      <c r="AW605" s="80"/>
      <c r="AX605" s="80"/>
      <c r="AY605" s="80"/>
      <c r="AZ605" s="80"/>
      <c r="BA605" s="80"/>
      <c r="BB605" s="80"/>
      <c r="BC605" s="79" t="str">
        <f>REPLACE(INDEX(GroupVertices[Group],MATCH(Edges[[#This Row],[Vertex 1]],GroupVertices[Vertex],0)),1,1,"")</f>
        <v>158</v>
      </c>
      <c r="BD605" s="79" t="str">
        <f>REPLACE(INDEX(GroupVertices[Group],MATCH(Edges[[#This Row],[Vertex 2]],GroupVertices[Vertex],0)),1,1,"")</f>
        <v>158</v>
      </c>
    </row>
    <row r="606" spans="1:56" ht="15">
      <c r="A606" s="65" t="s">
        <v>384</v>
      </c>
      <c r="B606" s="65" t="s">
        <v>748</v>
      </c>
      <c r="C606" s="66"/>
      <c r="D606" s="67"/>
      <c r="E606" s="68"/>
      <c r="F606" s="69"/>
      <c r="G606" s="66"/>
      <c r="H606" s="70"/>
      <c r="I606" s="71"/>
      <c r="J606" s="71"/>
      <c r="K606" s="34" t="s">
        <v>65</v>
      </c>
      <c r="L606" s="78">
        <v>606</v>
      </c>
      <c r="M606" s="78"/>
      <c r="N606" s="73"/>
      <c r="O606" s="80" t="s">
        <v>875</v>
      </c>
      <c r="P606" s="82">
        <v>43656.821122685185</v>
      </c>
      <c r="Q606" s="80" t="s">
        <v>978</v>
      </c>
      <c r="R606" s="80"/>
      <c r="S606" s="80"/>
      <c r="T606" s="80"/>
      <c r="U606" s="80"/>
      <c r="V606" s="83" t="s">
        <v>1654</v>
      </c>
      <c r="W606" s="82">
        <v>43656.821122685185</v>
      </c>
      <c r="X606" s="86">
        <v>43656</v>
      </c>
      <c r="Y606" s="88" t="s">
        <v>2035</v>
      </c>
      <c r="Z606" s="83" t="s">
        <v>2595</v>
      </c>
      <c r="AA606" s="80"/>
      <c r="AB606" s="80"/>
      <c r="AC606" s="88" t="s">
        <v>3158</v>
      </c>
      <c r="AD606" s="88" t="s">
        <v>3588</v>
      </c>
      <c r="AE606" s="80" t="b">
        <v>0</v>
      </c>
      <c r="AF606" s="80">
        <v>1</v>
      </c>
      <c r="AG606" s="88" t="s">
        <v>3719</v>
      </c>
      <c r="AH606" s="80" t="b">
        <v>0</v>
      </c>
      <c r="AI606" s="80" t="s">
        <v>3815</v>
      </c>
      <c r="AJ606" s="80"/>
      <c r="AK606" s="88" t="s">
        <v>3679</v>
      </c>
      <c r="AL606" s="80" t="b">
        <v>0</v>
      </c>
      <c r="AM606" s="80">
        <v>0</v>
      </c>
      <c r="AN606" s="88" t="s">
        <v>3679</v>
      </c>
      <c r="AO606" s="80" t="s">
        <v>3851</v>
      </c>
      <c r="AP606" s="80" t="b">
        <v>0</v>
      </c>
      <c r="AQ606" s="88" t="s">
        <v>3588</v>
      </c>
      <c r="AR606" s="80" t="s">
        <v>178</v>
      </c>
      <c r="AS606" s="80">
        <v>0</v>
      </c>
      <c r="AT606" s="80">
        <v>0</v>
      </c>
      <c r="AU606" s="80"/>
      <c r="AV606" s="80"/>
      <c r="AW606" s="80"/>
      <c r="AX606" s="80"/>
      <c r="AY606" s="80"/>
      <c r="AZ606" s="80"/>
      <c r="BA606" s="80"/>
      <c r="BB606" s="80"/>
      <c r="BC606" s="79" t="str">
        <f>REPLACE(INDEX(GroupVertices[Group],MATCH(Edges[[#This Row],[Vertex 1]],GroupVertices[Vertex],0)),1,1,"")</f>
        <v>63</v>
      </c>
      <c r="BD606" s="79" t="str">
        <f>REPLACE(INDEX(GroupVertices[Group],MATCH(Edges[[#This Row],[Vertex 2]],GroupVertices[Vertex],0)),1,1,"")</f>
        <v>63</v>
      </c>
    </row>
    <row r="607" spans="1:56" ht="15">
      <c r="A607" s="65" t="s">
        <v>579</v>
      </c>
      <c r="B607" s="65" t="s">
        <v>579</v>
      </c>
      <c r="C607" s="66"/>
      <c r="D607" s="67"/>
      <c r="E607" s="68"/>
      <c r="F607" s="69"/>
      <c r="G607" s="66"/>
      <c r="H607" s="70"/>
      <c r="I607" s="71"/>
      <c r="J607" s="71"/>
      <c r="K607" s="34" t="s">
        <v>65</v>
      </c>
      <c r="L607" s="78">
        <v>607</v>
      </c>
      <c r="M607" s="78"/>
      <c r="N607" s="73"/>
      <c r="O607" s="80" t="s">
        <v>178</v>
      </c>
      <c r="P607" s="82">
        <v>43657.3950462963</v>
      </c>
      <c r="Q607" s="80" t="s">
        <v>1109</v>
      </c>
      <c r="R607" s="80"/>
      <c r="S607" s="80"/>
      <c r="T607" s="80" t="s">
        <v>1381</v>
      </c>
      <c r="U607" s="83" t="s">
        <v>1450</v>
      </c>
      <c r="V607" s="83" t="s">
        <v>1450</v>
      </c>
      <c r="W607" s="82">
        <v>43657.3950462963</v>
      </c>
      <c r="X607" s="86">
        <v>43657</v>
      </c>
      <c r="Y607" s="88" t="s">
        <v>2259</v>
      </c>
      <c r="Z607" s="83" t="s">
        <v>2821</v>
      </c>
      <c r="AA607" s="80"/>
      <c r="AB607" s="80"/>
      <c r="AC607" s="88" t="s">
        <v>3384</v>
      </c>
      <c r="AD607" s="80"/>
      <c r="AE607" s="80" t="b">
        <v>0</v>
      </c>
      <c r="AF607" s="80">
        <v>14</v>
      </c>
      <c r="AG607" s="88" t="s">
        <v>3679</v>
      </c>
      <c r="AH607" s="80" t="b">
        <v>0</v>
      </c>
      <c r="AI607" s="80" t="s">
        <v>3815</v>
      </c>
      <c r="AJ607" s="80"/>
      <c r="AK607" s="88" t="s">
        <v>3679</v>
      </c>
      <c r="AL607" s="80" t="b">
        <v>0</v>
      </c>
      <c r="AM607" s="80">
        <v>3</v>
      </c>
      <c r="AN607" s="88" t="s">
        <v>3679</v>
      </c>
      <c r="AO607" s="80" t="s">
        <v>3851</v>
      </c>
      <c r="AP607" s="80" t="b">
        <v>0</v>
      </c>
      <c r="AQ607" s="88" t="s">
        <v>3384</v>
      </c>
      <c r="AR607" s="80" t="s">
        <v>178</v>
      </c>
      <c r="AS607" s="80">
        <v>0</v>
      </c>
      <c r="AT607" s="80">
        <v>0</v>
      </c>
      <c r="AU607" s="80"/>
      <c r="AV607" s="80"/>
      <c r="AW607" s="80"/>
      <c r="AX607" s="80"/>
      <c r="AY607" s="80"/>
      <c r="AZ607" s="80"/>
      <c r="BA607" s="80"/>
      <c r="BB607" s="80"/>
      <c r="BC607" s="79" t="str">
        <f>REPLACE(INDEX(GroupVertices[Group],MATCH(Edges[[#This Row],[Vertex 1]],GroupVertices[Vertex],0)),1,1,"")</f>
        <v>39</v>
      </c>
      <c r="BD607" s="79" t="str">
        <f>REPLACE(INDEX(GroupVertices[Group],MATCH(Edges[[#This Row],[Vertex 2]],GroupVertices[Vertex],0)),1,1,"")</f>
        <v>39</v>
      </c>
    </row>
    <row r="608" spans="1:56" ht="15">
      <c r="A608" s="65" t="s">
        <v>217</v>
      </c>
      <c r="B608" s="65" t="s">
        <v>428</v>
      </c>
      <c r="C608" s="66"/>
      <c r="D608" s="67"/>
      <c r="E608" s="68"/>
      <c r="F608" s="69"/>
      <c r="G608" s="66"/>
      <c r="H608" s="70"/>
      <c r="I608" s="71"/>
      <c r="J608" s="71"/>
      <c r="K608" s="34" t="s">
        <v>65</v>
      </c>
      <c r="L608" s="78">
        <v>608</v>
      </c>
      <c r="M608" s="78"/>
      <c r="N608" s="73"/>
      <c r="O608" s="80" t="s">
        <v>874</v>
      </c>
      <c r="P608" s="82">
        <v>43656.22074074074</v>
      </c>
      <c r="Q608" s="80" t="s">
        <v>877</v>
      </c>
      <c r="R608" s="80"/>
      <c r="S608" s="80"/>
      <c r="T608" s="80"/>
      <c r="U608" s="80"/>
      <c r="V608" s="83" t="s">
        <v>1505</v>
      </c>
      <c r="W608" s="82">
        <v>43656.22074074074</v>
      </c>
      <c r="X608" s="86">
        <v>43656</v>
      </c>
      <c r="Y608" s="88" t="s">
        <v>1867</v>
      </c>
      <c r="Z608" s="83" t="s">
        <v>2425</v>
      </c>
      <c r="AA608" s="80"/>
      <c r="AB608" s="80"/>
      <c r="AC608" s="88" t="s">
        <v>2988</v>
      </c>
      <c r="AD608" s="80"/>
      <c r="AE608" s="80" t="b">
        <v>0</v>
      </c>
      <c r="AF608" s="80">
        <v>0</v>
      </c>
      <c r="AG608" s="88" t="s">
        <v>3679</v>
      </c>
      <c r="AH608" s="80" t="b">
        <v>0</v>
      </c>
      <c r="AI608" s="80" t="s">
        <v>3815</v>
      </c>
      <c r="AJ608" s="80"/>
      <c r="AK608" s="88" t="s">
        <v>3679</v>
      </c>
      <c r="AL608" s="80" t="b">
        <v>0</v>
      </c>
      <c r="AM608" s="80">
        <v>94</v>
      </c>
      <c r="AN608" s="88" t="s">
        <v>3203</v>
      </c>
      <c r="AO608" s="80" t="s">
        <v>3849</v>
      </c>
      <c r="AP608" s="80" t="b">
        <v>0</v>
      </c>
      <c r="AQ608" s="88" t="s">
        <v>3203</v>
      </c>
      <c r="AR608" s="80" t="s">
        <v>178</v>
      </c>
      <c r="AS608" s="80">
        <v>0</v>
      </c>
      <c r="AT608" s="80">
        <v>0</v>
      </c>
      <c r="AU608" s="80"/>
      <c r="AV608" s="80"/>
      <c r="AW608" s="80"/>
      <c r="AX608" s="80"/>
      <c r="AY608" s="80"/>
      <c r="AZ608" s="80"/>
      <c r="BA608" s="80"/>
      <c r="BB608" s="80"/>
      <c r="BC608" s="79" t="str">
        <f>REPLACE(INDEX(GroupVertices[Group],MATCH(Edges[[#This Row],[Vertex 1]],GroupVertices[Vertex],0)),1,1,"")</f>
        <v>1</v>
      </c>
      <c r="BD608" s="79" t="str">
        <f>REPLACE(INDEX(GroupVertices[Group],MATCH(Edges[[#This Row],[Vertex 2]],GroupVertices[Vertex],0)),1,1,"")</f>
        <v>1</v>
      </c>
    </row>
    <row r="609" spans="1:56" ht="15">
      <c r="A609" s="65" t="s">
        <v>436</v>
      </c>
      <c r="B609" s="65" t="s">
        <v>436</v>
      </c>
      <c r="C609" s="66"/>
      <c r="D609" s="67"/>
      <c r="E609" s="68"/>
      <c r="F609" s="69"/>
      <c r="G609" s="66"/>
      <c r="H609" s="70"/>
      <c r="I609" s="71"/>
      <c r="J609" s="71"/>
      <c r="K609" s="34" t="s">
        <v>65</v>
      </c>
      <c r="L609" s="78">
        <v>609</v>
      </c>
      <c r="M609" s="78"/>
      <c r="N609" s="73"/>
      <c r="O609" s="80" t="s">
        <v>178</v>
      </c>
      <c r="P609" s="82">
        <v>43656.96679398148</v>
      </c>
      <c r="Q609" s="80" t="s">
        <v>1023</v>
      </c>
      <c r="R609" s="80"/>
      <c r="S609" s="80"/>
      <c r="T609" s="80"/>
      <c r="U609" s="83" t="s">
        <v>1419</v>
      </c>
      <c r="V609" s="83" t="s">
        <v>1419</v>
      </c>
      <c r="W609" s="82">
        <v>43656.96679398148</v>
      </c>
      <c r="X609" s="86">
        <v>43656</v>
      </c>
      <c r="Y609" s="88" t="s">
        <v>2094</v>
      </c>
      <c r="Z609" s="83" t="s">
        <v>2654</v>
      </c>
      <c r="AA609" s="80"/>
      <c r="AB609" s="80"/>
      <c r="AC609" s="88" t="s">
        <v>3217</v>
      </c>
      <c r="AD609" s="80"/>
      <c r="AE609" s="80" t="b">
        <v>0</v>
      </c>
      <c r="AF609" s="80">
        <v>1</v>
      </c>
      <c r="AG609" s="88" t="s">
        <v>3679</v>
      </c>
      <c r="AH609" s="80" t="b">
        <v>0</v>
      </c>
      <c r="AI609" s="80" t="s">
        <v>3815</v>
      </c>
      <c r="AJ609" s="80"/>
      <c r="AK609" s="88" t="s">
        <v>3679</v>
      </c>
      <c r="AL609" s="80" t="b">
        <v>0</v>
      </c>
      <c r="AM609" s="80">
        <v>0</v>
      </c>
      <c r="AN609" s="88" t="s">
        <v>3679</v>
      </c>
      <c r="AO609" s="80" t="s">
        <v>3849</v>
      </c>
      <c r="AP609" s="80" t="b">
        <v>0</v>
      </c>
      <c r="AQ609" s="88" t="s">
        <v>3217</v>
      </c>
      <c r="AR609" s="80" t="s">
        <v>178</v>
      </c>
      <c r="AS609" s="80">
        <v>0</v>
      </c>
      <c r="AT609" s="80">
        <v>0</v>
      </c>
      <c r="AU609" s="80"/>
      <c r="AV609" s="80"/>
      <c r="AW609" s="80"/>
      <c r="AX609" s="80"/>
      <c r="AY609" s="80"/>
      <c r="AZ609" s="80"/>
      <c r="BA609" s="80"/>
      <c r="BB609" s="80"/>
      <c r="BC609" s="79" t="str">
        <f>REPLACE(INDEX(GroupVertices[Group],MATCH(Edges[[#This Row],[Vertex 1]],GroupVertices[Vertex],0)),1,1,"")</f>
        <v>157</v>
      </c>
      <c r="BD609" s="79" t="str">
        <f>REPLACE(INDEX(GroupVertices[Group],MATCH(Edges[[#This Row],[Vertex 2]],GroupVertices[Vertex],0)),1,1,"")</f>
        <v>157</v>
      </c>
    </row>
    <row r="610" spans="1:56" ht="15">
      <c r="A610" s="65" t="s">
        <v>364</v>
      </c>
      <c r="B610" s="65" t="s">
        <v>662</v>
      </c>
      <c r="C610" s="66"/>
      <c r="D610" s="67"/>
      <c r="E610" s="68"/>
      <c r="F610" s="69"/>
      <c r="G610" s="66"/>
      <c r="H610" s="70"/>
      <c r="I610" s="71"/>
      <c r="J610" s="71"/>
      <c r="K610" s="34" t="s">
        <v>65</v>
      </c>
      <c r="L610" s="78">
        <v>610</v>
      </c>
      <c r="M610" s="78"/>
      <c r="N610" s="73"/>
      <c r="O610" s="80" t="s">
        <v>874</v>
      </c>
      <c r="P610" s="82">
        <v>43656.77287037037</v>
      </c>
      <c r="Q610" s="80" t="s">
        <v>960</v>
      </c>
      <c r="R610" s="80"/>
      <c r="S610" s="80"/>
      <c r="T610" s="80"/>
      <c r="U610" s="80"/>
      <c r="V610" s="83" t="s">
        <v>1638</v>
      </c>
      <c r="W610" s="82">
        <v>43656.77287037037</v>
      </c>
      <c r="X610" s="86">
        <v>43656</v>
      </c>
      <c r="Y610" s="88" t="s">
        <v>2013</v>
      </c>
      <c r="Z610" s="83" t="s">
        <v>2573</v>
      </c>
      <c r="AA610" s="80"/>
      <c r="AB610" s="80"/>
      <c r="AC610" s="88" t="s">
        <v>3136</v>
      </c>
      <c r="AD610" s="80"/>
      <c r="AE610" s="80" t="b">
        <v>0</v>
      </c>
      <c r="AF610" s="80">
        <v>0</v>
      </c>
      <c r="AG610" s="88" t="s">
        <v>3679</v>
      </c>
      <c r="AH610" s="80" t="b">
        <v>0</v>
      </c>
      <c r="AI610" s="80" t="s">
        <v>3815</v>
      </c>
      <c r="AJ610" s="80"/>
      <c r="AK610" s="88" t="s">
        <v>3679</v>
      </c>
      <c r="AL610" s="80" t="b">
        <v>0</v>
      </c>
      <c r="AM610" s="80">
        <v>1</v>
      </c>
      <c r="AN610" s="88" t="s">
        <v>3524</v>
      </c>
      <c r="AO610" s="80" t="s">
        <v>3849</v>
      </c>
      <c r="AP610" s="80" t="b">
        <v>0</v>
      </c>
      <c r="AQ610" s="88" t="s">
        <v>3524</v>
      </c>
      <c r="AR610" s="80" t="s">
        <v>178</v>
      </c>
      <c r="AS610" s="80">
        <v>0</v>
      </c>
      <c r="AT610" s="80">
        <v>0</v>
      </c>
      <c r="AU610" s="80"/>
      <c r="AV610" s="80"/>
      <c r="AW610" s="80"/>
      <c r="AX610" s="80"/>
      <c r="AY610" s="80"/>
      <c r="AZ610" s="80"/>
      <c r="BA610" s="80"/>
      <c r="BB610" s="80"/>
      <c r="BC610" s="79" t="str">
        <f>REPLACE(INDEX(GroupVertices[Group],MATCH(Edges[[#This Row],[Vertex 1]],GroupVertices[Vertex],0)),1,1,"")</f>
        <v>19</v>
      </c>
      <c r="BD610" s="79" t="str">
        <f>REPLACE(INDEX(GroupVertices[Group],MATCH(Edges[[#This Row],[Vertex 2]],GroupVertices[Vertex],0)),1,1,"")</f>
        <v>19</v>
      </c>
    </row>
    <row r="611" spans="1:56" ht="15">
      <c r="A611" s="65" t="s">
        <v>246</v>
      </c>
      <c r="B611" s="65" t="s">
        <v>246</v>
      </c>
      <c r="C611" s="66"/>
      <c r="D611" s="67"/>
      <c r="E611" s="68"/>
      <c r="F611" s="69"/>
      <c r="G611" s="66"/>
      <c r="H611" s="70"/>
      <c r="I611" s="71"/>
      <c r="J611" s="71"/>
      <c r="K611" s="34" t="s">
        <v>65</v>
      </c>
      <c r="L611" s="78">
        <v>611</v>
      </c>
      <c r="M611" s="78"/>
      <c r="N611" s="73"/>
      <c r="O611" s="80" t="s">
        <v>178</v>
      </c>
      <c r="P611" s="82">
        <v>43656.2371412037</v>
      </c>
      <c r="Q611" s="80" t="s">
        <v>881</v>
      </c>
      <c r="R611" s="80"/>
      <c r="S611" s="80"/>
      <c r="T611" s="80"/>
      <c r="U611" s="83" t="s">
        <v>1391</v>
      </c>
      <c r="V611" s="83" t="s">
        <v>1391</v>
      </c>
      <c r="W611" s="82">
        <v>43656.2371412037</v>
      </c>
      <c r="X611" s="86">
        <v>43656</v>
      </c>
      <c r="Y611" s="88" t="s">
        <v>1896</v>
      </c>
      <c r="Z611" s="83" t="s">
        <v>2454</v>
      </c>
      <c r="AA611" s="80"/>
      <c r="AB611" s="80"/>
      <c r="AC611" s="88" t="s">
        <v>3017</v>
      </c>
      <c r="AD611" s="80"/>
      <c r="AE611" s="80" t="b">
        <v>0</v>
      </c>
      <c r="AF611" s="80">
        <v>0</v>
      </c>
      <c r="AG611" s="88" t="s">
        <v>3679</v>
      </c>
      <c r="AH611" s="80" t="b">
        <v>0</v>
      </c>
      <c r="AI611" s="80" t="s">
        <v>3815</v>
      </c>
      <c r="AJ611" s="80"/>
      <c r="AK611" s="88" t="s">
        <v>3679</v>
      </c>
      <c r="AL611" s="80" t="b">
        <v>0</v>
      </c>
      <c r="AM611" s="80">
        <v>0</v>
      </c>
      <c r="AN611" s="88" t="s">
        <v>3679</v>
      </c>
      <c r="AO611" s="80" t="s">
        <v>3849</v>
      </c>
      <c r="AP611" s="80" t="b">
        <v>0</v>
      </c>
      <c r="AQ611" s="88" t="s">
        <v>3017</v>
      </c>
      <c r="AR611" s="80" t="s">
        <v>178</v>
      </c>
      <c r="AS611" s="80">
        <v>0</v>
      </c>
      <c r="AT611" s="80">
        <v>0</v>
      </c>
      <c r="AU611" s="80"/>
      <c r="AV611" s="80"/>
      <c r="AW611" s="80"/>
      <c r="AX611" s="80"/>
      <c r="AY611" s="80"/>
      <c r="AZ611" s="80"/>
      <c r="BA611" s="80"/>
      <c r="BB611" s="80"/>
      <c r="BC611" s="79" t="str">
        <f>REPLACE(INDEX(GroupVertices[Group],MATCH(Edges[[#This Row],[Vertex 1]],GroupVertices[Vertex],0)),1,1,"")</f>
        <v>156</v>
      </c>
      <c r="BD611" s="79" t="str">
        <f>REPLACE(INDEX(GroupVertices[Group],MATCH(Edges[[#This Row],[Vertex 2]],GroupVertices[Vertex],0)),1,1,"")</f>
        <v>156</v>
      </c>
    </row>
    <row r="612" spans="1:56" ht="15">
      <c r="A612" s="65" t="s">
        <v>506</v>
      </c>
      <c r="B612" s="65" t="s">
        <v>506</v>
      </c>
      <c r="C612" s="66"/>
      <c r="D612" s="67"/>
      <c r="E612" s="68"/>
      <c r="F612" s="69"/>
      <c r="G612" s="66"/>
      <c r="H612" s="70"/>
      <c r="I612" s="71"/>
      <c r="J612" s="71"/>
      <c r="K612" s="34" t="s">
        <v>65</v>
      </c>
      <c r="L612" s="78">
        <v>612</v>
      </c>
      <c r="M612" s="78"/>
      <c r="N612" s="73"/>
      <c r="O612" s="80" t="s">
        <v>178</v>
      </c>
      <c r="P612" s="82">
        <v>43657.13584490741</v>
      </c>
      <c r="Q612" s="80" t="s">
        <v>1080</v>
      </c>
      <c r="R612" s="80"/>
      <c r="S612" s="80"/>
      <c r="T612" s="80" t="s">
        <v>1370</v>
      </c>
      <c r="U612" s="83" t="s">
        <v>1434</v>
      </c>
      <c r="V612" s="83" t="s">
        <v>1434</v>
      </c>
      <c r="W612" s="82">
        <v>43657.13584490741</v>
      </c>
      <c r="X612" s="86">
        <v>43657</v>
      </c>
      <c r="Y612" s="88" t="s">
        <v>2168</v>
      </c>
      <c r="Z612" s="83" t="s">
        <v>2728</v>
      </c>
      <c r="AA612" s="80"/>
      <c r="AB612" s="80"/>
      <c r="AC612" s="88" t="s">
        <v>3291</v>
      </c>
      <c r="AD612" s="80"/>
      <c r="AE612" s="80" t="b">
        <v>0</v>
      </c>
      <c r="AF612" s="80">
        <v>8</v>
      </c>
      <c r="AG612" s="88" t="s">
        <v>3679</v>
      </c>
      <c r="AH612" s="80" t="b">
        <v>0</v>
      </c>
      <c r="AI612" s="80" t="s">
        <v>3815</v>
      </c>
      <c r="AJ612" s="80"/>
      <c r="AK612" s="88" t="s">
        <v>3679</v>
      </c>
      <c r="AL612" s="80" t="b">
        <v>0</v>
      </c>
      <c r="AM612" s="80">
        <v>0</v>
      </c>
      <c r="AN612" s="88" t="s">
        <v>3679</v>
      </c>
      <c r="AO612" s="80" t="s">
        <v>3849</v>
      </c>
      <c r="AP612" s="80" t="b">
        <v>0</v>
      </c>
      <c r="AQ612" s="88" t="s">
        <v>3291</v>
      </c>
      <c r="AR612" s="80" t="s">
        <v>178</v>
      </c>
      <c r="AS612" s="80">
        <v>0</v>
      </c>
      <c r="AT612" s="80">
        <v>0</v>
      </c>
      <c r="AU612" s="80"/>
      <c r="AV612" s="80"/>
      <c r="AW612" s="80"/>
      <c r="AX612" s="80"/>
      <c r="AY612" s="80"/>
      <c r="AZ612" s="80"/>
      <c r="BA612" s="80"/>
      <c r="BB612" s="80"/>
      <c r="BC612" s="79" t="str">
        <f>REPLACE(INDEX(GroupVertices[Group],MATCH(Edges[[#This Row],[Vertex 1]],GroupVertices[Vertex],0)),1,1,"")</f>
        <v>155</v>
      </c>
      <c r="BD612" s="79" t="str">
        <f>REPLACE(INDEX(GroupVertices[Group],MATCH(Edges[[#This Row],[Vertex 2]],GroupVertices[Vertex],0)),1,1,"")</f>
        <v>155</v>
      </c>
    </row>
    <row r="613" spans="1:56" ht="15">
      <c r="A613" s="65" t="s">
        <v>352</v>
      </c>
      <c r="B613" s="65" t="s">
        <v>737</v>
      </c>
      <c r="C613" s="66"/>
      <c r="D613" s="67"/>
      <c r="E613" s="68"/>
      <c r="F613" s="69"/>
      <c r="G613" s="66"/>
      <c r="H613" s="70"/>
      <c r="I613" s="71"/>
      <c r="J613" s="71"/>
      <c r="K613" s="34" t="s">
        <v>65</v>
      </c>
      <c r="L613" s="78">
        <v>613</v>
      </c>
      <c r="M613" s="78"/>
      <c r="N613" s="73"/>
      <c r="O613" s="80" t="s">
        <v>876</v>
      </c>
      <c r="P613" s="82">
        <v>43656.70606481482</v>
      </c>
      <c r="Q613" s="80" t="s">
        <v>951</v>
      </c>
      <c r="R613" s="83" t="s">
        <v>1264</v>
      </c>
      <c r="S613" s="80" t="s">
        <v>1314</v>
      </c>
      <c r="T613" s="80"/>
      <c r="U613" s="80"/>
      <c r="V613" s="83" t="s">
        <v>1627</v>
      </c>
      <c r="W613" s="82">
        <v>43656.70606481482</v>
      </c>
      <c r="X613" s="86">
        <v>43656</v>
      </c>
      <c r="Y613" s="88" t="s">
        <v>2002</v>
      </c>
      <c r="Z613" s="83" t="s">
        <v>2561</v>
      </c>
      <c r="AA613" s="80"/>
      <c r="AB613" s="80"/>
      <c r="AC613" s="88" t="s">
        <v>3124</v>
      </c>
      <c r="AD613" s="80"/>
      <c r="AE613" s="80" t="b">
        <v>0</v>
      </c>
      <c r="AF613" s="80">
        <v>1</v>
      </c>
      <c r="AG613" s="88" t="s">
        <v>3679</v>
      </c>
      <c r="AH613" s="80" t="b">
        <v>1</v>
      </c>
      <c r="AI613" s="80" t="s">
        <v>3823</v>
      </c>
      <c r="AJ613" s="80"/>
      <c r="AK613" s="88" t="s">
        <v>3833</v>
      </c>
      <c r="AL613" s="80" t="b">
        <v>0</v>
      </c>
      <c r="AM613" s="80">
        <v>0</v>
      </c>
      <c r="AN613" s="88" t="s">
        <v>3679</v>
      </c>
      <c r="AO613" s="80" t="s">
        <v>3850</v>
      </c>
      <c r="AP613" s="80" t="b">
        <v>0</v>
      </c>
      <c r="AQ613" s="88" t="s">
        <v>3124</v>
      </c>
      <c r="AR613" s="80" t="s">
        <v>178</v>
      </c>
      <c r="AS613" s="80">
        <v>0</v>
      </c>
      <c r="AT613" s="80">
        <v>0</v>
      </c>
      <c r="AU613" s="80"/>
      <c r="AV613" s="80"/>
      <c r="AW613" s="80"/>
      <c r="AX613" s="80"/>
      <c r="AY613" s="80"/>
      <c r="AZ613" s="80"/>
      <c r="BA613" s="80"/>
      <c r="BB613" s="80"/>
      <c r="BC613" s="79" t="str">
        <f>REPLACE(INDEX(GroupVertices[Group],MATCH(Edges[[#This Row],[Vertex 1]],GroupVertices[Vertex],0)),1,1,"")</f>
        <v>62</v>
      </c>
      <c r="BD613" s="79" t="str">
        <f>REPLACE(INDEX(GroupVertices[Group],MATCH(Edges[[#This Row],[Vertex 2]],GroupVertices[Vertex],0)),1,1,"")</f>
        <v>62</v>
      </c>
    </row>
    <row r="614" spans="1:56" ht="15">
      <c r="A614" s="65" t="s">
        <v>419</v>
      </c>
      <c r="B614" s="65" t="s">
        <v>418</v>
      </c>
      <c r="C614" s="66"/>
      <c r="D614" s="67"/>
      <c r="E614" s="68"/>
      <c r="F614" s="69"/>
      <c r="G614" s="66"/>
      <c r="H614" s="70"/>
      <c r="I614" s="71"/>
      <c r="J614" s="71"/>
      <c r="K614" s="34" t="s">
        <v>65</v>
      </c>
      <c r="L614" s="78">
        <v>614</v>
      </c>
      <c r="M614" s="78"/>
      <c r="N614" s="73"/>
      <c r="O614" s="80" t="s">
        <v>876</v>
      </c>
      <c r="P614" s="82">
        <v>43656.91096064815</v>
      </c>
      <c r="Q614" s="80" t="s">
        <v>1003</v>
      </c>
      <c r="R614" s="80"/>
      <c r="S614" s="80"/>
      <c r="T614" s="80"/>
      <c r="U614" s="80"/>
      <c r="V614" s="83" t="s">
        <v>1681</v>
      </c>
      <c r="W614" s="82">
        <v>43656.91096064815</v>
      </c>
      <c r="X614" s="86">
        <v>43656</v>
      </c>
      <c r="Y614" s="88" t="s">
        <v>2070</v>
      </c>
      <c r="Z614" s="83" t="s">
        <v>2630</v>
      </c>
      <c r="AA614" s="80"/>
      <c r="AB614" s="80"/>
      <c r="AC614" s="88" t="s">
        <v>3193</v>
      </c>
      <c r="AD614" s="88" t="s">
        <v>3600</v>
      </c>
      <c r="AE614" s="80" t="b">
        <v>0</v>
      </c>
      <c r="AF614" s="80">
        <v>2</v>
      </c>
      <c r="AG614" s="88" t="s">
        <v>3731</v>
      </c>
      <c r="AH614" s="80" t="b">
        <v>0</v>
      </c>
      <c r="AI614" s="80" t="s">
        <v>3823</v>
      </c>
      <c r="AJ614" s="80"/>
      <c r="AK614" s="88" t="s">
        <v>3679</v>
      </c>
      <c r="AL614" s="80" t="b">
        <v>0</v>
      </c>
      <c r="AM614" s="80">
        <v>0</v>
      </c>
      <c r="AN614" s="88" t="s">
        <v>3679</v>
      </c>
      <c r="AO614" s="80" t="s">
        <v>3850</v>
      </c>
      <c r="AP614" s="80" t="b">
        <v>0</v>
      </c>
      <c r="AQ614" s="88" t="s">
        <v>3600</v>
      </c>
      <c r="AR614" s="80" t="s">
        <v>178</v>
      </c>
      <c r="AS614" s="80">
        <v>0</v>
      </c>
      <c r="AT614" s="80">
        <v>0</v>
      </c>
      <c r="AU614" s="80"/>
      <c r="AV614" s="80"/>
      <c r="AW614" s="80"/>
      <c r="AX614" s="80"/>
      <c r="AY614" s="80"/>
      <c r="AZ614" s="80"/>
      <c r="BA614" s="80"/>
      <c r="BB614" s="80"/>
      <c r="BC614" s="79" t="str">
        <f>REPLACE(INDEX(GroupVertices[Group],MATCH(Edges[[#This Row],[Vertex 1]],GroupVertices[Vertex],0)),1,1,"")</f>
        <v>32</v>
      </c>
      <c r="BD614" s="79" t="str">
        <f>REPLACE(INDEX(GroupVertices[Group],MATCH(Edges[[#This Row],[Vertex 2]],GroupVertices[Vertex],0)),1,1,"")</f>
        <v>32</v>
      </c>
    </row>
    <row r="615" spans="1:56" ht="15">
      <c r="A615" s="65" t="s">
        <v>419</v>
      </c>
      <c r="B615" s="65" t="s">
        <v>775</v>
      </c>
      <c r="C615" s="66"/>
      <c r="D615" s="67"/>
      <c r="E615" s="68"/>
      <c r="F615" s="69"/>
      <c r="G615" s="66"/>
      <c r="H615" s="70"/>
      <c r="I615" s="71"/>
      <c r="J615" s="71"/>
      <c r="K615" s="34" t="s">
        <v>65</v>
      </c>
      <c r="L615" s="78">
        <v>615</v>
      </c>
      <c r="M615" s="78"/>
      <c r="N615" s="73"/>
      <c r="O615" s="80" t="s">
        <v>875</v>
      </c>
      <c r="P615" s="82">
        <v>43656.91096064815</v>
      </c>
      <c r="Q615" s="80" t="s">
        <v>1003</v>
      </c>
      <c r="R615" s="80"/>
      <c r="S615" s="80"/>
      <c r="T615" s="80"/>
      <c r="U615" s="80"/>
      <c r="V615" s="83" t="s">
        <v>1681</v>
      </c>
      <c r="W615" s="82">
        <v>43656.91096064815</v>
      </c>
      <c r="X615" s="86">
        <v>43656</v>
      </c>
      <c r="Y615" s="88" t="s">
        <v>2070</v>
      </c>
      <c r="Z615" s="83" t="s">
        <v>2630</v>
      </c>
      <c r="AA615" s="80"/>
      <c r="AB615" s="80"/>
      <c r="AC615" s="88" t="s">
        <v>3193</v>
      </c>
      <c r="AD615" s="88" t="s">
        <v>3600</v>
      </c>
      <c r="AE615" s="80" t="b">
        <v>0</v>
      </c>
      <c r="AF615" s="80">
        <v>2</v>
      </c>
      <c r="AG615" s="88" t="s">
        <v>3731</v>
      </c>
      <c r="AH615" s="80" t="b">
        <v>0</v>
      </c>
      <c r="AI615" s="80" t="s">
        <v>3823</v>
      </c>
      <c r="AJ615" s="80"/>
      <c r="AK615" s="88" t="s">
        <v>3679</v>
      </c>
      <c r="AL615" s="80" t="b">
        <v>0</v>
      </c>
      <c r="AM615" s="80">
        <v>0</v>
      </c>
      <c r="AN615" s="88" t="s">
        <v>3679</v>
      </c>
      <c r="AO615" s="80" t="s">
        <v>3850</v>
      </c>
      <c r="AP615" s="80" t="b">
        <v>0</v>
      </c>
      <c r="AQ615" s="88" t="s">
        <v>3600</v>
      </c>
      <c r="AR615" s="80" t="s">
        <v>178</v>
      </c>
      <c r="AS615" s="80">
        <v>0</v>
      </c>
      <c r="AT615" s="80">
        <v>0</v>
      </c>
      <c r="AU615" s="80"/>
      <c r="AV615" s="80"/>
      <c r="AW615" s="80"/>
      <c r="AX615" s="80"/>
      <c r="AY615" s="80"/>
      <c r="AZ615" s="80"/>
      <c r="BA615" s="80"/>
      <c r="BB615" s="80"/>
      <c r="BC615" s="79" t="str">
        <f>REPLACE(INDEX(GroupVertices[Group],MATCH(Edges[[#This Row],[Vertex 1]],GroupVertices[Vertex],0)),1,1,"")</f>
        <v>32</v>
      </c>
      <c r="BD615" s="79" t="str">
        <f>REPLACE(INDEX(GroupVertices[Group],MATCH(Edges[[#This Row],[Vertex 2]],GroupVertices[Vertex],0)),1,1,"")</f>
        <v>32</v>
      </c>
    </row>
    <row r="616" spans="1:56" ht="15">
      <c r="A616" s="65" t="s">
        <v>545</v>
      </c>
      <c r="B616" s="65" t="s">
        <v>545</v>
      </c>
      <c r="C616" s="66"/>
      <c r="D616" s="67"/>
      <c r="E616" s="68"/>
      <c r="F616" s="69"/>
      <c r="G616" s="66"/>
      <c r="H616" s="70"/>
      <c r="I616" s="71"/>
      <c r="J616" s="71"/>
      <c r="K616" s="34" t="s">
        <v>65</v>
      </c>
      <c r="L616" s="78">
        <v>616</v>
      </c>
      <c r="M616" s="78"/>
      <c r="N616" s="73"/>
      <c r="O616" s="80" t="s">
        <v>178</v>
      </c>
      <c r="P616" s="82">
        <v>43657.418020833335</v>
      </c>
      <c r="Q616" s="80" t="s">
        <v>1110</v>
      </c>
      <c r="R616" s="80"/>
      <c r="S616" s="80"/>
      <c r="T616" s="80"/>
      <c r="U616" s="80"/>
      <c r="V616" s="83" t="s">
        <v>1780</v>
      </c>
      <c r="W616" s="82">
        <v>43657.418020833335</v>
      </c>
      <c r="X616" s="86">
        <v>43657</v>
      </c>
      <c r="Y616" s="88" t="s">
        <v>2208</v>
      </c>
      <c r="Z616" s="83" t="s">
        <v>2768</v>
      </c>
      <c r="AA616" s="80"/>
      <c r="AB616" s="80"/>
      <c r="AC616" s="88" t="s">
        <v>3331</v>
      </c>
      <c r="AD616" s="80"/>
      <c r="AE616" s="80" t="b">
        <v>0</v>
      </c>
      <c r="AF616" s="80">
        <v>0</v>
      </c>
      <c r="AG616" s="88" t="s">
        <v>3679</v>
      </c>
      <c r="AH616" s="80" t="b">
        <v>0</v>
      </c>
      <c r="AI616" s="80" t="s">
        <v>3815</v>
      </c>
      <c r="AJ616" s="80"/>
      <c r="AK616" s="88" t="s">
        <v>3679</v>
      </c>
      <c r="AL616" s="80" t="b">
        <v>0</v>
      </c>
      <c r="AM616" s="80">
        <v>0</v>
      </c>
      <c r="AN616" s="88" t="s">
        <v>3679</v>
      </c>
      <c r="AO616" s="80" t="s">
        <v>3852</v>
      </c>
      <c r="AP616" s="80" t="b">
        <v>0</v>
      </c>
      <c r="AQ616" s="88" t="s">
        <v>3331</v>
      </c>
      <c r="AR616" s="80" t="s">
        <v>178</v>
      </c>
      <c r="AS616" s="80">
        <v>0</v>
      </c>
      <c r="AT616" s="80">
        <v>0</v>
      </c>
      <c r="AU616" s="80"/>
      <c r="AV616" s="80"/>
      <c r="AW616" s="80"/>
      <c r="AX616" s="80"/>
      <c r="AY616" s="80"/>
      <c r="AZ616" s="80"/>
      <c r="BA616" s="80"/>
      <c r="BB616" s="80"/>
      <c r="BC616" s="79" t="str">
        <f>REPLACE(INDEX(GroupVertices[Group],MATCH(Edges[[#This Row],[Vertex 1]],GroupVertices[Vertex],0)),1,1,"")</f>
        <v>154</v>
      </c>
      <c r="BD616" s="79" t="str">
        <f>REPLACE(INDEX(GroupVertices[Group],MATCH(Edges[[#This Row],[Vertex 2]],GroupVertices[Vertex],0)),1,1,"")</f>
        <v>154</v>
      </c>
    </row>
    <row r="617" spans="1:56" ht="15">
      <c r="A617" s="65" t="s">
        <v>558</v>
      </c>
      <c r="B617" s="65" t="s">
        <v>558</v>
      </c>
      <c r="C617" s="66"/>
      <c r="D617" s="67"/>
      <c r="E617" s="68"/>
      <c r="F617" s="69"/>
      <c r="G617" s="66"/>
      <c r="H617" s="70"/>
      <c r="I617" s="71"/>
      <c r="J617" s="71"/>
      <c r="K617" s="34" t="s">
        <v>65</v>
      </c>
      <c r="L617" s="78">
        <v>617</v>
      </c>
      <c r="M617" s="78"/>
      <c r="N617" s="73"/>
      <c r="O617" s="80" t="s">
        <v>178</v>
      </c>
      <c r="P617" s="82">
        <v>43657.482199074075</v>
      </c>
      <c r="Q617" s="80" t="s">
        <v>1123</v>
      </c>
      <c r="R617" s="80"/>
      <c r="S617" s="80"/>
      <c r="T617" s="80"/>
      <c r="U617" s="83" t="s">
        <v>1444</v>
      </c>
      <c r="V617" s="83" t="s">
        <v>1444</v>
      </c>
      <c r="W617" s="82">
        <v>43657.482199074075</v>
      </c>
      <c r="X617" s="86">
        <v>43657</v>
      </c>
      <c r="Y617" s="88" t="s">
        <v>2229</v>
      </c>
      <c r="Z617" s="83" t="s">
        <v>2790</v>
      </c>
      <c r="AA617" s="80"/>
      <c r="AB617" s="80"/>
      <c r="AC617" s="88" t="s">
        <v>3353</v>
      </c>
      <c r="AD617" s="80"/>
      <c r="AE617" s="80" t="b">
        <v>0</v>
      </c>
      <c r="AF617" s="80">
        <v>5</v>
      </c>
      <c r="AG617" s="88" t="s">
        <v>3679</v>
      </c>
      <c r="AH617" s="80" t="b">
        <v>0</v>
      </c>
      <c r="AI617" s="80" t="s">
        <v>3815</v>
      </c>
      <c r="AJ617" s="80"/>
      <c r="AK617" s="88" t="s">
        <v>3679</v>
      </c>
      <c r="AL617" s="80" t="b">
        <v>0</v>
      </c>
      <c r="AM617" s="80">
        <v>0</v>
      </c>
      <c r="AN617" s="88" t="s">
        <v>3679</v>
      </c>
      <c r="AO617" s="80" t="s">
        <v>3850</v>
      </c>
      <c r="AP617" s="80" t="b">
        <v>0</v>
      </c>
      <c r="AQ617" s="88" t="s">
        <v>3353</v>
      </c>
      <c r="AR617" s="80" t="s">
        <v>178</v>
      </c>
      <c r="AS617" s="80">
        <v>0</v>
      </c>
      <c r="AT617" s="80">
        <v>0</v>
      </c>
      <c r="AU617" s="80"/>
      <c r="AV617" s="80"/>
      <c r="AW617" s="80"/>
      <c r="AX617" s="80"/>
      <c r="AY617" s="80"/>
      <c r="AZ617" s="80"/>
      <c r="BA617" s="80"/>
      <c r="BB617" s="80"/>
      <c r="BC617" s="79" t="str">
        <f>REPLACE(INDEX(GroupVertices[Group],MATCH(Edges[[#This Row],[Vertex 1]],GroupVertices[Vertex],0)),1,1,"")</f>
        <v>153</v>
      </c>
      <c r="BD617" s="79" t="str">
        <f>REPLACE(INDEX(GroupVertices[Group],MATCH(Edges[[#This Row],[Vertex 2]],GroupVertices[Vertex],0)),1,1,"")</f>
        <v>153</v>
      </c>
    </row>
    <row r="618" spans="1:56" ht="15">
      <c r="A618" s="65" t="s">
        <v>678</v>
      </c>
      <c r="B618" s="65" t="s">
        <v>869</v>
      </c>
      <c r="C618" s="66"/>
      <c r="D618" s="67"/>
      <c r="E618" s="68"/>
      <c r="F618" s="69"/>
      <c r="G618" s="66"/>
      <c r="H618" s="70"/>
      <c r="I618" s="71"/>
      <c r="J618" s="71"/>
      <c r="K618" s="34" t="s">
        <v>65</v>
      </c>
      <c r="L618" s="78">
        <v>618</v>
      </c>
      <c r="M618" s="78"/>
      <c r="N618" s="73"/>
      <c r="O618" s="80" t="s">
        <v>876</v>
      </c>
      <c r="P618" s="82">
        <v>43657.68833333333</v>
      </c>
      <c r="Q618" s="80" t="s">
        <v>1240</v>
      </c>
      <c r="R618" s="80"/>
      <c r="S618" s="80"/>
      <c r="T618" s="80"/>
      <c r="U618" s="80"/>
      <c r="V618" s="83" t="s">
        <v>1855</v>
      </c>
      <c r="W618" s="82">
        <v>43657.68833333333</v>
      </c>
      <c r="X618" s="86">
        <v>43657</v>
      </c>
      <c r="Y618" s="88" t="s">
        <v>2413</v>
      </c>
      <c r="Z618" s="83" t="s">
        <v>2976</v>
      </c>
      <c r="AA618" s="80"/>
      <c r="AB618" s="80"/>
      <c r="AC618" s="88" t="s">
        <v>3539</v>
      </c>
      <c r="AD618" s="88" t="s">
        <v>3671</v>
      </c>
      <c r="AE618" s="80" t="b">
        <v>0</v>
      </c>
      <c r="AF618" s="80">
        <v>0</v>
      </c>
      <c r="AG618" s="88" t="s">
        <v>3806</v>
      </c>
      <c r="AH618" s="80" t="b">
        <v>0</v>
      </c>
      <c r="AI618" s="80" t="s">
        <v>3822</v>
      </c>
      <c r="AJ618" s="80"/>
      <c r="AK618" s="88" t="s">
        <v>3679</v>
      </c>
      <c r="AL618" s="80" t="b">
        <v>0</v>
      </c>
      <c r="AM618" s="80">
        <v>0</v>
      </c>
      <c r="AN618" s="88" t="s">
        <v>3679</v>
      </c>
      <c r="AO618" s="80" t="s">
        <v>3850</v>
      </c>
      <c r="AP618" s="80" t="b">
        <v>0</v>
      </c>
      <c r="AQ618" s="88" t="s">
        <v>3671</v>
      </c>
      <c r="AR618" s="80" t="s">
        <v>178</v>
      </c>
      <c r="AS618" s="80">
        <v>0</v>
      </c>
      <c r="AT618" s="80">
        <v>0</v>
      </c>
      <c r="AU618" s="80"/>
      <c r="AV618" s="80"/>
      <c r="AW618" s="80"/>
      <c r="AX618" s="80"/>
      <c r="AY618" s="80"/>
      <c r="AZ618" s="80"/>
      <c r="BA618" s="80"/>
      <c r="BB618" s="80"/>
      <c r="BC618" s="79" t="str">
        <f>REPLACE(INDEX(GroupVertices[Group],MATCH(Edges[[#This Row],[Vertex 1]],GroupVertices[Vertex],0)),1,1,"")</f>
        <v>38</v>
      </c>
      <c r="BD618" s="79" t="str">
        <f>REPLACE(INDEX(GroupVertices[Group],MATCH(Edges[[#This Row],[Vertex 2]],GroupVertices[Vertex],0)),1,1,"")</f>
        <v>38</v>
      </c>
    </row>
    <row r="619" spans="1:56" ht="15">
      <c r="A619" s="65" t="s">
        <v>678</v>
      </c>
      <c r="B619" s="65" t="s">
        <v>679</v>
      </c>
      <c r="C619" s="66"/>
      <c r="D619" s="67"/>
      <c r="E619" s="68"/>
      <c r="F619" s="69"/>
      <c r="G619" s="66"/>
      <c r="H619" s="70"/>
      <c r="I619" s="71"/>
      <c r="J619" s="71"/>
      <c r="K619" s="34" t="s">
        <v>66</v>
      </c>
      <c r="L619" s="78">
        <v>619</v>
      </c>
      <c r="M619" s="78"/>
      <c r="N619" s="73"/>
      <c r="O619" s="80" t="s">
        <v>875</v>
      </c>
      <c r="P619" s="82">
        <v>43657.68833333333</v>
      </c>
      <c r="Q619" s="80" t="s">
        <v>1240</v>
      </c>
      <c r="R619" s="80"/>
      <c r="S619" s="80"/>
      <c r="T619" s="80"/>
      <c r="U619" s="80"/>
      <c r="V619" s="83" t="s">
        <v>1855</v>
      </c>
      <c r="W619" s="82">
        <v>43657.68833333333</v>
      </c>
      <c r="X619" s="86">
        <v>43657</v>
      </c>
      <c r="Y619" s="88" t="s">
        <v>2413</v>
      </c>
      <c r="Z619" s="83" t="s">
        <v>2976</v>
      </c>
      <c r="AA619" s="80"/>
      <c r="AB619" s="80"/>
      <c r="AC619" s="88" t="s">
        <v>3539</v>
      </c>
      <c r="AD619" s="88" t="s">
        <v>3671</v>
      </c>
      <c r="AE619" s="80" t="b">
        <v>0</v>
      </c>
      <c r="AF619" s="80">
        <v>0</v>
      </c>
      <c r="AG619" s="88" t="s">
        <v>3806</v>
      </c>
      <c r="AH619" s="80" t="b">
        <v>0</v>
      </c>
      <c r="AI619" s="80" t="s">
        <v>3822</v>
      </c>
      <c r="AJ619" s="80"/>
      <c r="AK619" s="88" t="s">
        <v>3679</v>
      </c>
      <c r="AL619" s="80" t="b">
        <v>0</v>
      </c>
      <c r="AM619" s="80">
        <v>0</v>
      </c>
      <c r="AN619" s="88" t="s">
        <v>3679</v>
      </c>
      <c r="AO619" s="80" t="s">
        <v>3850</v>
      </c>
      <c r="AP619" s="80" t="b">
        <v>0</v>
      </c>
      <c r="AQ619" s="88" t="s">
        <v>3671</v>
      </c>
      <c r="AR619" s="80" t="s">
        <v>178</v>
      </c>
      <c r="AS619" s="80">
        <v>0</v>
      </c>
      <c r="AT619" s="80">
        <v>0</v>
      </c>
      <c r="AU619" s="80"/>
      <c r="AV619" s="80"/>
      <c r="AW619" s="80"/>
      <c r="AX619" s="80"/>
      <c r="AY619" s="80"/>
      <c r="AZ619" s="80"/>
      <c r="BA619" s="80"/>
      <c r="BB619" s="80"/>
      <c r="BC619" s="79" t="str">
        <f>REPLACE(INDEX(GroupVertices[Group],MATCH(Edges[[#This Row],[Vertex 1]],GroupVertices[Vertex],0)),1,1,"")</f>
        <v>38</v>
      </c>
      <c r="BD619" s="79" t="str">
        <f>REPLACE(INDEX(GroupVertices[Group],MATCH(Edges[[#This Row],[Vertex 2]],GroupVertices[Vertex],0)),1,1,"")</f>
        <v>38</v>
      </c>
    </row>
    <row r="620" spans="1:56" ht="15">
      <c r="A620" s="65" t="s">
        <v>275</v>
      </c>
      <c r="B620" s="65" t="s">
        <v>428</v>
      </c>
      <c r="C620" s="66"/>
      <c r="D620" s="67"/>
      <c r="E620" s="68"/>
      <c r="F620" s="69"/>
      <c r="G620" s="66"/>
      <c r="H620" s="70"/>
      <c r="I620" s="71"/>
      <c r="J620" s="71"/>
      <c r="K620" s="34" t="s">
        <v>65</v>
      </c>
      <c r="L620" s="78">
        <v>620</v>
      </c>
      <c r="M620" s="78"/>
      <c r="N620" s="73"/>
      <c r="O620" s="80" t="s">
        <v>874</v>
      </c>
      <c r="P620" s="82">
        <v>43656.31613425926</v>
      </c>
      <c r="Q620" s="80" t="s">
        <v>877</v>
      </c>
      <c r="R620" s="80"/>
      <c r="S620" s="80"/>
      <c r="T620" s="80"/>
      <c r="U620" s="80"/>
      <c r="V620" s="83" t="s">
        <v>1559</v>
      </c>
      <c r="W620" s="82">
        <v>43656.31613425926</v>
      </c>
      <c r="X620" s="86">
        <v>43656</v>
      </c>
      <c r="Y620" s="88" t="s">
        <v>1924</v>
      </c>
      <c r="Z620" s="83" t="s">
        <v>2483</v>
      </c>
      <c r="AA620" s="80"/>
      <c r="AB620" s="80"/>
      <c r="AC620" s="88" t="s">
        <v>3046</v>
      </c>
      <c r="AD620" s="80"/>
      <c r="AE620" s="80" t="b">
        <v>0</v>
      </c>
      <c r="AF620" s="80">
        <v>0</v>
      </c>
      <c r="AG620" s="88" t="s">
        <v>3679</v>
      </c>
      <c r="AH620" s="80" t="b">
        <v>0</v>
      </c>
      <c r="AI620" s="80" t="s">
        <v>3815</v>
      </c>
      <c r="AJ620" s="80"/>
      <c r="AK620" s="88" t="s">
        <v>3679</v>
      </c>
      <c r="AL620" s="80" t="b">
        <v>0</v>
      </c>
      <c r="AM620" s="80">
        <v>94</v>
      </c>
      <c r="AN620" s="88" t="s">
        <v>3203</v>
      </c>
      <c r="AO620" s="80" t="s">
        <v>3849</v>
      </c>
      <c r="AP620" s="80" t="b">
        <v>0</v>
      </c>
      <c r="AQ620" s="88" t="s">
        <v>3203</v>
      </c>
      <c r="AR620" s="80" t="s">
        <v>178</v>
      </c>
      <c r="AS620" s="80">
        <v>0</v>
      </c>
      <c r="AT620" s="80">
        <v>0</v>
      </c>
      <c r="AU620" s="80"/>
      <c r="AV620" s="80"/>
      <c r="AW620" s="80"/>
      <c r="AX620" s="80"/>
      <c r="AY620" s="80"/>
      <c r="AZ620" s="80"/>
      <c r="BA620" s="80"/>
      <c r="BB620" s="80"/>
      <c r="BC620" s="79" t="str">
        <f>REPLACE(INDEX(GroupVertices[Group],MATCH(Edges[[#This Row],[Vertex 1]],GroupVertices[Vertex],0)),1,1,"")</f>
        <v>1</v>
      </c>
      <c r="BD620" s="79" t="str">
        <f>REPLACE(INDEX(GroupVertices[Group],MATCH(Edges[[#This Row],[Vertex 2]],GroupVertices[Vertex],0)),1,1,"")</f>
        <v>1</v>
      </c>
    </row>
    <row r="621" spans="1:56" ht="15">
      <c r="A621" s="65" t="s">
        <v>622</v>
      </c>
      <c r="B621" s="65" t="s">
        <v>622</v>
      </c>
      <c r="C621" s="66"/>
      <c r="D621" s="67"/>
      <c r="E621" s="68"/>
      <c r="F621" s="69"/>
      <c r="G621" s="66"/>
      <c r="H621" s="70"/>
      <c r="I621" s="71"/>
      <c r="J621" s="71"/>
      <c r="K621" s="34" t="s">
        <v>65</v>
      </c>
      <c r="L621" s="78">
        <v>621</v>
      </c>
      <c r="M621" s="78"/>
      <c r="N621" s="73"/>
      <c r="O621" s="80" t="s">
        <v>178</v>
      </c>
      <c r="P621" s="82">
        <v>43657.5925</v>
      </c>
      <c r="Q621" s="80" t="s">
        <v>1191</v>
      </c>
      <c r="R621" s="80"/>
      <c r="S621" s="80"/>
      <c r="T621" s="80"/>
      <c r="U621" s="80"/>
      <c r="V621" s="83" t="s">
        <v>1814</v>
      </c>
      <c r="W621" s="82">
        <v>43657.5925</v>
      </c>
      <c r="X621" s="86">
        <v>43657</v>
      </c>
      <c r="Y621" s="88" t="s">
        <v>2342</v>
      </c>
      <c r="Z621" s="83" t="s">
        <v>2905</v>
      </c>
      <c r="AA621" s="80"/>
      <c r="AB621" s="80"/>
      <c r="AC621" s="88" t="s">
        <v>3468</v>
      </c>
      <c r="AD621" s="80"/>
      <c r="AE621" s="80" t="b">
        <v>0</v>
      </c>
      <c r="AF621" s="80">
        <v>5</v>
      </c>
      <c r="AG621" s="88" t="s">
        <v>3679</v>
      </c>
      <c r="AH621" s="80" t="b">
        <v>0</v>
      </c>
      <c r="AI621" s="80" t="s">
        <v>3818</v>
      </c>
      <c r="AJ621" s="80"/>
      <c r="AK621" s="88" t="s">
        <v>3679</v>
      </c>
      <c r="AL621" s="80" t="b">
        <v>0</v>
      </c>
      <c r="AM621" s="80">
        <v>0</v>
      </c>
      <c r="AN621" s="88" t="s">
        <v>3679</v>
      </c>
      <c r="AO621" s="80" t="s">
        <v>3849</v>
      </c>
      <c r="AP621" s="80" t="b">
        <v>0</v>
      </c>
      <c r="AQ621" s="88" t="s">
        <v>3468</v>
      </c>
      <c r="AR621" s="80" t="s">
        <v>178</v>
      </c>
      <c r="AS621" s="80">
        <v>0</v>
      </c>
      <c r="AT621" s="80">
        <v>0</v>
      </c>
      <c r="AU621" s="80"/>
      <c r="AV621" s="80"/>
      <c r="AW621" s="80"/>
      <c r="AX621" s="80"/>
      <c r="AY621" s="80"/>
      <c r="AZ621" s="80"/>
      <c r="BA621" s="80"/>
      <c r="BB621" s="80"/>
      <c r="BC621" s="79" t="str">
        <f>REPLACE(INDEX(GroupVertices[Group],MATCH(Edges[[#This Row],[Vertex 1]],GroupVertices[Vertex],0)),1,1,"")</f>
        <v>152</v>
      </c>
      <c r="BD621" s="79" t="str">
        <f>REPLACE(INDEX(GroupVertices[Group],MATCH(Edges[[#This Row],[Vertex 2]],GroupVertices[Vertex],0)),1,1,"")</f>
        <v>152</v>
      </c>
    </row>
    <row r="622" spans="1:56" ht="15">
      <c r="A622" s="65" t="s">
        <v>327</v>
      </c>
      <c r="B622" s="65" t="s">
        <v>327</v>
      </c>
      <c r="C622" s="66"/>
      <c r="D622" s="67"/>
      <c r="E622" s="68"/>
      <c r="F622" s="69"/>
      <c r="G622" s="66"/>
      <c r="H622" s="70"/>
      <c r="I622" s="71"/>
      <c r="J622" s="71"/>
      <c r="K622" s="34" t="s">
        <v>65</v>
      </c>
      <c r="L622" s="78">
        <v>622</v>
      </c>
      <c r="M622" s="78"/>
      <c r="N622" s="73"/>
      <c r="O622" s="80" t="s">
        <v>178</v>
      </c>
      <c r="P622" s="82">
        <v>43656.592465277776</v>
      </c>
      <c r="Q622" s="80" t="s">
        <v>937</v>
      </c>
      <c r="R622" s="80"/>
      <c r="S622" s="80"/>
      <c r="T622" s="80"/>
      <c r="U622" s="80"/>
      <c r="V622" s="83" t="s">
        <v>1607</v>
      </c>
      <c r="W622" s="82">
        <v>43656.592465277776</v>
      </c>
      <c r="X622" s="86">
        <v>43656</v>
      </c>
      <c r="Y622" s="88" t="s">
        <v>1977</v>
      </c>
      <c r="Z622" s="83" t="s">
        <v>2536</v>
      </c>
      <c r="AA622" s="80"/>
      <c r="AB622" s="80"/>
      <c r="AC622" s="88" t="s">
        <v>3099</v>
      </c>
      <c r="AD622" s="80"/>
      <c r="AE622" s="80" t="b">
        <v>0</v>
      </c>
      <c r="AF622" s="80">
        <v>0</v>
      </c>
      <c r="AG622" s="88" t="s">
        <v>3679</v>
      </c>
      <c r="AH622" s="80" t="b">
        <v>0</v>
      </c>
      <c r="AI622" s="80" t="s">
        <v>3815</v>
      </c>
      <c r="AJ622" s="80"/>
      <c r="AK622" s="88" t="s">
        <v>3679</v>
      </c>
      <c r="AL622" s="80" t="b">
        <v>0</v>
      </c>
      <c r="AM622" s="80">
        <v>0</v>
      </c>
      <c r="AN622" s="88" t="s">
        <v>3679</v>
      </c>
      <c r="AO622" s="80" t="s">
        <v>3849</v>
      </c>
      <c r="AP622" s="80" t="b">
        <v>0</v>
      </c>
      <c r="AQ622" s="88" t="s">
        <v>3099</v>
      </c>
      <c r="AR622" s="80" t="s">
        <v>178</v>
      </c>
      <c r="AS622" s="80">
        <v>0</v>
      </c>
      <c r="AT622" s="80">
        <v>0</v>
      </c>
      <c r="AU622" s="80"/>
      <c r="AV622" s="80"/>
      <c r="AW622" s="80"/>
      <c r="AX622" s="80"/>
      <c r="AY622" s="80"/>
      <c r="AZ622" s="80"/>
      <c r="BA622" s="80"/>
      <c r="BB622" s="80"/>
      <c r="BC622" s="79" t="str">
        <f>REPLACE(INDEX(GroupVertices[Group],MATCH(Edges[[#This Row],[Vertex 1]],GroupVertices[Vertex],0)),1,1,"")</f>
        <v>151</v>
      </c>
      <c r="BD622" s="79" t="str">
        <f>REPLACE(INDEX(GroupVertices[Group],MATCH(Edges[[#This Row],[Vertex 2]],GroupVertices[Vertex],0)),1,1,"")</f>
        <v>151</v>
      </c>
    </row>
    <row r="623" spans="1:56" ht="15">
      <c r="A623" s="65" t="s">
        <v>397</v>
      </c>
      <c r="B623" s="65" t="s">
        <v>446</v>
      </c>
      <c r="C623" s="66"/>
      <c r="D623" s="67"/>
      <c r="E623" s="68"/>
      <c r="F623" s="69"/>
      <c r="G623" s="66"/>
      <c r="H623" s="70"/>
      <c r="I623" s="71"/>
      <c r="J623" s="71"/>
      <c r="K623" s="34" t="s">
        <v>65</v>
      </c>
      <c r="L623" s="78">
        <v>623</v>
      </c>
      <c r="M623" s="78"/>
      <c r="N623" s="73"/>
      <c r="O623" s="80" t="s">
        <v>874</v>
      </c>
      <c r="P623" s="82">
        <v>43656.85775462963</v>
      </c>
      <c r="Q623" s="80" t="s">
        <v>887</v>
      </c>
      <c r="R623" s="80"/>
      <c r="S623" s="80"/>
      <c r="T623" s="80"/>
      <c r="U623" s="80"/>
      <c r="V623" s="83" t="s">
        <v>1665</v>
      </c>
      <c r="W623" s="82">
        <v>43656.85775462963</v>
      </c>
      <c r="X623" s="86">
        <v>43656</v>
      </c>
      <c r="Y623" s="88" t="s">
        <v>2048</v>
      </c>
      <c r="Z623" s="83" t="s">
        <v>2608</v>
      </c>
      <c r="AA623" s="80"/>
      <c r="AB623" s="80"/>
      <c r="AC623" s="88" t="s">
        <v>3171</v>
      </c>
      <c r="AD623" s="80"/>
      <c r="AE623" s="80" t="b">
        <v>0</v>
      </c>
      <c r="AF623" s="80">
        <v>0</v>
      </c>
      <c r="AG623" s="88" t="s">
        <v>3679</v>
      </c>
      <c r="AH623" s="80" t="b">
        <v>0</v>
      </c>
      <c r="AI623" s="80" t="s">
        <v>3815</v>
      </c>
      <c r="AJ623" s="80"/>
      <c r="AK623" s="88" t="s">
        <v>3679</v>
      </c>
      <c r="AL623" s="80" t="b">
        <v>0</v>
      </c>
      <c r="AM623" s="80">
        <v>39</v>
      </c>
      <c r="AN623" s="88" t="s">
        <v>3227</v>
      </c>
      <c r="AO623" s="80" t="s">
        <v>3850</v>
      </c>
      <c r="AP623" s="80" t="b">
        <v>0</v>
      </c>
      <c r="AQ623" s="88" t="s">
        <v>3227</v>
      </c>
      <c r="AR623" s="80" t="s">
        <v>178</v>
      </c>
      <c r="AS623" s="80">
        <v>0</v>
      </c>
      <c r="AT623" s="80">
        <v>0</v>
      </c>
      <c r="AU623" s="80"/>
      <c r="AV623" s="80"/>
      <c r="AW623" s="80"/>
      <c r="AX623" s="80"/>
      <c r="AY623" s="80"/>
      <c r="AZ623" s="80"/>
      <c r="BA623" s="80"/>
      <c r="BB623" s="80"/>
      <c r="BC623" s="79" t="str">
        <f>REPLACE(INDEX(GroupVertices[Group],MATCH(Edges[[#This Row],[Vertex 1]],GroupVertices[Vertex],0)),1,1,"")</f>
        <v>8</v>
      </c>
      <c r="BD623" s="79" t="str">
        <f>REPLACE(INDEX(GroupVertices[Group],MATCH(Edges[[#This Row],[Vertex 2]],GroupVertices[Vertex],0)),1,1,"")</f>
        <v>8</v>
      </c>
    </row>
    <row r="624" spans="1:56" ht="15">
      <c r="A624" s="65" t="s">
        <v>397</v>
      </c>
      <c r="B624" s="65" t="s">
        <v>696</v>
      </c>
      <c r="C624" s="66"/>
      <c r="D624" s="67"/>
      <c r="E624" s="68"/>
      <c r="F624" s="69"/>
      <c r="G624" s="66"/>
      <c r="H624" s="70"/>
      <c r="I624" s="71"/>
      <c r="J624" s="71"/>
      <c r="K624" s="34" t="s">
        <v>65</v>
      </c>
      <c r="L624" s="78">
        <v>624</v>
      </c>
      <c r="M624" s="78"/>
      <c r="N624" s="73"/>
      <c r="O624" s="80" t="s">
        <v>876</v>
      </c>
      <c r="P624" s="82">
        <v>43656.85775462963</v>
      </c>
      <c r="Q624" s="80" t="s">
        <v>887</v>
      </c>
      <c r="R624" s="80"/>
      <c r="S624" s="80"/>
      <c r="T624" s="80"/>
      <c r="U624" s="80"/>
      <c r="V624" s="83" t="s">
        <v>1665</v>
      </c>
      <c r="W624" s="82">
        <v>43656.85775462963</v>
      </c>
      <c r="X624" s="86">
        <v>43656</v>
      </c>
      <c r="Y624" s="88" t="s">
        <v>2048</v>
      </c>
      <c r="Z624" s="83" t="s">
        <v>2608</v>
      </c>
      <c r="AA624" s="80"/>
      <c r="AB624" s="80"/>
      <c r="AC624" s="88" t="s">
        <v>3171</v>
      </c>
      <c r="AD624" s="80"/>
      <c r="AE624" s="80" t="b">
        <v>0</v>
      </c>
      <c r="AF624" s="80">
        <v>0</v>
      </c>
      <c r="AG624" s="88" t="s">
        <v>3679</v>
      </c>
      <c r="AH624" s="80" t="b">
        <v>0</v>
      </c>
      <c r="AI624" s="80" t="s">
        <v>3815</v>
      </c>
      <c r="AJ624" s="80"/>
      <c r="AK624" s="88" t="s">
        <v>3679</v>
      </c>
      <c r="AL624" s="80" t="b">
        <v>0</v>
      </c>
      <c r="AM624" s="80">
        <v>39</v>
      </c>
      <c r="AN624" s="88" t="s">
        <v>3227</v>
      </c>
      <c r="AO624" s="80" t="s">
        <v>3850</v>
      </c>
      <c r="AP624" s="80" t="b">
        <v>0</v>
      </c>
      <c r="AQ624" s="88" t="s">
        <v>3227</v>
      </c>
      <c r="AR624" s="80" t="s">
        <v>178</v>
      </c>
      <c r="AS624" s="80">
        <v>0</v>
      </c>
      <c r="AT624" s="80">
        <v>0</v>
      </c>
      <c r="AU624" s="80"/>
      <c r="AV624" s="80"/>
      <c r="AW624" s="80"/>
      <c r="AX624" s="80"/>
      <c r="AY624" s="80"/>
      <c r="AZ624" s="80"/>
      <c r="BA624" s="80"/>
      <c r="BB624" s="80"/>
      <c r="BC624" s="79" t="str">
        <f>REPLACE(INDEX(GroupVertices[Group],MATCH(Edges[[#This Row],[Vertex 1]],GroupVertices[Vertex],0)),1,1,"")</f>
        <v>8</v>
      </c>
      <c r="BD624" s="79" t="str">
        <f>REPLACE(INDEX(GroupVertices[Group],MATCH(Edges[[#This Row],[Vertex 2]],GroupVertices[Vertex],0)),1,1,"")</f>
        <v>8</v>
      </c>
    </row>
    <row r="625" spans="1:56" ht="15">
      <c r="A625" s="65" t="s">
        <v>276</v>
      </c>
      <c r="B625" s="65" t="s">
        <v>428</v>
      </c>
      <c r="C625" s="66"/>
      <c r="D625" s="67"/>
      <c r="E625" s="68"/>
      <c r="F625" s="69"/>
      <c r="G625" s="66"/>
      <c r="H625" s="70"/>
      <c r="I625" s="71"/>
      <c r="J625" s="71"/>
      <c r="K625" s="34" t="s">
        <v>65</v>
      </c>
      <c r="L625" s="78">
        <v>625</v>
      </c>
      <c r="M625" s="78"/>
      <c r="N625" s="73"/>
      <c r="O625" s="80" t="s">
        <v>876</v>
      </c>
      <c r="P625" s="82">
        <v>43656.323425925926</v>
      </c>
      <c r="Q625" s="80" t="s">
        <v>898</v>
      </c>
      <c r="R625" s="80"/>
      <c r="S625" s="80"/>
      <c r="T625" s="80" t="s">
        <v>1341</v>
      </c>
      <c r="U625" s="80"/>
      <c r="V625" s="83" t="s">
        <v>1560</v>
      </c>
      <c r="W625" s="82">
        <v>43656.323425925926</v>
      </c>
      <c r="X625" s="86">
        <v>43656</v>
      </c>
      <c r="Y625" s="88" t="s">
        <v>1925</v>
      </c>
      <c r="Z625" s="83" t="s">
        <v>2484</v>
      </c>
      <c r="AA625" s="80"/>
      <c r="AB625" s="80"/>
      <c r="AC625" s="88" t="s">
        <v>3047</v>
      </c>
      <c r="AD625" s="80"/>
      <c r="AE625" s="80" t="b">
        <v>0</v>
      </c>
      <c r="AF625" s="80">
        <v>0</v>
      </c>
      <c r="AG625" s="88" t="s">
        <v>3679</v>
      </c>
      <c r="AH625" s="80" t="b">
        <v>0</v>
      </c>
      <c r="AI625" s="80" t="s">
        <v>3815</v>
      </c>
      <c r="AJ625" s="80"/>
      <c r="AK625" s="88" t="s">
        <v>3679</v>
      </c>
      <c r="AL625" s="80" t="b">
        <v>0</v>
      </c>
      <c r="AM625" s="80">
        <v>0</v>
      </c>
      <c r="AN625" s="88" t="s">
        <v>3679</v>
      </c>
      <c r="AO625" s="80" t="s">
        <v>3856</v>
      </c>
      <c r="AP625" s="80" t="b">
        <v>0</v>
      </c>
      <c r="AQ625" s="88" t="s">
        <v>3047</v>
      </c>
      <c r="AR625" s="80" t="s">
        <v>178</v>
      </c>
      <c r="AS625" s="80">
        <v>0</v>
      </c>
      <c r="AT625" s="80">
        <v>0</v>
      </c>
      <c r="AU625" s="80"/>
      <c r="AV625" s="80"/>
      <c r="AW625" s="80"/>
      <c r="AX625" s="80"/>
      <c r="AY625" s="80"/>
      <c r="AZ625" s="80"/>
      <c r="BA625" s="80"/>
      <c r="BB625" s="80"/>
      <c r="BC625" s="79" t="str">
        <f>REPLACE(INDEX(GroupVertices[Group],MATCH(Edges[[#This Row],[Vertex 1]],GroupVertices[Vertex],0)),1,1,"")</f>
        <v>1</v>
      </c>
      <c r="BD625" s="79" t="str">
        <f>REPLACE(INDEX(GroupVertices[Group],MATCH(Edges[[#This Row],[Vertex 2]],GroupVertices[Vertex],0)),1,1,"")</f>
        <v>1</v>
      </c>
    </row>
    <row r="626" spans="1:56" ht="15">
      <c r="A626" s="65" t="s">
        <v>669</v>
      </c>
      <c r="B626" s="65" t="s">
        <v>669</v>
      </c>
      <c r="C626" s="66"/>
      <c r="D626" s="67"/>
      <c r="E626" s="68"/>
      <c r="F626" s="69"/>
      <c r="G626" s="66"/>
      <c r="H626" s="70"/>
      <c r="I626" s="71"/>
      <c r="J626" s="71"/>
      <c r="K626" s="34" t="s">
        <v>65</v>
      </c>
      <c r="L626" s="78">
        <v>626</v>
      </c>
      <c r="M626" s="78"/>
      <c r="N626" s="73"/>
      <c r="O626" s="80" t="s">
        <v>178</v>
      </c>
      <c r="P626" s="82">
        <v>43657.67173611111</v>
      </c>
      <c r="Q626" s="80" t="s">
        <v>1233</v>
      </c>
      <c r="R626" s="80"/>
      <c r="S626" s="80"/>
      <c r="T626" s="80"/>
      <c r="U626" s="83" t="s">
        <v>1501</v>
      </c>
      <c r="V626" s="83" t="s">
        <v>1501</v>
      </c>
      <c r="W626" s="82">
        <v>43657.67173611111</v>
      </c>
      <c r="X626" s="86">
        <v>43657</v>
      </c>
      <c r="Y626" s="88" t="s">
        <v>2404</v>
      </c>
      <c r="Z626" s="83" t="s">
        <v>2967</v>
      </c>
      <c r="AA626" s="80"/>
      <c r="AB626" s="80"/>
      <c r="AC626" s="88" t="s">
        <v>3530</v>
      </c>
      <c r="AD626" s="80"/>
      <c r="AE626" s="80" t="b">
        <v>0</v>
      </c>
      <c r="AF626" s="80">
        <v>1</v>
      </c>
      <c r="AG626" s="88" t="s">
        <v>3679</v>
      </c>
      <c r="AH626" s="80" t="b">
        <v>0</v>
      </c>
      <c r="AI626" s="80" t="s">
        <v>3818</v>
      </c>
      <c r="AJ626" s="80"/>
      <c r="AK626" s="88" t="s">
        <v>3679</v>
      </c>
      <c r="AL626" s="80" t="b">
        <v>0</v>
      </c>
      <c r="AM626" s="80">
        <v>0</v>
      </c>
      <c r="AN626" s="88" t="s">
        <v>3679</v>
      </c>
      <c r="AO626" s="80" t="s">
        <v>3849</v>
      </c>
      <c r="AP626" s="80" t="b">
        <v>0</v>
      </c>
      <c r="AQ626" s="88" t="s">
        <v>3530</v>
      </c>
      <c r="AR626" s="80" t="s">
        <v>178</v>
      </c>
      <c r="AS626" s="80">
        <v>0</v>
      </c>
      <c r="AT626" s="80">
        <v>0</v>
      </c>
      <c r="AU626" s="80"/>
      <c r="AV626" s="80"/>
      <c r="AW626" s="80"/>
      <c r="AX626" s="80"/>
      <c r="AY626" s="80"/>
      <c r="AZ626" s="80"/>
      <c r="BA626" s="80"/>
      <c r="BB626" s="80"/>
      <c r="BC626" s="79" t="str">
        <f>REPLACE(INDEX(GroupVertices[Group],MATCH(Edges[[#This Row],[Vertex 1]],GroupVertices[Vertex],0)),1,1,"")</f>
        <v>150</v>
      </c>
      <c r="BD626" s="79" t="str">
        <f>REPLACE(INDEX(GroupVertices[Group],MATCH(Edges[[#This Row],[Vertex 2]],GroupVertices[Vertex],0)),1,1,"")</f>
        <v>150</v>
      </c>
    </row>
    <row r="627" spans="1:56" ht="15">
      <c r="A627" s="65" t="s">
        <v>526</v>
      </c>
      <c r="B627" s="65" t="s">
        <v>820</v>
      </c>
      <c r="C627" s="66"/>
      <c r="D627" s="67"/>
      <c r="E627" s="68"/>
      <c r="F627" s="69"/>
      <c r="G627" s="66"/>
      <c r="H627" s="70"/>
      <c r="I627" s="71"/>
      <c r="J627" s="71"/>
      <c r="K627" s="34" t="s">
        <v>65</v>
      </c>
      <c r="L627" s="78">
        <v>627</v>
      </c>
      <c r="M627" s="78"/>
      <c r="N627" s="73"/>
      <c r="O627" s="80" t="s">
        <v>876</v>
      </c>
      <c r="P627" s="82">
        <v>43657.243784722225</v>
      </c>
      <c r="Q627" s="80" t="s">
        <v>1097</v>
      </c>
      <c r="R627" s="80"/>
      <c r="S627" s="80"/>
      <c r="T627" s="80"/>
      <c r="U627" s="80"/>
      <c r="V627" s="83" t="s">
        <v>1764</v>
      </c>
      <c r="W627" s="82">
        <v>43657.243784722225</v>
      </c>
      <c r="X627" s="86">
        <v>43657</v>
      </c>
      <c r="Y627" s="88" t="s">
        <v>2189</v>
      </c>
      <c r="Z627" s="83" t="s">
        <v>2749</v>
      </c>
      <c r="AA627" s="80"/>
      <c r="AB627" s="80"/>
      <c r="AC627" s="88" t="s">
        <v>3312</v>
      </c>
      <c r="AD627" s="88" t="s">
        <v>3310</v>
      </c>
      <c r="AE627" s="80" t="b">
        <v>0</v>
      </c>
      <c r="AF627" s="80">
        <v>0</v>
      </c>
      <c r="AG627" s="88" t="s">
        <v>3772</v>
      </c>
      <c r="AH627" s="80" t="b">
        <v>0</v>
      </c>
      <c r="AI627" s="80" t="s">
        <v>3815</v>
      </c>
      <c r="AJ627" s="80"/>
      <c r="AK627" s="88" t="s">
        <v>3679</v>
      </c>
      <c r="AL627" s="80" t="b">
        <v>0</v>
      </c>
      <c r="AM627" s="80">
        <v>0</v>
      </c>
      <c r="AN627" s="88" t="s">
        <v>3679</v>
      </c>
      <c r="AO627" s="80" t="s">
        <v>3851</v>
      </c>
      <c r="AP627" s="80" t="b">
        <v>0</v>
      </c>
      <c r="AQ627" s="88" t="s">
        <v>3310</v>
      </c>
      <c r="AR627" s="80" t="s">
        <v>178</v>
      </c>
      <c r="AS627" s="80">
        <v>0</v>
      </c>
      <c r="AT627" s="80">
        <v>0</v>
      </c>
      <c r="AU627" s="80"/>
      <c r="AV627" s="80"/>
      <c r="AW627" s="80"/>
      <c r="AX627" s="80"/>
      <c r="AY627" s="80"/>
      <c r="AZ627" s="80"/>
      <c r="BA627" s="80"/>
      <c r="BB627" s="80"/>
      <c r="BC627" s="79" t="str">
        <f>REPLACE(INDEX(GroupVertices[Group],MATCH(Edges[[#This Row],[Vertex 1]],GroupVertices[Vertex],0)),1,1,"")</f>
        <v>18</v>
      </c>
      <c r="BD627" s="79" t="str">
        <f>REPLACE(INDEX(GroupVertices[Group],MATCH(Edges[[#This Row],[Vertex 2]],GroupVertices[Vertex],0)),1,1,"")</f>
        <v>18</v>
      </c>
    </row>
    <row r="628" spans="1:56" ht="15">
      <c r="A628" s="65" t="s">
        <v>526</v>
      </c>
      <c r="B628" s="65" t="s">
        <v>821</v>
      </c>
      <c r="C628" s="66"/>
      <c r="D628" s="67"/>
      <c r="E628" s="68"/>
      <c r="F628" s="69"/>
      <c r="G628" s="66"/>
      <c r="H628" s="70"/>
      <c r="I628" s="71"/>
      <c r="J628" s="71"/>
      <c r="K628" s="34" t="s">
        <v>65</v>
      </c>
      <c r="L628" s="78">
        <v>628</v>
      </c>
      <c r="M628" s="78"/>
      <c r="N628" s="73"/>
      <c r="O628" s="80" t="s">
        <v>876</v>
      </c>
      <c r="P628" s="82">
        <v>43657.243784722225</v>
      </c>
      <c r="Q628" s="80" t="s">
        <v>1097</v>
      </c>
      <c r="R628" s="80"/>
      <c r="S628" s="80"/>
      <c r="T628" s="80"/>
      <c r="U628" s="80"/>
      <c r="V628" s="83" t="s">
        <v>1764</v>
      </c>
      <c r="W628" s="82">
        <v>43657.243784722225</v>
      </c>
      <c r="X628" s="86">
        <v>43657</v>
      </c>
      <c r="Y628" s="88" t="s">
        <v>2189</v>
      </c>
      <c r="Z628" s="83" t="s">
        <v>2749</v>
      </c>
      <c r="AA628" s="80"/>
      <c r="AB628" s="80"/>
      <c r="AC628" s="88" t="s">
        <v>3312</v>
      </c>
      <c r="AD628" s="88" t="s">
        <v>3310</v>
      </c>
      <c r="AE628" s="80" t="b">
        <v>0</v>
      </c>
      <c r="AF628" s="80">
        <v>0</v>
      </c>
      <c r="AG628" s="88" t="s">
        <v>3772</v>
      </c>
      <c r="AH628" s="80" t="b">
        <v>0</v>
      </c>
      <c r="AI628" s="80" t="s">
        <v>3815</v>
      </c>
      <c r="AJ628" s="80"/>
      <c r="AK628" s="88" t="s">
        <v>3679</v>
      </c>
      <c r="AL628" s="80" t="b">
        <v>0</v>
      </c>
      <c r="AM628" s="80">
        <v>0</v>
      </c>
      <c r="AN628" s="88" t="s">
        <v>3679</v>
      </c>
      <c r="AO628" s="80" t="s">
        <v>3851</v>
      </c>
      <c r="AP628" s="80" t="b">
        <v>0</v>
      </c>
      <c r="AQ628" s="88" t="s">
        <v>3310</v>
      </c>
      <c r="AR628" s="80" t="s">
        <v>178</v>
      </c>
      <c r="AS628" s="80">
        <v>0</v>
      </c>
      <c r="AT628" s="80">
        <v>0</v>
      </c>
      <c r="AU628" s="80"/>
      <c r="AV628" s="80"/>
      <c r="AW628" s="80"/>
      <c r="AX628" s="80"/>
      <c r="AY628" s="80"/>
      <c r="AZ628" s="80"/>
      <c r="BA628" s="80"/>
      <c r="BB628" s="80"/>
      <c r="BC628" s="79" t="str">
        <f>REPLACE(INDEX(GroupVertices[Group],MATCH(Edges[[#This Row],[Vertex 1]],GroupVertices[Vertex],0)),1,1,"")</f>
        <v>18</v>
      </c>
      <c r="BD628" s="79" t="str">
        <f>REPLACE(INDEX(GroupVertices[Group],MATCH(Edges[[#This Row],[Vertex 2]],GroupVertices[Vertex],0)),1,1,"")</f>
        <v>18</v>
      </c>
    </row>
    <row r="629" spans="1:56" ht="15">
      <c r="A629" s="65" t="s">
        <v>526</v>
      </c>
      <c r="B629" s="65" t="s">
        <v>525</v>
      </c>
      <c r="C629" s="66"/>
      <c r="D629" s="67"/>
      <c r="E629" s="68"/>
      <c r="F629" s="69"/>
      <c r="G629" s="66"/>
      <c r="H629" s="70"/>
      <c r="I629" s="71"/>
      <c r="J629" s="71"/>
      <c r="K629" s="34" t="s">
        <v>65</v>
      </c>
      <c r="L629" s="78">
        <v>629</v>
      </c>
      <c r="M629" s="78"/>
      <c r="N629" s="73"/>
      <c r="O629" s="80" t="s">
        <v>875</v>
      </c>
      <c r="P629" s="82">
        <v>43657.243784722225</v>
      </c>
      <c r="Q629" s="80" t="s">
        <v>1097</v>
      </c>
      <c r="R629" s="80"/>
      <c r="S629" s="80"/>
      <c r="T629" s="80"/>
      <c r="U629" s="80"/>
      <c r="V629" s="83" t="s">
        <v>1764</v>
      </c>
      <c r="W629" s="82">
        <v>43657.243784722225</v>
      </c>
      <c r="X629" s="86">
        <v>43657</v>
      </c>
      <c r="Y629" s="88" t="s">
        <v>2189</v>
      </c>
      <c r="Z629" s="83" t="s">
        <v>2749</v>
      </c>
      <c r="AA629" s="80"/>
      <c r="AB629" s="80"/>
      <c r="AC629" s="88" t="s">
        <v>3312</v>
      </c>
      <c r="AD629" s="88" t="s">
        <v>3310</v>
      </c>
      <c r="AE629" s="80" t="b">
        <v>0</v>
      </c>
      <c r="AF629" s="80">
        <v>0</v>
      </c>
      <c r="AG629" s="88" t="s">
        <v>3772</v>
      </c>
      <c r="AH629" s="80" t="b">
        <v>0</v>
      </c>
      <c r="AI629" s="80" t="s">
        <v>3815</v>
      </c>
      <c r="AJ629" s="80"/>
      <c r="AK629" s="88" t="s">
        <v>3679</v>
      </c>
      <c r="AL629" s="80" t="b">
        <v>0</v>
      </c>
      <c r="AM629" s="80">
        <v>0</v>
      </c>
      <c r="AN629" s="88" t="s">
        <v>3679</v>
      </c>
      <c r="AO629" s="80" t="s">
        <v>3851</v>
      </c>
      <c r="AP629" s="80" t="b">
        <v>0</v>
      </c>
      <c r="AQ629" s="88" t="s">
        <v>3310</v>
      </c>
      <c r="AR629" s="80" t="s">
        <v>178</v>
      </c>
      <c r="AS629" s="80">
        <v>0</v>
      </c>
      <c r="AT629" s="80">
        <v>0</v>
      </c>
      <c r="AU629" s="80"/>
      <c r="AV629" s="80"/>
      <c r="AW629" s="80"/>
      <c r="AX629" s="80"/>
      <c r="AY629" s="80"/>
      <c r="AZ629" s="80"/>
      <c r="BA629" s="80"/>
      <c r="BB629" s="80"/>
      <c r="BC629" s="79" t="str">
        <f>REPLACE(INDEX(GroupVertices[Group],MATCH(Edges[[#This Row],[Vertex 1]],GroupVertices[Vertex],0)),1,1,"")</f>
        <v>18</v>
      </c>
      <c r="BD629" s="79" t="str">
        <f>REPLACE(INDEX(GroupVertices[Group],MATCH(Edges[[#This Row],[Vertex 2]],GroupVertices[Vertex],0)),1,1,"")</f>
        <v>18</v>
      </c>
    </row>
    <row r="630" spans="1:56" ht="15">
      <c r="A630" s="65" t="s">
        <v>328</v>
      </c>
      <c r="B630" s="65" t="s">
        <v>721</v>
      </c>
      <c r="C630" s="66"/>
      <c r="D630" s="67"/>
      <c r="E630" s="68"/>
      <c r="F630" s="69"/>
      <c r="G630" s="66"/>
      <c r="H630" s="70"/>
      <c r="I630" s="71"/>
      <c r="J630" s="71"/>
      <c r="K630" s="34" t="s">
        <v>65</v>
      </c>
      <c r="L630" s="78">
        <v>630</v>
      </c>
      <c r="M630" s="78"/>
      <c r="N630" s="73"/>
      <c r="O630" s="80" t="s">
        <v>876</v>
      </c>
      <c r="P630" s="82">
        <v>43656.60975694445</v>
      </c>
      <c r="Q630" s="80" t="s">
        <v>938</v>
      </c>
      <c r="R630" s="83" t="s">
        <v>1261</v>
      </c>
      <c r="S630" s="80" t="s">
        <v>1314</v>
      </c>
      <c r="T630" s="80"/>
      <c r="U630" s="80"/>
      <c r="V630" s="83" t="s">
        <v>1608</v>
      </c>
      <c r="W630" s="82">
        <v>43656.60975694445</v>
      </c>
      <c r="X630" s="86">
        <v>43656</v>
      </c>
      <c r="Y630" s="88" t="s">
        <v>1978</v>
      </c>
      <c r="Z630" s="83" t="s">
        <v>2537</v>
      </c>
      <c r="AA630" s="80"/>
      <c r="AB630" s="80"/>
      <c r="AC630" s="88" t="s">
        <v>3100</v>
      </c>
      <c r="AD630" s="80"/>
      <c r="AE630" s="80" t="b">
        <v>0</v>
      </c>
      <c r="AF630" s="80">
        <v>16</v>
      </c>
      <c r="AG630" s="88" t="s">
        <v>3679</v>
      </c>
      <c r="AH630" s="80" t="b">
        <v>1</v>
      </c>
      <c r="AI630" s="80" t="s">
        <v>3815</v>
      </c>
      <c r="AJ630" s="80"/>
      <c r="AK630" s="88" t="s">
        <v>3831</v>
      </c>
      <c r="AL630" s="80" t="b">
        <v>0</v>
      </c>
      <c r="AM630" s="80">
        <v>0</v>
      </c>
      <c r="AN630" s="88" t="s">
        <v>3679</v>
      </c>
      <c r="AO630" s="80" t="s">
        <v>3851</v>
      </c>
      <c r="AP630" s="80" t="b">
        <v>0</v>
      </c>
      <c r="AQ630" s="88" t="s">
        <v>3100</v>
      </c>
      <c r="AR630" s="80" t="s">
        <v>178</v>
      </c>
      <c r="AS630" s="80">
        <v>0</v>
      </c>
      <c r="AT630" s="80">
        <v>0</v>
      </c>
      <c r="AU630" s="80"/>
      <c r="AV630" s="80"/>
      <c r="AW630" s="80"/>
      <c r="AX630" s="80"/>
      <c r="AY630" s="80"/>
      <c r="AZ630" s="80"/>
      <c r="BA630" s="80"/>
      <c r="BB630" s="80"/>
      <c r="BC630" s="79" t="str">
        <f>REPLACE(INDEX(GroupVertices[Group],MATCH(Edges[[#This Row],[Vertex 1]],GroupVertices[Vertex],0)),1,1,"")</f>
        <v>61</v>
      </c>
      <c r="BD630" s="79" t="str">
        <f>REPLACE(INDEX(GroupVertices[Group],MATCH(Edges[[#This Row],[Vertex 2]],GroupVertices[Vertex],0)),1,1,"")</f>
        <v>61</v>
      </c>
    </row>
    <row r="631" spans="1:56" ht="15">
      <c r="A631" s="65" t="s">
        <v>591</v>
      </c>
      <c r="B631" s="65" t="s">
        <v>591</v>
      </c>
      <c r="C631" s="66"/>
      <c r="D631" s="67"/>
      <c r="E631" s="68"/>
      <c r="F631" s="69"/>
      <c r="G631" s="66"/>
      <c r="H631" s="70"/>
      <c r="I631" s="71"/>
      <c r="J631" s="71"/>
      <c r="K631" s="34" t="s">
        <v>65</v>
      </c>
      <c r="L631" s="78">
        <v>631</v>
      </c>
      <c r="M631" s="78"/>
      <c r="N631" s="73"/>
      <c r="O631" s="80" t="s">
        <v>178</v>
      </c>
      <c r="P631" s="82">
        <v>43656.126550925925</v>
      </c>
      <c r="Q631" s="80" t="s">
        <v>1156</v>
      </c>
      <c r="R631" s="83" t="s">
        <v>1301</v>
      </c>
      <c r="S631" s="80" t="s">
        <v>1335</v>
      </c>
      <c r="T631" s="80" t="s">
        <v>1383</v>
      </c>
      <c r="U631" s="83" t="s">
        <v>1457</v>
      </c>
      <c r="V631" s="83" t="s">
        <v>1457</v>
      </c>
      <c r="W631" s="82">
        <v>43656.126550925925</v>
      </c>
      <c r="X631" s="86">
        <v>43656</v>
      </c>
      <c r="Y631" s="88" t="s">
        <v>2273</v>
      </c>
      <c r="Z631" s="83" t="s">
        <v>2835</v>
      </c>
      <c r="AA631" s="80"/>
      <c r="AB631" s="80"/>
      <c r="AC631" s="88" t="s">
        <v>3398</v>
      </c>
      <c r="AD631" s="80"/>
      <c r="AE631" s="80" t="b">
        <v>0</v>
      </c>
      <c r="AF631" s="80">
        <v>74559</v>
      </c>
      <c r="AG631" s="88" t="s">
        <v>3679</v>
      </c>
      <c r="AH631" s="80" t="b">
        <v>0</v>
      </c>
      <c r="AI631" s="80" t="s">
        <v>3815</v>
      </c>
      <c r="AJ631" s="80"/>
      <c r="AK631" s="88" t="s">
        <v>3679</v>
      </c>
      <c r="AL631" s="80" t="b">
        <v>0</v>
      </c>
      <c r="AM631" s="80">
        <v>23352</v>
      </c>
      <c r="AN631" s="88" t="s">
        <v>3679</v>
      </c>
      <c r="AO631" s="80" t="s">
        <v>3882</v>
      </c>
      <c r="AP631" s="80" t="b">
        <v>0</v>
      </c>
      <c r="AQ631" s="88" t="s">
        <v>3398</v>
      </c>
      <c r="AR631" s="80" t="s">
        <v>874</v>
      </c>
      <c r="AS631" s="80">
        <v>0</v>
      </c>
      <c r="AT631" s="80">
        <v>0</v>
      </c>
      <c r="AU631" s="80"/>
      <c r="AV631" s="80"/>
      <c r="AW631" s="80"/>
      <c r="AX631" s="80"/>
      <c r="AY631" s="80"/>
      <c r="AZ631" s="80"/>
      <c r="BA631" s="80"/>
      <c r="BB631" s="80"/>
      <c r="BC631" s="79" t="str">
        <f>REPLACE(INDEX(GroupVertices[Group],MATCH(Edges[[#This Row],[Vertex 1]],GroupVertices[Vertex],0)),1,1,"")</f>
        <v>2</v>
      </c>
      <c r="BD631" s="79" t="str">
        <f>REPLACE(INDEX(GroupVertices[Group],MATCH(Edges[[#This Row],[Vertex 2]],GroupVertices[Vertex],0)),1,1,"")</f>
        <v>2</v>
      </c>
    </row>
    <row r="632" spans="1:56" ht="15">
      <c r="A632" s="65" t="s">
        <v>395</v>
      </c>
      <c r="B632" s="65" t="s">
        <v>446</v>
      </c>
      <c r="C632" s="66"/>
      <c r="D632" s="67"/>
      <c r="E632" s="68"/>
      <c r="F632" s="69"/>
      <c r="G632" s="66"/>
      <c r="H632" s="70"/>
      <c r="I632" s="71"/>
      <c r="J632" s="71"/>
      <c r="K632" s="34" t="s">
        <v>65</v>
      </c>
      <c r="L632" s="78">
        <v>632</v>
      </c>
      <c r="M632" s="78"/>
      <c r="N632" s="73"/>
      <c r="O632" s="80" t="s">
        <v>874</v>
      </c>
      <c r="P632" s="82">
        <v>43656.85701388889</v>
      </c>
      <c r="Q632" s="80" t="s">
        <v>887</v>
      </c>
      <c r="R632" s="80"/>
      <c r="S632" s="80"/>
      <c r="T632" s="80"/>
      <c r="U632" s="80"/>
      <c r="V632" s="83" t="s">
        <v>1663</v>
      </c>
      <c r="W632" s="82">
        <v>43656.85701388889</v>
      </c>
      <c r="X632" s="86">
        <v>43656</v>
      </c>
      <c r="Y632" s="88" t="s">
        <v>2046</v>
      </c>
      <c r="Z632" s="83" t="s">
        <v>2606</v>
      </c>
      <c r="AA632" s="80"/>
      <c r="AB632" s="80"/>
      <c r="AC632" s="88" t="s">
        <v>3169</v>
      </c>
      <c r="AD632" s="80"/>
      <c r="AE632" s="80" t="b">
        <v>0</v>
      </c>
      <c r="AF632" s="80">
        <v>0</v>
      </c>
      <c r="AG632" s="88" t="s">
        <v>3679</v>
      </c>
      <c r="AH632" s="80" t="b">
        <v>0</v>
      </c>
      <c r="AI632" s="80" t="s">
        <v>3815</v>
      </c>
      <c r="AJ632" s="80"/>
      <c r="AK632" s="88" t="s">
        <v>3679</v>
      </c>
      <c r="AL632" s="80" t="b">
        <v>0</v>
      </c>
      <c r="AM632" s="80">
        <v>39</v>
      </c>
      <c r="AN632" s="88" t="s">
        <v>3227</v>
      </c>
      <c r="AO632" s="80" t="s">
        <v>3849</v>
      </c>
      <c r="AP632" s="80" t="b">
        <v>0</v>
      </c>
      <c r="AQ632" s="88" t="s">
        <v>3227</v>
      </c>
      <c r="AR632" s="80" t="s">
        <v>178</v>
      </c>
      <c r="AS632" s="80">
        <v>0</v>
      </c>
      <c r="AT632" s="80">
        <v>0</v>
      </c>
      <c r="AU632" s="80"/>
      <c r="AV632" s="80"/>
      <c r="AW632" s="80"/>
      <c r="AX632" s="80"/>
      <c r="AY632" s="80"/>
      <c r="AZ632" s="80"/>
      <c r="BA632" s="80"/>
      <c r="BB632" s="80"/>
      <c r="BC632" s="79" t="str">
        <f>REPLACE(INDEX(GroupVertices[Group],MATCH(Edges[[#This Row],[Vertex 1]],GroupVertices[Vertex],0)),1,1,"")</f>
        <v>8</v>
      </c>
      <c r="BD632" s="79" t="str">
        <f>REPLACE(INDEX(GroupVertices[Group],MATCH(Edges[[#This Row],[Vertex 2]],GroupVertices[Vertex],0)),1,1,"")</f>
        <v>8</v>
      </c>
    </row>
    <row r="633" spans="1:56" ht="15">
      <c r="A633" s="65" t="s">
        <v>395</v>
      </c>
      <c r="B633" s="65" t="s">
        <v>696</v>
      </c>
      <c r="C633" s="66"/>
      <c r="D633" s="67"/>
      <c r="E633" s="68"/>
      <c r="F633" s="69"/>
      <c r="G633" s="66"/>
      <c r="H633" s="70"/>
      <c r="I633" s="71"/>
      <c r="J633" s="71"/>
      <c r="K633" s="34" t="s">
        <v>65</v>
      </c>
      <c r="L633" s="78">
        <v>633</v>
      </c>
      <c r="M633" s="78"/>
      <c r="N633" s="73"/>
      <c r="O633" s="80" t="s">
        <v>876</v>
      </c>
      <c r="P633" s="82">
        <v>43656.85701388889</v>
      </c>
      <c r="Q633" s="80" t="s">
        <v>887</v>
      </c>
      <c r="R633" s="80"/>
      <c r="S633" s="80"/>
      <c r="T633" s="80"/>
      <c r="U633" s="80"/>
      <c r="V633" s="83" t="s">
        <v>1663</v>
      </c>
      <c r="W633" s="82">
        <v>43656.85701388889</v>
      </c>
      <c r="X633" s="86">
        <v>43656</v>
      </c>
      <c r="Y633" s="88" t="s">
        <v>2046</v>
      </c>
      <c r="Z633" s="83" t="s">
        <v>2606</v>
      </c>
      <c r="AA633" s="80"/>
      <c r="AB633" s="80"/>
      <c r="AC633" s="88" t="s">
        <v>3169</v>
      </c>
      <c r="AD633" s="80"/>
      <c r="AE633" s="80" t="b">
        <v>0</v>
      </c>
      <c r="AF633" s="80">
        <v>0</v>
      </c>
      <c r="AG633" s="88" t="s">
        <v>3679</v>
      </c>
      <c r="AH633" s="80" t="b">
        <v>0</v>
      </c>
      <c r="AI633" s="80" t="s">
        <v>3815</v>
      </c>
      <c r="AJ633" s="80"/>
      <c r="AK633" s="88" t="s">
        <v>3679</v>
      </c>
      <c r="AL633" s="80" t="b">
        <v>0</v>
      </c>
      <c r="AM633" s="80">
        <v>39</v>
      </c>
      <c r="AN633" s="88" t="s">
        <v>3227</v>
      </c>
      <c r="AO633" s="80" t="s">
        <v>3849</v>
      </c>
      <c r="AP633" s="80" t="b">
        <v>0</v>
      </c>
      <c r="AQ633" s="88" t="s">
        <v>3227</v>
      </c>
      <c r="AR633" s="80" t="s">
        <v>178</v>
      </c>
      <c r="AS633" s="80">
        <v>0</v>
      </c>
      <c r="AT633" s="80">
        <v>0</v>
      </c>
      <c r="AU633" s="80"/>
      <c r="AV633" s="80"/>
      <c r="AW633" s="80"/>
      <c r="AX633" s="80"/>
      <c r="AY633" s="80"/>
      <c r="AZ633" s="80"/>
      <c r="BA633" s="80"/>
      <c r="BB633" s="80"/>
      <c r="BC633" s="79" t="str">
        <f>REPLACE(INDEX(GroupVertices[Group],MATCH(Edges[[#This Row],[Vertex 1]],GroupVertices[Vertex],0)),1,1,"")</f>
        <v>8</v>
      </c>
      <c r="BD633" s="79" t="str">
        <f>REPLACE(INDEX(GroupVertices[Group],MATCH(Edges[[#This Row],[Vertex 2]],GroupVertices[Vertex],0)),1,1,"")</f>
        <v>8</v>
      </c>
    </row>
    <row r="634" spans="1:56" ht="15">
      <c r="A634" s="65" t="s">
        <v>365</v>
      </c>
      <c r="B634" s="65" t="s">
        <v>365</v>
      </c>
      <c r="C634" s="66"/>
      <c r="D634" s="67"/>
      <c r="E634" s="68"/>
      <c r="F634" s="69"/>
      <c r="G634" s="66"/>
      <c r="H634" s="70"/>
      <c r="I634" s="71"/>
      <c r="J634" s="71"/>
      <c r="K634" s="34" t="s">
        <v>65</v>
      </c>
      <c r="L634" s="78">
        <v>634</v>
      </c>
      <c r="M634" s="78"/>
      <c r="N634" s="73"/>
      <c r="O634" s="80" t="s">
        <v>178</v>
      </c>
      <c r="P634" s="82">
        <v>43656.398877314816</v>
      </c>
      <c r="Q634" s="80" t="s">
        <v>961</v>
      </c>
      <c r="R634" s="80"/>
      <c r="S634" s="80"/>
      <c r="T634" s="80"/>
      <c r="U634" s="80"/>
      <c r="V634" s="83" t="s">
        <v>1639</v>
      </c>
      <c r="W634" s="82">
        <v>43656.398877314816</v>
      </c>
      <c r="X634" s="86">
        <v>43656</v>
      </c>
      <c r="Y634" s="88" t="s">
        <v>2014</v>
      </c>
      <c r="Z634" s="83" t="s">
        <v>2574</v>
      </c>
      <c r="AA634" s="80"/>
      <c r="AB634" s="80"/>
      <c r="AC634" s="88" t="s">
        <v>3137</v>
      </c>
      <c r="AD634" s="80"/>
      <c r="AE634" s="80" t="b">
        <v>0</v>
      </c>
      <c r="AF634" s="80">
        <v>0</v>
      </c>
      <c r="AG634" s="88" t="s">
        <v>3679</v>
      </c>
      <c r="AH634" s="80" t="b">
        <v>0</v>
      </c>
      <c r="AI634" s="80" t="s">
        <v>3815</v>
      </c>
      <c r="AJ634" s="80"/>
      <c r="AK634" s="88" t="s">
        <v>3679</v>
      </c>
      <c r="AL634" s="80" t="b">
        <v>0</v>
      </c>
      <c r="AM634" s="80">
        <v>0</v>
      </c>
      <c r="AN634" s="88" t="s">
        <v>3679</v>
      </c>
      <c r="AO634" s="80" t="s">
        <v>3861</v>
      </c>
      <c r="AP634" s="80" t="b">
        <v>0</v>
      </c>
      <c r="AQ634" s="88" t="s">
        <v>3137</v>
      </c>
      <c r="AR634" s="80" t="s">
        <v>178</v>
      </c>
      <c r="AS634" s="80">
        <v>0</v>
      </c>
      <c r="AT634" s="80">
        <v>0</v>
      </c>
      <c r="AU634" s="80"/>
      <c r="AV634" s="80"/>
      <c r="AW634" s="80"/>
      <c r="AX634" s="80"/>
      <c r="AY634" s="80"/>
      <c r="AZ634" s="80"/>
      <c r="BA634" s="80"/>
      <c r="BB634" s="80"/>
      <c r="BC634" s="79" t="str">
        <f>REPLACE(INDEX(GroupVertices[Group],MATCH(Edges[[#This Row],[Vertex 1]],GroupVertices[Vertex],0)),1,1,"")</f>
        <v>149</v>
      </c>
      <c r="BD634" s="79" t="str">
        <f>REPLACE(INDEX(GroupVertices[Group],MATCH(Edges[[#This Row],[Vertex 2]],GroupVertices[Vertex],0)),1,1,"")</f>
        <v>149</v>
      </c>
    </row>
    <row r="635" spans="1:56" ht="15">
      <c r="A635" s="65" t="s">
        <v>365</v>
      </c>
      <c r="B635" s="65" t="s">
        <v>365</v>
      </c>
      <c r="C635" s="66"/>
      <c r="D635" s="67"/>
      <c r="E635" s="68"/>
      <c r="F635" s="69"/>
      <c r="G635" s="66"/>
      <c r="H635" s="70"/>
      <c r="I635" s="71"/>
      <c r="J635" s="71"/>
      <c r="K635" s="34" t="s">
        <v>65</v>
      </c>
      <c r="L635" s="78">
        <v>635</v>
      </c>
      <c r="M635" s="78"/>
      <c r="N635" s="73"/>
      <c r="O635" s="80" t="s">
        <v>178</v>
      </c>
      <c r="P635" s="82">
        <v>43656.774664351855</v>
      </c>
      <c r="Q635" s="80" t="s">
        <v>962</v>
      </c>
      <c r="R635" s="80"/>
      <c r="S635" s="80"/>
      <c r="T635" s="80"/>
      <c r="U635" s="80"/>
      <c r="V635" s="83" t="s">
        <v>1639</v>
      </c>
      <c r="W635" s="82">
        <v>43656.774664351855</v>
      </c>
      <c r="X635" s="86">
        <v>43656</v>
      </c>
      <c r="Y635" s="88" t="s">
        <v>2015</v>
      </c>
      <c r="Z635" s="83" t="s">
        <v>2575</v>
      </c>
      <c r="AA635" s="80"/>
      <c r="AB635" s="80"/>
      <c r="AC635" s="88" t="s">
        <v>3138</v>
      </c>
      <c r="AD635" s="80"/>
      <c r="AE635" s="80" t="b">
        <v>0</v>
      </c>
      <c r="AF635" s="80">
        <v>0</v>
      </c>
      <c r="AG635" s="88" t="s">
        <v>3679</v>
      </c>
      <c r="AH635" s="80" t="b">
        <v>0</v>
      </c>
      <c r="AI635" s="80" t="s">
        <v>3815</v>
      </c>
      <c r="AJ635" s="80"/>
      <c r="AK635" s="88" t="s">
        <v>3679</v>
      </c>
      <c r="AL635" s="80" t="b">
        <v>0</v>
      </c>
      <c r="AM635" s="80">
        <v>0</v>
      </c>
      <c r="AN635" s="88" t="s">
        <v>3679</v>
      </c>
      <c r="AO635" s="80" t="s">
        <v>3861</v>
      </c>
      <c r="AP635" s="80" t="b">
        <v>0</v>
      </c>
      <c r="AQ635" s="88" t="s">
        <v>3138</v>
      </c>
      <c r="AR635" s="80" t="s">
        <v>178</v>
      </c>
      <c r="AS635" s="80">
        <v>0</v>
      </c>
      <c r="AT635" s="80">
        <v>0</v>
      </c>
      <c r="AU635" s="80"/>
      <c r="AV635" s="80"/>
      <c r="AW635" s="80"/>
      <c r="AX635" s="80"/>
      <c r="AY635" s="80"/>
      <c r="AZ635" s="80"/>
      <c r="BA635" s="80"/>
      <c r="BB635" s="80"/>
      <c r="BC635" s="79" t="str">
        <f>REPLACE(INDEX(GroupVertices[Group],MATCH(Edges[[#This Row],[Vertex 1]],GroupVertices[Vertex],0)),1,1,"")</f>
        <v>149</v>
      </c>
      <c r="BD635" s="79" t="str">
        <f>REPLACE(INDEX(GroupVertices[Group],MATCH(Edges[[#This Row],[Vertex 2]],GroupVertices[Vertex],0)),1,1,"")</f>
        <v>149</v>
      </c>
    </row>
    <row r="636" spans="1:56" ht="15">
      <c r="A636" s="65" t="s">
        <v>461</v>
      </c>
      <c r="B636" s="65" t="s">
        <v>460</v>
      </c>
      <c r="C636" s="66"/>
      <c r="D636" s="67"/>
      <c r="E636" s="68"/>
      <c r="F636" s="69"/>
      <c r="G636" s="66"/>
      <c r="H636" s="70"/>
      <c r="I636" s="71"/>
      <c r="J636" s="71"/>
      <c r="K636" s="34" t="s">
        <v>65</v>
      </c>
      <c r="L636" s="78">
        <v>636</v>
      </c>
      <c r="M636" s="78"/>
      <c r="N636" s="73"/>
      <c r="O636" s="80" t="s">
        <v>874</v>
      </c>
      <c r="P636" s="82">
        <v>43657.02923611111</v>
      </c>
      <c r="Q636" s="80" t="s">
        <v>899</v>
      </c>
      <c r="R636" s="80"/>
      <c r="S636" s="80"/>
      <c r="T636" s="80"/>
      <c r="U636" s="80"/>
      <c r="V636" s="83" t="s">
        <v>1526</v>
      </c>
      <c r="W636" s="82">
        <v>43657.02923611111</v>
      </c>
      <c r="X636" s="86">
        <v>43657</v>
      </c>
      <c r="Y636" s="88" t="s">
        <v>2120</v>
      </c>
      <c r="Z636" s="83" t="s">
        <v>2680</v>
      </c>
      <c r="AA636" s="80"/>
      <c r="AB636" s="80"/>
      <c r="AC636" s="88" t="s">
        <v>3243</v>
      </c>
      <c r="AD636" s="80"/>
      <c r="AE636" s="80" t="b">
        <v>0</v>
      </c>
      <c r="AF636" s="80">
        <v>0</v>
      </c>
      <c r="AG636" s="88" t="s">
        <v>3679</v>
      </c>
      <c r="AH636" s="80" t="b">
        <v>0</v>
      </c>
      <c r="AI636" s="80" t="s">
        <v>3819</v>
      </c>
      <c r="AJ636" s="80"/>
      <c r="AK636" s="88" t="s">
        <v>3679</v>
      </c>
      <c r="AL636" s="80" t="b">
        <v>0</v>
      </c>
      <c r="AM636" s="80">
        <v>59</v>
      </c>
      <c r="AN636" s="88" t="s">
        <v>3242</v>
      </c>
      <c r="AO636" s="80" t="s">
        <v>3850</v>
      </c>
      <c r="AP636" s="80" t="b">
        <v>0</v>
      </c>
      <c r="AQ636" s="88" t="s">
        <v>3242</v>
      </c>
      <c r="AR636" s="80" t="s">
        <v>178</v>
      </c>
      <c r="AS636" s="80">
        <v>0</v>
      </c>
      <c r="AT636" s="80">
        <v>0</v>
      </c>
      <c r="AU636" s="80"/>
      <c r="AV636" s="80"/>
      <c r="AW636" s="80"/>
      <c r="AX636" s="80"/>
      <c r="AY636" s="80"/>
      <c r="AZ636" s="80"/>
      <c r="BA636" s="80"/>
      <c r="BB636" s="80"/>
      <c r="BC636" s="79" t="str">
        <f>REPLACE(INDEX(GroupVertices[Group],MATCH(Edges[[#This Row],[Vertex 1]],GroupVertices[Vertex],0)),1,1,"")</f>
        <v>31</v>
      </c>
      <c r="BD636" s="79" t="str">
        <f>REPLACE(INDEX(GroupVertices[Group],MATCH(Edges[[#This Row],[Vertex 2]],GroupVertices[Vertex],0)),1,1,"")</f>
        <v>31</v>
      </c>
    </row>
    <row r="637" spans="1:56" ht="15">
      <c r="A637" s="65" t="s">
        <v>228</v>
      </c>
      <c r="B637" s="65" t="s">
        <v>428</v>
      </c>
      <c r="C637" s="66"/>
      <c r="D637" s="67"/>
      <c r="E637" s="68"/>
      <c r="F637" s="69"/>
      <c r="G637" s="66"/>
      <c r="H637" s="70"/>
      <c r="I637" s="71"/>
      <c r="J637" s="71"/>
      <c r="K637" s="34" t="s">
        <v>65</v>
      </c>
      <c r="L637" s="78">
        <v>637</v>
      </c>
      <c r="M637" s="78"/>
      <c r="N637" s="73"/>
      <c r="O637" s="80" t="s">
        <v>874</v>
      </c>
      <c r="P637" s="82">
        <v>43656.22306712963</v>
      </c>
      <c r="Q637" s="80" t="s">
        <v>877</v>
      </c>
      <c r="R637" s="80"/>
      <c r="S637" s="80"/>
      <c r="T637" s="80"/>
      <c r="U637" s="80"/>
      <c r="V637" s="83" t="s">
        <v>1516</v>
      </c>
      <c r="W637" s="82">
        <v>43656.22306712963</v>
      </c>
      <c r="X637" s="86">
        <v>43656</v>
      </c>
      <c r="Y637" s="88" t="s">
        <v>1878</v>
      </c>
      <c r="Z637" s="83" t="s">
        <v>2436</v>
      </c>
      <c r="AA637" s="80"/>
      <c r="AB637" s="80"/>
      <c r="AC637" s="88" t="s">
        <v>2999</v>
      </c>
      <c r="AD637" s="80"/>
      <c r="AE637" s="80" t="b">
        <v>0</v>
      </c>
      <c r="AF637" s="80">
        <v>0</v>
      </c>
      <c r="AG637" s="88" t="s">
        <v>3679</v>
      </c>
      <c r="AH637" s="80" t="b">
        <v>0</v>
      </c>
      <c r="AI637" s="80" t="s">
        <v>3815</v>
      </c>
      <c r="AJ637" s="80"/>
      <c r="AK637" s="88" t="s">
        <v>3679</v>
      </c>
      <c r="AL637" s="80" t="b">
        <v>0</v>
      </c>
      <c r="AM637" s="80">
        <v>94</v>
      </c>
      <c r="AN637" s="88" t="s">
        <v>3203</v>
      </c>
      <c r="AO637" s="80" t="s">
        <v>3849</v>
      </c>
      <c r="AP637" s="80" t="b">
        <v>0</v>
      </c>
      <c r="AQ637" s="88" t="s">
        <v>3203</v>
      </c>
      <c r="AR637" s="80" t="s">
        <v>178</v>
      </c>
      <c r="AS637" s="80">
        <v>0</v>
      </c>
      <c r="AT637" s="80">
        <v>0</v>
      </c>
      <c r="AU637" s="80"/>
      <c r="AV637" s="80"/>
      <c r="AW637" s="80"/>
      <c r="AX637" s="80"/>
      <c r="AY637" s="80"/>
      <c r="AZ637" s="80"/>
      <c r="BA637" s="80"/>
      <c r="BB637" s="80"/>
      <c r="BC637" s="79" t="str">
        <f>REPLACE(INDEX(GroupVertices[Group],MATCH(Edges[[#This Row],[Vertex 1]],GroupVertices[Vertex],0)),1,1,"")</f>
        <v>1</v>
      </c>
      <c r="BD637" s="79" t="str">
        <f>REPLACE(INDEX(GroupVertices[Group],MATCH(Edges[[#This Row],[Vertex 2]],GroupVertices[Vertex],0)),1,1,"")</f>
        <v>1</v>
      </c>
    </row>
    <row r="638" spans="1:56" ht="15">
      <c r="A638" s="65" t="s">
        <v>660</v>
      </c>
      <c r="B638" s="65" t="s">
        <v>659</v>
      </c>
      <c r="C638" s="66"/>
      <c r="D638" s="67"/>
      <c r="E638" s="68"/>
      <c r="F638" s="69"/>
      <c r="G638" s="66"/>
      <c r="H638" s="70"/>
      <c r="I638" s="71"/>
      <c r="J638" s="71"/>
      <c r="K638" s="34" t="s">
        <v>65</v>
      </c>
      <c r="L638" s="78">
        <v>638</v>
      </c>
      <c r="M638" s="78"/>
      <c r="N638" s="73"/>
      <c r="O638" s="80" t="s">
        <v>874</v>
      </c>
      <c r="P638" s="82">
        <v>43657.65114583333</v>
      </c>
      <c r="Q638" s="80" t="s">
        <v>1054</v>
      </c>
      <c r="R638" s="83" t="s">
        <v>1281</v>
      </c>
      <c r="S638" s="80" t="s">
        <v>1314</v>
      </c>
      <c r="T638" s="80"/>
      <c r="U638" s="80"/>
      <c r="V638" s="83" t="s">
        <v>1841</v>
      </c>
      <c r="W638" s="82">
        <v>43657.65114583333</v>
      </c>
      <c r="X638" s="86">
        <v>43657</v>
      </c>
      <c r="Y638" s="88" t="s">
        <v>2393</v>
      </c>
      <c r="Z638" s="83" t="s">
        <v>2956</v>
      </c>
      <c r="AA638" s="80"/>
      <c r="AB638" s="80"/>
      <c r="AC638" s="88" t="s">
        <v>3519</v>
      </c>
      <c r="AD638" s="80"/>
      <c r="AE638" s="80" t="b">
        <v>0</v>
      </c>
      <c r="AF638" s="80">
        <v>0</v>
      </c>
      <c r="AG638" s="88" t="s">
        <v>3679</v>
      </c>
      <c r="AH638" s="80" t="b">
        <v>1</v>
      </c>
      <c r="AI638" s="80" t="s">
        <v>3823</v>
      </c>
      <c r="AJ638" s="80"/>
      <c r="AK638" s="88" t="s">
        <v>3836</v>
      </c>
      <c r="AL638" s="80" t="b">
        <v>0</v>
      </c>
      <c r="AM638" s="80">
        <v>2</v>
      </c>
      <c r="AN638" s="88" t="s">
        <v>3518</v>
      </c>
      <c r="AO638" s="80" t="s">
        <v>3850</v>
      </c>
      <c r="AP638" s="80" t="b">
        <v>0</v>
      </c>
      <c r="AQ638" s="88" t="s">
        <v>3518</v>
      </c>
      <c r="AR638" s="80" t="s">
        <v>178</v>
      </c>
      <c r="AS638" s="80">
        <v>0</v>
      </c>
      <c r="AT638" s="80">
        <v>0</v>
      </c>
      <c r="AU638" s="80"/>
      <c r="AV638" s="80"/>
      <c r="AW638" s="80"/>
      <c r="AX638" s="80"/>
      <c r="AY638" s="80"/>
      <c r="AZ638" s="80"/>
      <c r="BA638" s="80"/>
      <c r="BB638" s="80"/>
      <c r="BC638" s="79" t="str">
        <f>REPLACE(INDEX(GroupVertices[Group],MATCH(Edges[[#This Row],[Vertex 1]],GroupVertices[Vertex],0)),1,1,"")</f>
        <v>30</v>
      </c>
      <c r="BD638" s="79" t="str">
        <f>REPLACE(INDEX(GroupVertices[Group],MATCH(Edges[[#This Row],[Vertex 2]],GroupVertices[Vertex],0)),1,1,"")</f>
        <v>30</v>
      </c>
    </row>
    <row r="639" spans="1:56" ht="15">
      <c r="A639" s="65" t="s">
        <v>267</v>
      </c>
      <c r="B639" s="65" t="s">
        <v>700</v>
      </c>
      <c r="C639" s="66"/>
      <c r="D639" s="67"/>
      <c r="E639" s="68"/>
      <c r="F639" s="69"/>
      <c r="G639" s="66"/>
      <c r="H639" s="70"/>
      <c r="I639" s="71"/>
      <c r="J639" s="71"/>
      <c r="K639" s="34" t="s">
        <v>65</v>
      </c>
      <c r="L639" s="78">
        <v>639</v>
      </c>
      <c r="M639" s="78"/>
      <c r="N639" s="73"/>
      <c r="O639" s="80" t="s">
        <v>875</v>
      </c>
      <c r="P639" s="82">
        <v>43656.28429398148</v>
      </c>
      <c r="Q639" s="80" t="s">
        <v>894</v>
      </c>
      <c r="R639" s="80"/>
      <c r="S639" s="80"/>
      <c r="T639" s="80"/>
      <c r="U639" s="80"/>
      <c r="V639" s="83" t="s">
        <v>1552</v>
      </c>
      <c r="W639" s="82">
        <v>43656.28429398148</v>
      </c>
      <c r="X639" s="86">
        <v>43656</v>
      </c>
      <c r="Y639" s="88" t="s">
        <v>1916</v>
      </c>
      <c r="Z639" s="83" t="s">
        <v>2475</v>
      </c>
      <c r="AA639" s="80"/>
      <c r="AB639" s="80"/>
      <c r="AC639" s="88" t="s">
        <v>3038</v>
      </c>
      <c r="AD639" s="88" t="s">
        <v>3558</v>
      </c>
      <c r="AE639" s="80" t="b">
        <v>0</v>
      </c>
      <c r="AF639" s="80">
        <v>1</v>
      </c>
      <c r="AG639" s="88" t="s">
        <v>3688</v>
      </c>
      <c r="AH639" s="80" t="b">
        <v>0</v>
      </c>
      <c r="AI639" s="80" t="s">
        <v>3818</v>
      </c>
      <c r="AJ639" s="80"/>
      <c r="AK639" s="88" t="s">
        <v>3679</v>
      </c>
      <c r="AL639" s="80" t="b">
        <v>0</v>
      </c>
      <c r="AM639" s="80">
        <v>0</v>
      </c>
      <c r="AN639" s="88" t="s">
        <v>3679</v>
      </c>
      <c r="AO639" s="80" t="s">
        <v>3849</v>
      </c>
      <c r="AP639" s="80" t="b">
        <v>0</v>
      </c>
      <c r="AQ639" s="88" t="s">
        <v>3558</v>
      </c>
      <c r="AR639" s="80" t="s">
        <v>178</v>
      </c>
      <c r="AS639" s="80">
        <v>0</v>
      </c>
      <c r="AT639" s="80">
        <v>0</v>
      </c>
      <c r="AU639" s="80"/>
      <c r="AV639" s="80"/>
      <c r="AW639" s="80"/>
      <c r="AX639" s="80"/>
      <c r="AY639" s="80"/>
      <c r="AZ639" s="80"/>
      <c r="BA639" s="80"/>
      <c r="BB639" s="80"/>
      <c r="BC639" s="79" t="str">
        <f>REPLACE(INDEX(GroupVertices[Group],MATCH(Edges[[#This Row],[Vertex 1]],GroupVertices[Vertex],0)),1,1,"")</f>
        <v>60</v>
      </c>
      <c r="BD639" s="79" t="str">
        <f>REPLACE(INDEX(GroupVertices[Group],MATCH(Edges[[#This Row],[Vertex 2]],GroupVertices[Vertex],0)),1,1,"")</f>
        <v>60</v>
      </c>
    </row>
    <row r="640" spans="1:56" ht="15">
      <c r="A640" s="65" t="s">
        <v>628</v>
      </c>
      <c r="B640" s="65" t="s">
        <v>841</v>
      </c>
      <c r="C640" s="66"/>
      <c r="D640" s="67"/>
      <c r="E640" s="68"/>
      <c r="F640" s="69"/>
      <c r="G640" s="66"/>
      <c r="H640" s="70"/>
      <c r="I640" s="71"/>
      <c r="J640" s="71"/>
      <c r="K640" s="34" t="s">
        <v>65</v>
      </c>
      <c r="L640" s="78">
        <v>640</v>
      </c>
      <c r="M640" s="78"/>
      <c r="N640" s="73"/>
      <c r="O640" s="80" t="s">
        <v>876</v>
      </c>
      <c r="P640" s="82">
        <v>43657.605671296296</v>
      </c>
      <c r="Q640" s="80" t="s">
        <v>1197</v>
      </c>
      <c r="R640" s="80"/>
      <c r="S640" s="80"/>
      <c r="T640" s="80"/>
      <c r="U640" s="80"/>
      <c r="V640" s="83" t="s">
        <v>1820</v>
      </c>
      <c r="W640" s="82">
        <v>43657.605671296296</v>
      </c>
      <c r="X640" s="86">
        <v>43657</v>
      </c>
      <c r="Y640" s="88" t="s">
        <v>2348</v>
      </c>
      <c r="Z640" s="83" t="s">
        <v>2911</v>
      </c>
      <c r="AA640" s="80"/>
      <c r="AB640" s="80"/>
      <c r="AC640" s="88" t="s">
        <v>3474</v>
      </c>
      <c r="AD640" s="88" t="s">
        <v>3655</v>
      </c>
      <c r="AE640" s="80" t="b">
        <v>0</v>
      </c>
      <c r="AF640" s="80">
        <v>1</v>
      </c>
      <c r="AG640" s="88" t="s">
        <v>3790</v>
      </c>
      <c r="AH640" s="80" t="b">
        <v>0</v>
      </c>
      <c r="AI640" s="80" t="s">
        <v>3822</v>
      </c>
      <c r="AJ640" s="80"/>
      <c r="AK640" s="88" t="s">
        <v>3679</v>
      </c>
      <c r="AL640" s="80" t="b">
        <v>0</v>
      </c>
      <c r="AM640" s="80">
        <v>0</v>
      </c>
      <c r="AN640" s="88" t="s">
        <v>3679</v>
      </c>
      <c r="AO640" s="80" t="s">
        <v>3849</v>
      </c>
      <c r="AP640" s="80" t="b">
        <v>0</v>
      </c>
      <c r="AQ640" s="88" t="s">
        <v>3655</v>
      </c>
      <c r="AR640" s="80" t="s">
        <v>178</v>
      </c>
      <c r="AS640" s="80">
        <v>0</v>
      </c>
      <c r="AT640" s="80">
        <v>0</v>
      </c>
      <c r="AU640" s="80"/>
      <c r="AV640" s="80"/>
      <c r="AW640" s="80"/>
      <c r="AX640" s="80"/>
      <c r="AY640" s="80"/>
      <c r="AZ640" s="80"/>
      <c r="BA640" s="80"/>
      <c r="BB640" s="80"/>
      <c r="BC640" s="79" t="str">
        <f>REPLACE(INDEX(GroupVertices[Group],MATCH(Edges[[#This Row],[Vertex 1]],GroupVertices[Vertex],0)),1,1,"")</f>
        <v>10</v>
      </c>
      <c r="BD640" s="79" t="str">
        <f>REPLACE(INDEX(GroupVertices[Group],MATCH(Edges[[#This Row],[Vertex 2]],GroupVertices[Vertex],0)),1,1,"")</f>
        <v>10</v>
      </c>
    </row>
    <row r="641" spans="1:56" ht="15">
      <c r="A641" s="65" t="s">
        <v>628</v>
      </c>
      <c r="B641" s="65" t="s">
        <v>842</v>
      </c>
      <c r="C641" s="66"/>
      <c r="D641" s="67"/>
      <c r="E641" s="68"/>
      <c r="F641" s="69"/>
      <c r="G641" s="66"/>
      <c r="H641" s="70"/>
      <c r="I641" s="71"/>
      <c r="J641" s="71"/>
      <c r="K641" s="34" t="s">
        <v>65</v>
      </c>
      <c r="L641" s="78">
        <v>641</v>
      </c>
      <c r="M641" s="78"/>
      <c r="N641" s="73"/>
      <c r="O641" s="80" t="s">
        <v>876</v>
      </c>
      <c r="P641" s="82">
        <v>43657.605671296296</v>
      </c>
      <c r="Q641" s="80" t="s">
        <v>1197</v>
      </c>
      <c r="R641" s="80"/>
      <c r="S641" s="80"/>
      <c r="T641" s="80"/>
      <c r="U641" s="80"/>
      <c r="V641" s="83" t="s">
        <v>1820</v>
      </c>
      <c r="W641" s="82">
        <v>43657.605671296296</v>
      </c>
      <c r="X641" s="86">
        <v>43657</v>
      </c>
      <c r="Y641" s="88" t="s">
        <v>2348</v>
      </c>
      <c r="Z641" s="83" t="s">
        <v>2911</v>
      </c>
      <c r="AA641" s="80"/>
      <c r="AB641" s="80"/>
      <c r="AC641" s="88" t="s">
        <v>3474</v>
      </c>
      <c r="AD641" s="88" t="s">
        <v>3655</v>
      </c>
      <c r="AE641" s="80" t="b">
        <v>0</v>
      </c>
      <c r="AF641" s="80">
        <v>1</v>
      </c>
      <c r="AG641" s="88" t="s">
        <v>3790</v>
      </c>
      <c r="AH641" s="80" t="b">
        <v>0</v>
      </c>
      <c r="AI641" s="80" t="s">
        <v>3822</v>
      </c>
      <c r="AJ641" s="80"/>
      <c r="AK641" s="88" t="s">
        <v>3679</v>
      </c>
      <c r="AL641" s="80" t="b">
        <v>0</v>
      </c>
      <c r="AM641" s="80">
        <v>0</v>
      </c>
      <c r="AN641" s="88" t="s">
        <v>3679</v>
      </c>
      <c r="AO641" s="80" t="s">
        <v>3849</v>
      </c>
      <c r="AP641" s="80" t="b">
        <v>0</v>
      </c>
      <c r="AQ641" s="88" t="s">
        <v>3655</v>
      </c>
      <c r="AR641" s="80" t="s">
        <v>178</v>
      </c>
      <c r="AS641" s="80">
        <v>0</v>
      </c>
      <c r="AT641" s="80">
        <v>0</v>
      </c>
      <c r="AU641" s="80"/>
      <c r="AV641" s="80"/>
      <c r="AW641" s="80"/>
      <c r="AX641" s="80"/>
      <c r="AY641" s="80"/>
      <c r="AZ641" s="80"/>
      <c r="BA641" s="80"/>
      <c r="BB641" s="80"/>
      <c r="BC641" s="79" t="str">
        <f>REPLACE(INDEX(GroupVertices[Group],MATCH(Edges[[#This Row],[Vertex 1]],GroupVertices[Vertex],0)),1,1,"")</f>
        <v>10</v>
      </c>
      <c r="BD641" s="79" t="str">
        <f>REPLACE(INDEX(GroupVertices[Group],MATCH(Edges[[#This Row],[Vertex 2]],GroupVertices[Vertex],0)),1,1,"")</f>
        <v>10</v>
      </c>
    </row>
    <row r="642" spans="1:56" ht="15">
      <c r="A642" s="65" t="s">
        <v>628</v>
      </c>
      <c r="B642" s="65" t="s">
        <v>843</v>
      </c>
      <c r="C642" s="66"/>
      <c r="D642" s="67"/>
      <c r="E642" s="68"/>
      <c r="F642" s="69"/>
      <c r="G642" s="66"/>
      <c r="H642" s="70"/>
      <c r="I642" s="71"/>
      <c r="J642" s="71"/>
      <c r="K642" s="34" t="s">
        <v>65</v>
      </c>
      <c r="L642" s="78">
        <v>642</v>
      </c>
      <c r="M642" s="78"/>
      <c r="N642" s="73"/>
      <c r="O642" s="80" t="s">
        <v>876</v>
      </c>
      <c r="P642" s="82">
        <v>43657.605671296296</v>
      </c>
      <c r="Q642" s="80" t="s">
        <v>1197</v>
      </c>
      <c r="R642" s="80"/>
      <c r="S642" s="80"/>
      <c r="T642" s="80"/>
      <c r="U642" s="80"/>
      <c r="V642" s="83" t="s">
        <v>1820</v>
      </c>
      <c r="W642" s="82">
        <v>43657.605671296296</v>
      </c>
      <c r="X642" s="86">
        <v>43657</v>
      </c>
      <c r="Y642" s="88" t="s">
        <v>2348</v>
      </c>
      <c r="Z642" s="83" t="s">
        <v>2911</v>
      </c>
      <c r="AA642" s="80"/>
      <c r="AB642" s="80"/>
      <c r="AC642" s="88" t="s">
        <v>3474</v>
      </c>
      <c r="AD642" s="88" t="s">
        <v>3655</v>
      </c>
      <c r="AE642" s="80" t="b">
        <v>0</v>
      </c>
      <c r="AF642" s="80">
        <v>1</v>
      </c>
      <c r="AG642" s="88" t="s">
        <v>3790</v>
      </c>
      <c r="AH642" s="80" t="b">
        <v>0</v>
      </c>
      <c r="AI642" s="80" t="s">
        <v>3822</v>
      </c>
      <c r="AJ642" s="80"/>
      <c r="AK642" s="88" t="s">
        <v>3679</v>
      </c>
      <c r="AL642" s="80" t="b">
        <v>0</v>
      </c>
      <c r="AM642" s="80">
        <v>0</v>
      </c>
      <c r="AN642" s="88" t="s">
        <v>3679</v>
      </c>
      <c r="AO642" s="80" t="s">
        <v>3849</v>
      </c>
      <c r="AP642" s="80" t="b">
        <v>0</v>
      </c>
      <c r="AQ642" s="88" t="s">
        <v>3655</v>
      </c>
      <c r="AR642" s="80" t="s">
        <v>178</v>
      </c>
      <c r="AS642" s="80">
        <v>0</v>
      </c>
      <c r="AT642" s="80">
        <v>0</v>
      </c>
      <c r="AU642" s="80"/>
      <c r="AV642" s="80"/>
      <c r="AW642" s="80"/>
      <c r="AX642" s="80"/>
      <c r="AY642" s="80"/>
      <c r="AZ642" s="80"/>
      <c r="BA642" s="80"/>
      <c r="BB642" s="80"/>
      <c r="BC642" s="79" t="str">
        <f>REPLACE(INDEX(GroupVertices[Group],MATCH(Edges[[#This Row],[Vertex 1]],GroupVertices[Vertex],0)),1,1,"")</f>
        <v>10</v>
      </c>
      <c r="BD642" s="79" t="str">
        <f>REPLACE(INDEX(GroupVertices[Group],MATCH(Edges[[#This Row],[Vertex 2]],GroupVertices[Vertex],0)),1,1,"")</f>
        <v>10</v>
      </c>
    </row>
    <row r="643" spans="1:56" ht="15">
      <c r="A643" s="65" t="s">
        <v>628</v>
      </c>
      <c r="B643" s="65" t="s">
        <v>844</v>
      </c>
      <c r="C643" s="66"/>
      <c r="D643" s="67"/>
      <c r="E643" s="68"/>
      <c r="F643" s="69"/>
      <c r="G643" s="66"/>
      <c r="H643" s="70"/>
      <c r="I643" s="71"/>
      <c r="J643" s="71"/>
      <c r="K643" s="34" t="s">
        <v>65</v>
      </c>
      <c r="L643" s="78">
        <v>643</v>
      </c>
      <c r="M643" s="78"/>
      <c r="N643" s="73"/>
      <c r="O643" s="80" t="s">
        <v>876</v>
      </c>
      <c r="P643" s="82">
        <v>43657.605671296296</v>
      </c>
      <c r="Q643" s="80" t="s">
        <v>1197</v>
      </c>
      <c r="R643" s="80"/>
      <c r="S643" s="80"/>
      <c r="T643" s="80"/>
      <c r="U643" s="80"/>
      <c r="V643" s="83" t="s">
        <v>1820</v>
      </c>
      <c r="W643" s="82">
        <v>43657.605671296296</v>
      </c>
      <c r="X643" s="86">
        <v>43657</v>
      </c>
      <c r="Y643" s="88" t="s">
        <v>2348</v>
      </c>
      <c r="Z643" s="83" t="s">
        <v>2911</v>
      </c>
      <c r="AA643" s="80"/>
      <c r="AB643" s="80"/>
      <c r="AC643" s="88" t="s">
        <v>3474</v>
      </c>
      <c r="AD643" s="88" t="s">
        <v>3655</v>
      </c>
      <c r="AE643" s="80" t="b">
        <v>0</v>
      </c>
      <c r="AF643" s="80">
        <v>1</v>
      </c>
      <c r="AG643" s="88" t="s">
        <v>3790</v>
      </c>
      <c r="AH643" s="80" t="b">
        <v>0</v>
      </c>
      <c r="AI643" s="80" t="s">
        <v>3822</v>
      </c>
      <c r="AJ643" s="80"/>
      <c r="AK643" s="88" t="s">
        <v>3679</v>
      </c>
      <c r="AL643" s="80" t="b">
        <v>0</v>
      </c>
      <c r="AM643" s="80">
        <v>0</v>
      </c>
      <c r="AN643" s="88" t="s">
        <v>3679</v>
      </c>
      <c r="AO643" s="80" t="s">
        <v>3849</v>
      </c>
      <c r="AP643" s="80" t="b">
        <v>0</v>
      </c>
      <c r="AQ643" s="88" t="s">
        <v>3655</v>
      </c>
      <c r="AR643" s="80" t="s">
        <v>178</v>
      </c>
      <c r="AS643" s="80">
        <v>0</v>
      </c>
      <c r="AT643" s="80">
        <v>0</v>
      </c>
      <c r="AU643" s="80"/>
      <c r="AV643" s="80"/>
      <c r="AW643" s="80"/>
      <c r="AX643" s="80"/>
      <c r="AY643" s="80"/>
      <c r="AZ643" s="80"/>
      <c r="BA643" s="80"/>
      <c r="BB643" s="80"/>
      <c r="BC643" s="79" t="str">
        <f>REPLACE(INDEX(GroupVertices[Group],MATCH(Edges[[#This Row],[Vertex 1]],GroupVertices[Vertex],0)),1,1,"")</f>
        <v>10</v>
      </c>
      <c r="BD643" s="79" t="str">
        <f>REPLACE(INDEX(GroupVertices[Group],MATCH(Edges[[#This Row],[Vertex 2]],GroupVertices[Vertex],0)),1,1,"")</f>
        <v>10</v>
      </c>
    </row>
    <row r="644" spans="1:56" ht="15">
      <c r="A644" s="65" t="s">
        <v>628</v>
      </c>
      <c r="B644" s="65" t="s">
        <v>845</v>
      </c>
      <c r="C644" s="66"/>
      <c r="D644" s="67"/>
      <c r="E644" s="68"/>
      <c r="F644" s="69"/>
      <c r="G644" s="66"/>
      <c r="H644" s="70"/>
      <c r="I644" s="71"/>
      <c r="J644" s="71"/>
      <c r="K644" s="34" t="s">
        <v>65</v>
      </c>
      <c r="L644" s="78">
        <v>644</v>
      </c>
      <c r="M644" s="78"/>
      <c r="N644" s="73"/>
      <c r="O644" s="80" t="s">
        <v>876</v>
      </c>
      <c r="P644" s="82">
        <v>43657.605671296296</v>
      </c>
      <c r="Q644" s="80" t="s">
        <v>1197</v>
      </c>
      <c r="R644" s="80"/>
      <c r="S644" s="80"/>
      <c r="T644" s="80"/>
      <c r="U644" s="80"/>
      <c r="V644" s="83" t="s">
        <v>1820</v>
      </c>
      <c r="W644" s="82">
        <v>43657.605671296296</v>
      </c>
      <c r="X644" s="86">
        <v>43657</v>
      </c>
      <c r="Y644" s="88" t="s">
        <v>2348</v>
      </c>
      <c r="Z644" s="83" t="s">
        <v>2911</v>
      </c>
      <c r="AA644" s="80"/>
      <c r="AB644" s="80"/>
      <c r="AC644" s="88" t="s">
        <v>3474</v>
      </c>
      <c r="AD644" s="88" t="s">
        <v>3655</v>
      </c>
      <c r="AE644" s="80" t="b">
        <v>0</v>
      </c>
      <c r="AF644" s="80">
        <v>1</v>
      </c>
      <c r="AG644" s="88" t="s">
        <v>3790</v>
      </c>
      <c r="AH644" s="80" t="b">
        <v>0</v>
      </c>
      <c r="AI644" s="80" t="s">
        <v>3822</v>
      </c>
      <c r="AJ644" s="80"/>
      <c r="AK644" s="88" t="s">
        <v>3679</v>
      </c>
      <c r="AL644" s="80" t="b">
        <v>0</v>
      </c>
      <c r="AM644" s="80">
        <v>0</v>
      </c>
      <c r="AN644" s="88" t="s">
        <v>3679</v>
      </c>
      <c r="AO644" s="80" t="s">
        <v>3849</v>
      </c>
      <c r="AP644" s="80" t="b">
        <v>0</v>
      </c>
      <c r="AQ644" s="88" t="s">
        <v>3655</v>
      </c>
      <c r="AR644" s="80" t="s">
        <v>178</v>
      </c>
      <c r="AS644" s="80">
        <v>0</v>
      </c>
      <c r="AT644" s="80">
        <v>0</v>
      </c>
      <c r="AU644" s="80"/>
      <c r="AV644" s="80"/>
      <c r="AW644" s="80"/>
      <c r="AX644" s="80"/>
      <c r="AY644" s="80"/>
      <c r="AZ644" s="80"/>
      <c r="BA644" s="80"/>
      <c r="BB644" s="80"/>
      <c r="BC644" s="79" t="str">
        <f>REPLACE(INDEX(GroupVertices[Group],MATCH(Edges[[#This Row],[Vertex 1]],GroupVertices[Vertex],0)),1,1,"")</f>
        <v>10</v>
      </c>
      <c r="BD644" s="79" t="str">
        <f>REPLACE(INDEX(GroupVertices[Group],MATCH(Edges[[#This Row],[Vertex 2]],GroupVertices[Vertex],0)),1,1,"")</f>
        <v>10</v>
      </c>
    </row>
    <row r="645" spans="1:56" ht="15">
      <c r="A645" s="65" t="s">
        <v>628</v>
      </c>
      <c r="B645" s="65" t="s">
        <v>846</v>
      </c>
      <c r="C645" s="66"/>
      <c r="D645" s="67"/>
      <c r="E645" s="68"/>
      <c r="F645" s="69"/>
      <c r="G645" s="66"/>
      <c r="H645" s="70"/>
      <c r="I645" s="71"/>
      <c r="J645" s="71"/>
      <c r="K645" s="34" t="s">
        <v>65</v>
      </c>
      <c r="L645" s="78">
        <v>645</v>
      </c>
      <c r="M645" s="78"/>
      <c r="N645" s="73"/>
      <c r="O645" s="80" t="s">
        <v>876</v>
      </c>
      <c r="P645" s="82">
        <v>43657.605671296296</v>
      </c>
      <c r="Q645" s="80" t="s">
        <v>1197</v>
      </c>
      <c r="R645" s="80"/>
      <c r="S645" s="80"/>
      <c r="T645" s="80"/>
      <c r="U645" s="80"/>
      <c r="V645" s="83" t="s">
        <v>1820</v>
      </c>
      <c r="W645" s="82">
        <v>43657.605671296296</v>
      </c>
      <c r="X645" s="86">
        <v>43657</v>
      </c>
      <c r="Y645" s="88" t="s">
        <v>2348</v>
      </c>
      <c r="Z645" s="83" t="s">
        <v>2911</v>
      </c>
      <c r="AA645" s="80"/>
      <c r="AB645" s="80"/>
      <c r="AC645" s="88" t="s">
        <v>3474</v>
      </c>
      <c r="AD645" s="88" t="s">
        <v>3655</v>
      </c>
      <c r="AE645" s="80" t="b">
        <v>0</v>
      </c>
      <c r="AF645" s="80">
        <v>1</v>
      </c>
      <c r="AG645" s="88" t="s">
        <v>3790</v>
      </c>
      <c r="AH645" s="80" t="b">
        <v>0</v>
      </c>
      <c r="AI645" s="80" t="s">
        <v>3822</v>
      </c>
      <c r="AJ645" s="80"/>
      <c r="AK645" s="88" t="s">
        <v>3679</v>
      </c>
      <c r="AL645" s="80" t="b">
        <v>0</v>
      </c>
      <c r="AM645" s="80">
        <v>0</v>
      </c>
      <c r="AN645" s="88" t="s">
        <v>3679</v>
      </c>
      <c r="AO645" s="80" t="s">
        <v>3849</v>
      </c>
      <c r="AP645" s="80" t="b">
        <v>0</v>
      </c>
      <c r="AQ645" s="88" t="s">
        <v>3655</v>
      </c>
      <c r="AR645" s="80" t="s">
        <v>178</v>
      </c>
      <c r="AS645" s="80">
        <v>0</v>
      </c>
      <c r="AT645" s="80">
        <v>0</v>
      </c>
      <c r="AU645" s="80"/>
      <c r="AV645" s="80"/>
      <c r="AW645" s="80"/>
      <c r="AX645" s="80"/>
      <c r="AY645" s="80"/>
      <c r="AZ645" s="80"/>
      <c r="BA645" s="80"/>
      <c r="BB645" s="80"/>
      <c r="BC645" s="79" t="str">
        <f>REPLACE(INDEX(GroupVertices[Group],MATCH(Edges[[#This Row],[Vertex 1]],GroupVertices[Vertex],0)),1,1,"")</f>
        <v>10</v>
      </c>
      <c r="BD645" s="79" t="str">
        <f>REPLACE(INDEX(GroupVertices[Group],MATCH(Edges[[#This Row],[Vertex 2]],GroupVertices[Vertex],0)),1,1,"")</f>
        <v>10</v>
      </c>
    </row>
    <row r="646" spans="1:56" ht="15">
      <c r="A646" s="65" t="s">
        <v>628</v>
      </c>
      <c r="B646" s="65" t="s">
        <v>847</v>
      </c>
      <c r="C646" s="66"/>
      <c r="D646" s="67"/>
      <c r="E646" s="68"/>
      <c r="F646" s="69"/>
      <c r="G646" s="66"/>
      <c r="H646" s="70"/>
      <c r="I646" s="71"/>
      <c r="J646" s="71"/>
      <c r="K646" s="34" t="s">
        <v>65</v>
      </c>
      <c r="L646" s="78">
        <v>646</v>
      </c>
      <c r="M646" s="78"/>
      <c r="N646" s="73"/>
      <c r="O646" s="80" t="s">
        <v>875</v>
      </c>
      <c r="P646" s="82">
        <v>43657.605671296296</v>
      </c>
      <c r="Q646" s="80" t="s">
        <v>1197</v>
      </c>
      <c r="R646" s="80"/>
      <c r="S646" s="80"/>
      <c r="T646" s="80"/>
      <c r="U646" s="80"/>
      <c r="V646" s="83" t="s">
        <v>1820</v>
      </c>
      <c r="W646" s="82">
        <v>43657.605671296296</v>
      </c>
      <c r="X646" s="86">
        <v>43657</v>
      </c>
      <c r="Y646" s="88" t="s">
        <v>2348</v>
      </c>
      <c r="Z646" s="83" t="s">
        <v>2911</v>
      </c>
      <c r="AA646" s="80"/>
      <c r="AB646" s="80"/>
      <c r="AC646" s="88" t="s">
        <v>3474</v>
      </c>
      <c r="AD646" s="88" t="s">
        <v>3655</v>
      </c>
      <c r="AE646" s="80" t="b">
        <v>0</v>
      </c>
      <c r="AF646" s="80">
        <v>1</v>
      </c>
      <c r="AG646" s="88" t="s">
        <v>3790</v>
      </c>
      <c r="AH646" s="80" t="b">
        <v>0</v>
      </c>
      <c r="AI646" s="80" t="s">
        <v>3822</v>
      </c>
      <c r="AJ646" s="80"/>
      <c r="AK646" s="88" t="s">
        <v>3679</v>
      </c>
      <c r="AL646" s="80" t="b">
        <v>0</v>
      </c>
      <c r="AM646" s="80">
        <v>0</v>
      </c>
      <c r="AN646" s="88" t="s">
        <v>3679</v>
      </c>
      <c r="AO646" s="80" t="s">
        <v>3849</v>
      </c>
      <c r="AP646" s="80" t="b">
        <v>0</v>
      </c>
      <c r="AQ646" s="88" t="s">
        <v>3655</v>
      </c>
      <c r="AR646" s="80" t="s">
        <v>178</v>
      </c>
      <c r="AS646" s="80">
        <v>0</v>
      </c>
      <c r="AT646" s="80">
        <v>0</v>
      </c>
      <c r="AU646" s="80"/>
      <c r="AV646" s="80"/>
      <c r="AW646" s="80"/>
      <c r="AX646" s="80"/>
      <c r="AY646" s="80"/>
      <c r="AZ646" s="80"/>
      <c r="BA646" s="80"/>
      <c r="BB646" s="80"/>
      <c r="BC646" s="79" t="str">
        <f>REPLACE(INDEX(GroupVertices[Group],MATCH(Edges[[#This Row],[Vertex 1]],GroupVertices[Vertex],0)),1,1,"")</f>
        <v>10</v>
      </c>
      <c r="BD646" s="79" t="str">
        <f>REPLACE(INDEX(GroupVertices[Group],MATCH(Edges[[#This Row],[Vertex 2]],GroupVertices[Vertex],0)),1,1,"")</f>
        <v>10</v>
      </c>
    </row>
    <row r="647" spans="1:56" ht="15">
      <c r="A647" s="65" t="s">
        <v>443</v>
      </c>
      <c r="B647" s="65" t="s">
        <v>442</v>
      </c>
      <c r="C647" s="66"/>
      <c r="D647" s="67"/>
      <c r="E647" s="68"/>
      <c r="F647" s="69"/>
      <c r="G647" s="66"/>
      <c r="H647" s="70"/>
      <c r="I647" s="71"/>
      <c r="J647" s="71"/>
      <c r="K647" s="34" t="s">
        <v>65</v>
      </c>
      <c r="L647" s="78">
        <v>647</v>
      </c>
      <c r="M647" s="78"/>
      <c r="N647" s="73"/>
      <c r="O647" s="80" t="s">
        <v>874</v>
      </c>
      <c r="P647" s="82">
        <v>43656.98708333333</v>
      </c>
      <c r="Q647" s="80" t="s">
        <v>1028</v>
      </c>
      <c r="R647" s="80"/>
      <c r="S647" s="80"/>
      <c r="T647" s="80" t="s">
        <v>1361</v>
      </c>
      <c r="U647" s="80"/>
      <c r="V647" s="83" t="s">
        <v>1699</v>
      </c>
      <c r="W647" s="82">
        <v>43656.98708333333</v>
      </c>
      <c r="X647" s="86">
        <v>43656</v>
      </c>
      <c r="Y647" s="88" t="s">
        <v>2101</v>
      </c>
      <c r="Z647" s="83" t="s">
        <v>2661</v>
      </c>
      <c r="AA647" s="80"/>
      <c r="AB647" s="80"/>
      <c r="AC647" s="88" t="s">
        <v>3224</v>
      </c>
      <c r="AD647" s="80"/>
      <c r="AE647" s="80" t="b">
        <v>0</v>
      </c>
      <c r="AF647" s="80">
        <v>0</v>
      </c>
      <c r="AG647" s="88" t="s">
        <v>3679</v>
      </c>
      <c r="AH647" s="80" t="b">
        <v>0</v>
      </c>
      <c r="AI647" s="80" t="s">
        <v>3815</v>
      </c>
      <c r="AJ647" s="80"/>
      <c r="AK647" s="88" t="s">
        <v>3679</v>
      </c>
      <c r="AL647" s="80" t="b">
        <v>0</v>
      </c>
      <c r="AM647" s="80">
        <v>1</v>
      </c>
      <c r="AN647" s="88" t="s">
        <v>3223</v>
      </c>
      <c r="AO647" s="80" t="s">
        <v>3849</v>
      </c>
      <c r="AP647" s="80" t="b">
        <v>0</v>
      </c>
      <c r="AQ647" s="88" t="s">
        <v>3223</v>
      </c>
      <c r="AR647" s="80" t="s">
        <v>178</v>
      </c>
      <c r="AS647" s="80">
        <v>0</v>
      </c>
      <c r="AT647" s="80">
        <v>0</v>
      </c>
      <c r="AU647" s="80"/>
      <c r="AV647" s="80"/>
      <c r="AW647" s="80"/>
      <c r="AX647" s="80"/>
      <c r="AY647" s="80"/>
      <c r="AZ647" s="80"/>
      <c r="BA647" s="80"/>
      <c r="BB647" s="80"/>
      <c r="BC647" s="79" t="str">
        <f>REPLACE(INDEX(GroupVertices[Group],MATCH(Edges[[#This Row],[Vertex 1]],GroupVertices[Vertex],0)),1,1,"")</f>
        <v>59</v>
      </c>
      <c r="BD647" s="79" t="str">
        <f>REPLACE(INDEX(GroupVertices[Group],MATCH(Edges[[#This Row],[Vertex 2]],GroupVertices[Vertex],0)),1,1,"")</f>
        <v>59</v>
      </c>
    </row>
    <row r="648" spans="1:56" ht="15">
      <c r="A648" s="65" t="s">
        <v>590</v>
      </c>
      <c r="B648" s="65" t="s">
        <v>590</v>
      </c>
      <c r="C648" s="66"/>
      <c r="D648" s="67"/>
      <c r="E648" s="68"/>
      <c r="F648" s="69"/>
      <c r="G648" s="66"/>
      <c r="H648" s="70"/>
      <c r="I648" s="71"/>
      <c r="J648" s="71"/>
      <c r="K648" s="34" t="s">
        <v>65</v>
      </c>
      <c r="L648" s="78">
        <v>648</v>
      </c>
      <c r="M648" s="78"/>
      <c r="N648" s="73"/>
      <c r="O648" s="80" t="s">
        <v>178</v>
      </c>
      <c r="P648" s="82">
        <v>43655.6096875</v>
      </c>
      <c r="Q648" s="80" t="s">
        <v>1155</v>
      </c>
      <c r="R648" s="80"/>
      <c r="S648" s="80"/>
      <c r="T648" s="80"/>
      <c r="U648" s="83" t="s">
        <v>1456</v>
      </c>
      <c r="V648" s="83" t="s">
        <v>1456</v>
      </c>
      <c r="W648" s="82">
        <v>43655.6096875</v>
      </c>
      <c r="X648" s="86">
        <v>43655</v>
      </c>
      <c r="Y648" s="88" t="s">
        <v>2271</v>
      </c>
      <c r="Z648" s="83" t="s">
        <v>2833</v>
      </c>
      <c r="AA648" s="80"/>
      <c r="AB648" s="80"/>
      <c r="AC648" s="88" t="s">
        <v>3396</v>
      </c>
      <c r="AD648" s="80"/>
      <c r="AE648" s="80" t="b">
        <v>0</v>
      </c>
      <c r="AF648" s="80">
        <v>53537</v>
      </c>
      <c r="AG648" s="88" t="s">
        <v>3679</v>
      </c>
      <c r="AH648" s="80" t="b">
        <v>0</v>
      </c>
      <c r="AI648" s="80" t="s">
        <v>3815</v>
      </c>
      <c r="AJ648" s="80"/>
      <c r="AK648" s="88" t="s">
        <v>3679</v>
      </c>
      <c r="AL648" s="80" t="b">
        <v>0</v>
      </c>
      <c r="AM648" s="80">
        <v>16604</v>
      </c>
      <c r="AN648" s="88" t="s">
        <v>3679</v>
      </c>
      <c r="AO648" s="80" t="s">
        <v>3849</v>
      </c>
      <c r="AP648" s="80" t="b">
        <v>0</v>
      </c>
      <c r="AQ648" s="88" t="s">
        <v>3396</v>
      </c>
      <c r="AR648" s="80" t="s">
        <v>874</v>
      </c>
      <c r="AS648" s="80">
        <v>0</v>
      </c>
      <c r="AT648" s="80">
        <v>0</v>
      </c>
      <c r="AU648" s="80"/>
      <c r="AV648" s="80"/>
      <c r="AW648" s="80"/>
      <c r="AX648" s="80"/>
      <c r="AY648" s="80"/>
      <c r="AZ648" s="80"/>
      <c r="BA648" s="80"/>
      <c r="BB648" s="80"/>
      <c r="BC648" s="79" t="str">
        <f>REPLACE(INDEX(GroupVertices[Group],MATCH(Edges[[#This Row],[Vertex 1]],GroupVertices[Vertex],0)),1,1,"")</f>
        <v>2</v>
      </c>
      <c r="BD648" s="79" t="str">
        <f>REPLACE(INDEX(GroupVertices[Group],MATCH(Edges[[#This Row],[Vertex 2]],GroupVertices[Vertex],0)),1,1,"")</f>
        <v>2</v>
      </c>
    </row>
    <row r="649" spans="1:56" ht="15">
      <c r="A649" s="65" t="s">
        <v>573</v>
      </c>
      <c r="B649" s="65" t="s">
        <v>573</v>
      </c>
      <c r="C649" s="66"/>
      <c r="D649" s="67"/>
      <c r="E649" s="68"/>
      <c r="F649" s="69"/>
      <c r="G649" s="66"/>
      <c r="H649" s="70"/>
      <c r="I649" s="71"/>
      <c r="J649" s="71"/>
      <c r="K649" s="34" t="s">
        <v>65</v>
      </c>
      <c r="L649" s="78">
        <v>649</v>
      </c>
      <c r="M649" s="78"/>
      <c r="N649" s="73"/>
      <c r="O649" s="80" t="s">
        <v>178</v>
      </c>
      <c r="P649" s="82">
        <v>43655.929930555554</v>
      </c>
      <c r="Q649" s="80" t="s">
        <v>1139</v>
      </c>
      <c r="R649" s="83" t="s">
        <v>1297</v>
      </c>
      <c r="S649" s="80" t="s">
        <v>1314</v>
      </c>
      <c r="T649" s="80"/>
      <c r="U649" s="80"/>
      <c r="V649" s="83" t="s">
        <v>1801</v>
      </c>
      <c r="W649" s="82">
        <v>43655.929930555554</v>
      </c>
      <c r="X649" s="86">
        <v>43655</v>
      </c>
      <c r="Y649" s="88" t="s">
        <v>2251</v>
      </c>
      <c r="Z649" s="83" t="s">
        <v>2812</v>
      </c>
      <c r="AA649" s="80"/>
      <c r="AB649" s="80"/>
      <c r="AC649" s="88" t="s">
        <v>3375</v>
      </c>
      <c r="AD649" s="80"/>
      <c r="AE649" s="80" t="b">
        <v>0</v>
      </c>
      <c r="AF649" s="80">
        <v>53051</v>
      </c>
      <c r="AG649" s="88" t="s">
        <v>3679</v>
      </c>
      <c r="AH649" s="80" t="b">
        <v>1</v>
      </c>
      <c r="AI649" s="80" t="s">
        <v>3818</v>
      </c>
      <c r="AJ649" s="80"/>
      <c r="AK649" s="88" t="s">
        <v>3842</v>
      </c>
      <c r="AL649" s="80" t="b">
        <v>0</v>
      </c>
      <c r="AM649" s="80">
        <v>15498</v>
      </c>
      <c r="AN649" s="88" t="s">
        <v>3679</v>
      </c>
      <c r="AO649" s="80" t="s">
        <v>3849</v>
      </c>
      <c r="AP649" s="80" t="b">
        <v>0</v>
      </c>
      <c r="AQ649" s="88" t="s">
        <v>3375</v>
      </c>
      <c r="AR649" s="80" t="s">
        <v>874</v>
      </c>
      <c r="AS649" s="80">
        <v>0</v>
      </c>
      <c r="AT649" s="80">
        <v>0</v>
      </c>
      <c r="AU649" s="80"/>
      <c r="AV649" s="80"/>
      <c r="AW649" s="80"/>
      <c r="AX649" s="80"/>
      <c r="AY649" s="80"/>
      <c r="AZ649" s="80"/>
      <c r="BA649" s="80"/>
      <c r="BB649" s="80"/>
      <c r="BC649" s="79" t="str">
        <f>REPLACE(INDEX(GroupVertices[Group],MATCH(Edges[[#This Row],[Vertex 1]],GroupVertices[Vertex],0)),1,1,"")</f>
        <v>9</v>
      </c>
      <c r="BD649" s="79" t="str">
        <f>REPLACE(INDEX(GroupVertices[Group],MATCH(Edges[[#This Row],[Vertex 2]],GroupVertices[Vertex],0)),1,1,"")</f>
        <v>9</v>
      </c>
    </row>
    <row r="650" spans="1:56" ht="15">
      <c r="A650" s="65" t="s">
        <v>333</v>
      </c>
      <c r="B650" s="65" t="s">
        <v>428</v>
      </c>
      <c r="C650" s="66"/>
      <c r="D650" s="67"/>
      <c r="E650" s="68"/>
      <c r="F650" s="69"/>
      <c r="G650" s="66"/>
      <c r="H650" s="70"/>
      <c r="I650" s="71"/>
      <c r="J650" s="71"/>
      <c r="K650" s="34" t="s">
        <v>65</v>
      </c>
      <c r="L650" s="78">
        <v>650</v>
      </c>
      <c r="M650" s="78"/>
      <c r="N650" s="73"/>
      <c r="O650" s="80" t="s">
        <v>874</v>
      </c>
      <c r="P650" s="82">
        <v>43656.66679398148</v>
      </c>
      <c r="Q650" s="80" t="s">
        <v>877</v>
      </c>
      <c r="R650" s="80"/>
      <c r="S650" s="80"/>
      <c r="T650" s="80"/>
      <c r="U650" s="80"/>
      <c r="V650" s="83" t="s">
        <v>1526</v>
      </c>
      <c r="W650" s="82">
        <v>43656.66679398148</v>
      </c>
      <c r="X650" s="86">
        <v>43656</v>
      </c>
      <c r="Y650" s="88" t="s">
        <v>1983</v>
      </c>
      <c r="Z650" s="83" t="s">
        <v>2542</v>
      </c>
      <c r="AA650" s="80"/>
      <c r="AB650" s="80"/>
      <c r="AC650" s="88" t="s">
        <v>3105</v>
      </c>
      <c r="AD650" s="80"/>
      <c r="AE650" s="80" t="b">
        <v>0</v>
      </c>
      <c r="AF650" s="80">
        <v>0</v>
      </c>
      <c r="AG650" s="88" t="s">
        <v>3679</v>
      </c>
      <c r="AH650" s="80" t="b">
        <v>0</v>
      </c>
      <c r="AI650" s="80" t="s">
        <v>3815</v>
      </c>
      <c r="AJ650" s="80"/>
      <c r="AK650" s="88" t="s">
        <v>3679</v>
      </c>
      <c r="AL650" s="80" t="b">
        <v>0</v>
      </c>
      <c r="AM650" s="80">
        <v>94</v>
      </c>
      <c r="AN650" s="88" t="s">
        <v>3203</v>
      </c>
      <c r="AO650" s="80" t="s">
        <v>3851</v>
      </c>
      <c r="AP650" s="80" t="b">
        <v>0</v>
      </c>
      <c r="AQ650" s="88" t="s">
        <v>3203</v>
      </c>
      <c r="AR650" s="80" t="s">
        <v>178</v>
      </c>
      <c r="AS650" s="80">
        <v>0</v>
      </c>
      <c r="AT650" s="80">
        <v>0</v>
      </c>
      <c r="AU650" s="80"/>
      <c r="AV650" s="80"/>
      <c r="AW650" s="80"/>
      <c r="AX650" s="80"/>
      <c r="AY650" s="80"/>
      <c r="AZ650" s="80"/>
      <c r="BA650" s="80"/>
      <c r="BB650" s="80"/>
      <c r="BC650" s="79" t="str">
        <f>REPLACE(INDEX(GroupVertices[Group],MATCH(Edges[[#This Row],[Vertex 1]],GroupVertices[Vertex],0)),1,1,"")</f>
        <v>1</v>
      </c>
      <c r="BD650" s="79" t="str">
        <f>REPLACE(INDEX(GroupVertices[Group],MATCH(Edges[[#This Row],[Vertex 2]],GroupVertices[Vertex],0)),1,1,"")</f>
        <v>1</v>
      </c>
    </row>
    <row r="651" spans="1:56" ht="15">
      <c r="A651" s="65" t="s">
        <v>335</v>
      </c>
      <c r="B651" s="65" t="s">
        <v>335</v>
      </c>
      <c r="C651" s="66"/>
      <c r="D651" s="67"/>
      <c r="E651" s="68"/>
      <c r="F651" s="69"/>
      <c r="G651" s="66"/>
      <c r="H651" s="70"/>
      <c r="I651" s="71"/>
      <c r="J651" s="71"/>
      <c r="K651" s="34" t="s">
        <v>65</v>
      </c>
      <c r="L651" s="78">
        <v>651</v>
      </c>
      <c r="M651" s="78"/>
      <c r="N651" s="73"/>
      <c r="O651" s="80" t="s">
        <v>178</v>
      </c>
      <c r="P651" s="82">
        <v>43569.410520833335</v>
      </c>
      <c r="Q651" s="80" t="s">
        <v>941</v>
      </c>
      <c r="R651" s="83" t="s">
        <v>1262</v>
      </c>
      <c r="S651" s="80" t="s">
        <v>1320</v>
      </c>
      <c r="T651" s="80"/>
      <c r="U651" s="80"/>
      <c r="V651" s="83" t="s">
        <v>1614</v>
      </c>
      <c r="W651" s="82">
        <v>43569.410520833335</v>
      </c>
      <c r="X651" s="86">
        <v>43569</v>
      </c>
      <c r="Y651" s="88" t="s">
        <v>1985</v>
      </c>
      <c r="Z651" s="83" t="s">
        <v>2544</v>
      </c>
      <c r="AA651" s="80"/>
      <c r="AB651" s="80"/>
      <c r="AC651" s="88" t="s">
        <v>3107</v>
      </c>
      <c r="AD651" s="80"/>
      <c r="AE651" s="80" t="b">
        <v>0</v>
      </c>
      <c r="AF651" s="80">
        <v>5</v>
      </c>
      <c r="AG651" s="88" t="s">
        <v>3679</v>
      </c>
      <c r="AH651" s="80" t="b">
        <v>0</v>
      </c>
      <c r="AI651" s="80" t="s">
        <v>3815</v>
      </c>
      <c r="AJ651" s="80"/>
      <c r="AK651" s="88" t="s">
        <v>3679</v>
      </c>
      <c r="AL651" s="80" t="b">
        <v>0</v>
      </c>
      <c r="AM651" s="80">
        <v>11</v>
      </c>
      <c r="AN651" s="88" t="s">
        <v>3679</v>
      </c>
      <c r="AO651" s="80" t="s">
        <v>3850</v>
      </c>
      <c r="AP651" s="80" t="b">
        <v>0</v>
      </c>
      <c r="AQ651" s="88" t="s">
        <v>3107</v>
      </c>
      <c r="AR651" s="80" t="s">
        <v>874</v>
      </c>
      <c r="AS651" s="80">
        <v>0</v>
      </c>
      <c r="AT651" s="80">
        <v>0</v>
      </c>
      <c r="AU651" s="80"/>
      <c r="AV651" s="80"/>
      <c r="AW651" s="80"/>
      <c r="AX651" s="80"/>
      <c r="AY651" s="80"/>
      <c r="AZ651" s="80"/>
      <c r="BA651" s="80"/>
      <c r="BB651" s="80"/>
      <c r="BC651" s="79" t="str">
        <f>REPLACE(INDEX(GroupVertices[Group],MATCH(Edges[[#This Row],[Vertex 1]],GroupVertices[Vertex],0)),1,1,"")</f>
        <v>108</v>
      </c>
      <c r="BD651" s="79" t="str">
        <f>REPLACE(INDEX(GroupVertices[Group],MATCH(Edges[[#This Row],[Vertex 2]],GroupVertices[Vertex],0)),1,1,"")</f>
        <v>108</v>
      </c>
    </row>
    <row r="652" spans="1:56" ht="15">
      <c r="A652" s="65" t="s">
        <v>510</v>
      </c>
      <c r="B652" s="65" t="s">
        <v>817</v>
      </c>
      <c r="C652" s="66"/>
      <c r="D652" s="67"/>
      <c r="E652" s="68"/>
      <c r="F652" s="69"/>
      <c r="G652" s="66"/>
      <c r="H652" s="70"/>
      <c r="I652" s="71"/>
      <c r="J652" s="71"/>
      <c r="K652" s="34" t="s">
        <v>65</v>
      </c>
      <c r="L652" s="78">
        <v>652</v>
      </c>
      <c r="M652" s="78"/>
      <c r="N652" s="73"/>
      <c r="O652" s="80" t="s">
        <v>875</v>
      </c>
      <c r="P652" s="82">
        <v>43657.16333333333</v>
      </c>
      <c r="Q652" s="80" t="s">
        <v>1084</v>
      </c>
      <c r="R652" s="80"/>
      <c r="S652" s="80"/>
      <c r="T652" s="80"/>
      <c r="U652" s="80"/>
      <c r="V652" s="83" t="s">
        <v>1750</v>
      </c>
      <c r="W652" s="82">
        <v>43657.16333333333</v>
      </c>
      <c r="X652" s="86">
        <v>43657</v>
      </c>
      <c r="Y652" s="88" t="s">
        <v>2172</v>
      </c>
      <c r="Z652" s="83" t="s">
        <v>2732</v>
      </c>
      <c r="AA652" s="80"/>
      <c r="AB652" s="80"/>
      <c r="AC652" s="88" t="s">
        <v>3295</v>
      </c>
      <c r="AD652" s="88" t="s">
        <v>3637</v>
      </c>
      <c r="AE652" s="80" t="b">
        <v>0</v>
      </c>
      <c r="AF652" s="80">
        <v>0</v>
      </c>
      <c r="AG652" s="88" t="s">
        <v>3766</v>
      </c>
      <c r="AH652" s="80" t="b">
        <v>0</v>
      </c>
      <c r="AI652" s="80" t="s">
        <v>3815</v>
      </c>
      <c r="AJ652" s="80"/>
      <c r="AK652" s="88" t="s">
        <v>3679</v>
      </c>
      <c r="AL652" s="80" t="b">
        <v>0</v>
      </c>
      <c r="AM652" s="80">
        <v>0</v>
      </c>
      <c r="AN652" s="88" t="s">
        <v>3679</v>
      </c>
      <c r="AO652" s="80" t="s">
        <v>3852</v>
      </c>
      <c r="AP652" s="80" t="b">
        <v>0</v>
      </c>
      <c r="AQ652" s="88" t="s">
        <v>3637</v>
      </c>
      <c r="AR652" s="80" t="s">
        <v>178</v>
      </c>
      <c r="AS652" s="80">
        <v>0</v>
      </c>
      <c r="AT652" s="80">
        <v>0</v>
      </c>
      <c r="AU652" s="80"/>
      <c r="AV652" s="80"/>
      <c r="AW652" s="80"/>
      <c r="AX652" s="80"/>
      <c r="AY652" s="80"/>
      <c r="AZ652" s="80"/>
      <c r="BA652" s="80"/>
      <c r="BB652" s="80"/>
      <c r="BC652" s="79" t="str">
        <f>REPLACE(INDEX(GroupVertices[Group],MATCH(Edges[[#This Row],[Vertex 1]],GroupVertices[Vertex],0)),1,1,"")</f>
        <v>58</v>
      </c>
      <c r="BD652" s="79" t="str">
        <f>REPLACE(INDEX(GroupVertices[Group],MATCH(Edges[[#This Row],[Vertex 2]],GroupVertices[Vertex],0)),1,1,"")</f>
        <v>58</v>
      </c>
    </row>
    <row r="653" spans="1:56" ht="15">
      <c r="A653" s="65" t="s">
        <v>641</v>
      </c>
      <c r="B653" s="65" t="s">
        <v>641</v>
      </c>
      <c r="C653" s="66"/>
      <c r="D653" s="67"/>
      <c r="E653" s="68"/>
      <c r="F653" s="69"/>
      <c r="G653" s="66"/>
      <c r="H653" s="70"/>
      <c r="I653" s="71"/>
      <c r="J653" s="71"/>
      <c r="K653" s="34" t="s">
        <v>65</v>
      </c>
      <c r="L653" s="78">
        <v>653</v>
      </c>
      <c r="M653" s="78"/>
      <c r="N653" s="73"/>
      <c r="O653" s="80" t="s">
        <v>178</v>
      </c>
      <c r="P653" s="82">
        <v>43657.639814814815</v>
      </c>
      <c r="Q653" s="80" t="s">
        <v>1208</v>
      </c>
      <c r="R653" s="83" t="s">
        <v>1307</v>
      </c>
      <c r="S653" s="80" t="s">
        <v>1314</v>
      </c>
      <c r="T653" s="80"/>
      <c r="U653" s="80"/>
      <c r="V653" s="83" t="s">
        <v>1826</v>
      </c>
      <c r="W653" s="82">
        <v>43657.639814814815</v>
      </c>
      <c r="X653" s="86">
        <v>43657</v>
      </c>
      <c r="Y653" s="88" t="s">
        <v>2361</v>
      </c>
      <c r="Z653" s="83" t="s">
        <v>2924</v>
      </c>
      <c r="AA653" s="80"/>
      <c r="AB653" s="80"/>
      <c r="AC653" s="88" t="s">
        <v>3487</v>
      </c>
      <c r="AD653" s="80"/>
      <c r="AE653" s="80" t="b">
        <v>0</v>
      </c>
      <c r="AF653" s="80">
        <v>4</v>
      </c>
      <c r="AG653" s="88" t="s">
        <v>3679</v>
      </c>
      <c r="AH653" s="80" t="b">
        <v>1</v>
      </c>
      <c r="AI653" s="80" t="s">
        <v>3815</v>
      </c>
      <c r="AJ653" s="80"/>
      <c r="AK653" s="88" t="s">
        <v>3847</v>
      </c>
      <c r="AL653" s="80" t="b">
        <v>0</v>
      </c>
      <c r="AM653" s="80">
        <v>0</v>
      </c>
      <c r="AN653" s="88" t="s">
        <v>3679</v>
      </c>
      <c r="AO653" s="80" t="s">
        <v>3849</v>
      </c>
      <c r="AP653" s="80" t="b">
        <v>0</v>
      </c>
      <c r="AQ653" s="88" t="s">
        <v>3487</v>
      </c>
      <c r="AR653" s="80" t="s">
        <v>178</v>
      </c>
      <c r="AS653" s="80">
        <v>0</v>
      </c>
      <c r="AT653" s="80">
        <v>0</v>
      </c>
      <c r="AU653" s="80"/>
      <c r="AV653" s="80"/>
      <c r="AW653" s="80"/>
      <c r="AX653" s="80"/>
      <c r="AY653" s="80"/>
      <c r="AZ653" s="80"/>
      <c r="BA653" s="80"/>
      <c r="BB653" s="80"/>
      <c r="BC653" s="79" t="str">
        <f>REPLACE(INDEX(GroupVertices[Group],MATCH(Edges[[#This Row],[Vertex 1]],GroupVertices[Vertex],0)),1,1,"")</f>
        <v>148</v>
      </c>
      <c r="BD653" s="79" t="str">
        <f>REPLACE(INDEX(GroupVertices[Group],MATCH(Edges[[#This Row],[Vertex 2]],GroupVertices[Vertex],0)),1,1,"")</f>
        <v>148</v>
      </c>
    </row>
    <row r="654" spans="1:56" ht="15">
      <c r="A654" s="65" t="s">
        <v>524</v>
      </c>
      <c r="B654" s="65" t="s">
        <v>524</v>
      </c>
      <c r="C654" s="66"/>
      <c r="D654" s="67"/>
      <c r="E654" s="68"/>
      <c r="F654" s="69"/>
      <c r="G654" s="66"/>
      <c r="H654" s="70"/>
      <c r="I654" s="71"/>
      <c r="J654" s="71"/>
      <c r="K654" s="34" t="s">
        <v>65</v>
      </c>
      <c r="L654" s="78">
        <v>654</v>
      </c>
      <c r="M654" s="78"/>
      <c r="N654" s="73"/>
      <c r="O654" s="80" t="s">
        <v>178</v>
      </c>
      <c r="P654" s="82">
        <v>43657.22787037037</v>
      </c>
      <c r="Q654" s="80" t="s">
        <v>1095</v>
      </c>
      <c r="R654" s="80"/>
      <c r="S654" s="80"/>
      <c r="T654" s="80"/>
      <c r="U654" s="80"/>
      <c r="V654" s="83" t="s">
        <v>1763</v>
      </c>
      <c r="W654" s="82">
        <v>43657.22787037037</v>
      </c>
      <c r="X654" s="86">
        <v>43657</v>
      </c>
      <c r="Y654" s="88" t="s">
        <v>2186</v>
      </c>
      <c r="Z654" s="83" t="s">
        <v>2746</v>
      </c>
      <c r="AA654" s="80"/>
      <c r="AB654" s="80"/>
      <c r="AC654" s="88" t="s">
        <v>3309</v>
      </c>
      <c r="AD654" s="80"/>
      <c r="AE654" s="80" t="b">
        <v>0</v>
      </c>
      <c r="AF654" s="80">
        <v>7</v>
      </c>
      <c r="AG654" s="88" t="s">
        <v>3679</v>
      </c>
      <c r="AH654" s="80" t="b">
        <v>0</v>
      </c>
      <c r="AI654" s="80" t="s">
        <v>3815</v>
      </c>
      <c r="AJ654" s="80"/>
      <c r="AK654" s="88" t="s">
        <v>3679</v>
      </c>
      <c r="AL654" s="80" t="b">
        <v>0</v>
      </c>
      <c r="AM654" s="80">
        <v>0</v>
      </c>
      <c r="AN654" s="88" t="s">
        <v>3679</v>
      </c>
      <c r="AO654" s="80" t="s">
        <v>3849</v>
      </c>
      <c r="AP654" s="80" t="b">
        <v>0</v>
      </c>
      <c r="AQ654" s="88" t="s">
        <v>3309</v>
      </c>
      <c r="AR654" s="80" t="s">
        <v>178</v>
      </c>
      <c r="AS654" s="80">
        <v>0</v>
      </c>
      <c r="AT654" s="80">
        <v>0</v>
      </c>
      <c r="AU654" s="80"/>
      <c r="AV654" s="80"/>
      <c r="AW654" s="80"/>
      <c r="AX654" s="80"/>
      <c r="AY654" s="80"/>
      <c r="AZ654" s="80"/>
      <c r="BA654" s="80"/>
      <c r="BB654" s="80"/>
      <c r="BC654" s="79" t="str">
        <f>REPLACE(INDEX(GroupVertices[Group],MATCH(Edges[[#This Row],[Vertex 1]],GroupVertices[Vertex],0)),1,1,"")</f>
        <v>147</v>
      </c>
      <c r="BD654" s="79" t="str">
        <f>REPLACE(INDEX(GroupVertices[Group],MATCH(Edges[[#This Row],[Vertex 2]],GroupVertices[Vertex],0)),1,1,"")</f>
        <v>147</v>
      </c>
    </row>
    <row r="655" spans="1:56" ht="15">
      <c r="A655" s="65" t="s">
        <v>376</v>
      </c>
      <c r="B655" s="65" t="s">
        <v>746</v>
      </c>
      <c r="C655" s="66"/>
      <c r="D655" s="67"/>
      <c r="E655" s="68"/>
      <c r="F655" s="69"/>
      <c r="G655" s="66"/>
      <c r="H655" s="70"/>
      <c r="I655" s="71"/>
      <c r="J655" s="71"/>
      <c r="K655" s="34" t="s">
        <v>65</v>
      </c>
      <c r="L655" s="78">
        <v>655</v>
      </c>
      <c r="M655" s="78"/>
      <c r="N655" s="73"/>
      <c r="O655" s="80" t="s">
        <v>875</v>
      </c>
      <c r="P655" s="82">
        <v>43656.79739583333</v>
      </c>
      <c r="Q655" s="80" t="s">
        <v>971</v>
      </c>
      <c r="R655" s="80"/>
      <c r="S655" s="80"/>
      <c r="T655" s="80"/>
      <c r="U655" s="80"/>
      <c r="V655" s="83" t="s">
        <v>1647</v>
      </c>
      <c r="W655" s="82">
        <v>43656.79739583333</v>
      </c>
      <c r="X655" s="86">
        <v>43656</v>
      </c>
      <c r="Y655" s="88" t="s">
        <v>2027</v>
      </c>
      <c r="Z655" s="83" t="s">
        <v>2587</v>
      </c>
      <c r="AA655" s="80"/>
      <c r="AB655" s="80"/>
      <c r="AC655" s="88" t="s">
        <v>3150</v>
      </c>
      <c r="AD655" s="88" t="s">
        <v>3586</v>
      </c>
      <c r="AE655" s="80" t="b">
        <v>0</v>
      </c>
      <c r="AF655" s="80">
        <v>1</v>
      </c>
      <c r="AG655" s="88" t="s">
        <v>3717</v>
      </c>
      <c r="AH655" s="80" t="b">
        <v>0</v>
      </c>
      <c r="AI655" s="80" t="s">
        <v>3815</v>
      </c>
      <c r="AJ655" s="80"/>
      <c r="AK655" s="88" t="s">
        <v>3679</v>
      </c>
      <c r="AL655" s="80" t="b">
        <v>0</v>
      </c>
      <c r="AM655" s="80">
        <v>0</v>
      </c>
      <c r="AN655" s="88" t="s">
        <v>3679</v>
      </c>
      <c r="AO655" s="80" t="s">
        <v>3850</v>
      </c>
      <c r="AP655" s="80" t="b">
        <v>0</v>
      </c>
      <c r="AQ655" s="88" t="s">
        <v>3586</v>
      </c>
      <c r="AR655" s="80" t="s">
        <v>178</v>
      </c>
      <c r="AS655" s="80">
        <v>0</v>
      </c>
      <c r="AT655" s="80">
        <v>0</v>
      </c>
      <c r="AU655" s="80"/>
      <c r="AV655" s="80"/>
      <c r="AW655" s="80"/>
      <c r="AX655" s="80"/>
      <c r="AY655" s="80"/>
      <c r="AZ655" s="80"/>
      <c r="BA655" s="80"/>
      <c r="BB655" s="80"/>
      <c r="BC655" s="79" t="str">
        <f>REPLACE(INDEX(GroupVertices[Group],MATCH(Edges[[#This Row],[Vertex 1]],GroupVertices[Vertex],0)),1,1,"")</f>
        <v>57</v>
      </c>
      <c r="BD655" s="79" t="str">
        <f>REPLACE(INDEX(GroupVertices[Group],MATCH(Edges[[#This Row],[Vertex 2]],GroupVertices[Vertex],0)),1,1,"")</f>
        <v>57</v>
      </c>
    </row>
    <row r="656" spans="1:56" ht="15">
      <c r="A656" s="65" t="s">
        <v>240</v>
      </c>
      <c r="B656" s="65" t="s">
        <v>428</v>
      </c>
      <c r="C656" s="66"/>
      <c r="D656" s="67"/>
      <c r="E656" s="68"/>
      <c r="F656" s="69"/>
      <c r="G656" s="66"/>
      <c r="H656" s="70"/>
      <c r="I656" s="71"/>
      <c r="J656" s="71"/>
      <c r="K656" s="34" t="s">
        <v>65</v>
      </c>
      <c r="L656" s="78">
        <v>656</v>
      </c>
      <c r="M656" s="78"/>
      <c r="N656" s="73"/>
      <c r="O656" s="80" t="s">
        <v>874</v>
      </c>
      <c r="P656" s="82">
        <v>43656.229895833334</v>
      </c>
      <c r="Q656" s="80" t="s">
        <v>877</v>
      </c>
      <c r="R656" s="80"/>
      <c r="S656" s="80"/>
      <c r="T656" s="80"/>
      <c r="U656" s="80"/>
      <c r="V656" s="83" t="s">
        <v>1528</v>
      </c>
      <c r="W656" s="82">
        <v>43656.229895833334</v>
      </c>
      <c r="X656" s="86">
        <v>43656</v>
      </c>
      <c r="Y656" s="88" t="s">
        <v>1890</v>
      </c>
      <c r="Z656" s="83" t="s">
        <v>2448</v>
      </c>
      <c r="AA656" s="80"/>
      <c r="AB656" s="80"/>
      <c r="AC656" s="88" t="s">
        <v>3011</v>
      </c>
      <c r="AD656" s="80"/>
      <c r="AE656" s="80" t="b">
        <v>0</v>
      </c>
      <c r="AF656" s="80">
        <v>0</v>
      </c>
      <c r="AG656" s="88" t="s">
        <v>3679</v>
      </c>
      <c r="AH656" s="80" t="b">
        <v>0</v>
      </c>
      <c r="AI656" s="80" t="s">
        <v>3815</v>
      </c>
      <c r="AJ656" s="80"/>
      <c r="AK656" s="88" t="s">
        <v>3679</v>
      </c>
      <c r="AL656" s="80" t="b">
        <v>0</v>
      </c>
      <c r="AM656" s="80">
        <v>94</v>
      </c>
      <c r="AN656" s="88" t="s">
        <v>3203</v>
      </c>
      <c r="AO656" s="80" t="s">
        <v>3849</v>
      </c>
      <c r="AP656" s="80" t="b">
        <v>0</v>
      </c>
      <c r="AQ656" s="88" t="s">
        <v>3203</v>
      </c>
      <c r="AR656" s="80" t="s">
        <v>178</v>
      </c>
      <c r="AS656" s="80">
        <v>0</v>
      </c>
      <c r="AT656" s="80">
        <v>0</v>
      </c>
      <c r="AU656" s="80"/>
      <c r="AV656" s="80"/>
      <c r="AW656" s="80"/>
      <c r="AX656" s="80"/>
      <c r="AY656" s="80"/>
      <c r="AZ656" s="80"/>
      <c r="BA656" s="80"/>
      <c r="BB656" s="80"/>
      <c r="BC656" s="79" t="str">
        <f>REPLACE(INDEX(GroupVertices[Group],MATCH(Edges[[#This Row],[Vertex 1]],GroupVertices[Vertex],0)),1,1,"")</f>
        <v>1</v>
      </c>
      <c r="BD656" s="79" t="str">
        <f>REPLACE(INDEX(GroupVertices[Group],MATCH(Edges[[#This Row],[Vertex 2]],GroupVertices[Vertex],0)),1,1,"")</f>
        <v>1</v>
      </c>
    </row>
    <row r="657" spans="1:56" ht="15">
      <c r="A657" s="65" t="s">
        <v>347</v>
      </c>
      <c r="B657" s="65" t="s">
        <v>347</v>
      </c>
      <c r="C657" s="66"/>
      <c r="D657" s="67"/>
      <c r="E657" s="68"/>
      <c r="F657" s="69"/>
      <c r="G657" s="66"/>
      <c r="H657" s="70"/>
      <c r="I657" s="71"/>
      <c r="J657" s="71"/>
      <c r="K657" s="34" t="s">
        <v>65</v>
      </c>
      <c r="L657" s="78">
        <v>657</v>
      </c>
      <c r="M657" s="78"/>
      <c r="N657" s="73"/>
      <c r="O657" s="80" t="s">
        <v>178</v>
      </c>
      <c r="P657" s="82">
        <v>43656.30871527778</v>
      </c>
      <c r="Q657" s="80" t="s">
        <v>949</v>
      </c>
      <c r="R657" s="83" t="s">
        <v>1263</v>
      </c>
      <c r="S657" s="80" t="s">
        <v>1314</v>
      </c>
      <c r="T657" s="80"/>
      <c r="U657" s="80"/>
      <c r="V657" s="83" t="s">
        <v>1622</v>
      </c>
      <c r="W657" s="82">
        <v>43656.30871527778</v>
      </c>
      <c r="X657" s="86">
        <v>43656</v>
      </c>
      <c r="Y657" s="88" t="s">
        <v>1997</v>
      </c>
      <c r="Z657" s="83" t="s">
        <v>2556</v>
      </c>
      <c r="AA657" s="80"/>
      <c r="AB657" s="80"/>
      <c r="AC657" s="88" t="s">
        <v>3119</v>
      </c>
      <c r="AD657" s="80"/>
      <c r="AE657" s="80" t="b">
        <v>0</v>
      </c>
      <c r="AF657" s="80">
        <v>8</v>
      </c>
      <c r="AG657" s="88" t="s">
        <v>3679</v>
      </c>
      <c r="AH657" s="80" t="b">
        <v>1</v>
      </c>
      <c r="AI657" s="80" t="s">
        <v>3815</v>
      </c>
      <c r="AJ657" s="80"/>
      <c r="AK657" s="88" t="s">
        <v>3832</v>
      </c>
      <c r="AL657" s="80" t="b">
        <v>0</v>
      </c>
      <c r="AM657" s="80">
        <v>3</v>
      </c>
      <c r="AN657" s="88" t="s">
        <v>3679</v>
      </c>
      <c r="AO657" s="80" t="s">
        <v>3849</v>
      </c>
      <c r="AP657" s="80" t="b">
        <v>0</v>
      </c>
      <c r="AQ657" s="88" t="s">
        <v>3119</v>
      </c>
      <c r="AR657" s="80" t="s">
        <v>178</v>
      </c>
      <c r="AS657" s="80">
        <v>0</v>
      </c>
      <c r="AT657" s="80">
        <v>0</v>
      </c>
      <c r="AU657" s="80"/>
      <c r="AV657" s="80"/>
      <c r="AW657" s="80"/>
      <c r="AX657" s="80"/>
      <c r="AY657" s="80"/>
      <c r="AZ657" s="80"/>
      <c r="BA657" s="80"/>
      <c r="BB657" s="80"/>
      <c r="BC657" s="79" t="str">
        <f>REPLACE(INDEX(GroupVertices[Group],MATCH(Edges[[#This Row],[Vertex 1]],GroupVertices[Vertex],0)),1,1,"")</f>
        <v>69</v>
      </c>
      <c r="BD657" s="79" t="str">
        <f>REPLACE(INDEX(GroupVertices[Group],MATCH(Edges[[#This Row],[Vertex 2]],GroupVertices[Vertex],0)),1,1,"")</f>
        <v>69</v>
      </c>
    </row>
    <row r="658" spans="1:56" ht="15">
      <c r="A658" s="65" t="s">
        <v>467</v>
      </c>
      <c r="B658" s="65" t="s">
        <v>467</v>
      </c>
      <c r="C658" s="66"/>
      <c r="D658" s="67"/>
      <c r="E658" s="68"/>
      <c r="F658" s="69"/>
      <c r="G658" s="66"/>
      <c r="H658" s="70"/>
      <c r="I658" s="71"/>
      <c r="J658" s="71"/>
      <c r="K658" s="34" t="s">
        <v>65</v>
      </c>
      <c r="L658" s="78">
        <v>658</v>
      </c>
      <c r="M658" s="78"/>
      <c r="N658" s="73"/>
      <c r="O658" s="80" t="s">
        <v>178</v>
      </c>
      <c r="P658" s="82">
        <v>43657.048726851855</v>
      </c>
      <c r="Q658" s="80" t="s">
        <v>1047</v>
      </c>
      <c r="R658" s="80"/>
      <c r="S658" s="80"/>
      <c r="T658" s="80"/>
      <c r="U658" s="83" t="s">
        <v>1429</v>
      </c>
      <c r="V658" s="83" t="s">
        <v>1429</v>
      </c>
      <c r="W658" s="82">
        <v>43657.048726851855</v>
      </c>
      <c r="X658" s="86">
        <v>43657</v>
      </c>
      <c r="Y658" s="88" t="s">
        <v>2127</v>
      </c>
      <c r="Z658" s="83" t="s">
        <v>2687</v>
      </c>
      <c r="AA658" s="80"/>
      <c r="AB658" s="80"/>
      <c r="AC658" s="88" t="s">
        <v>3250</v>
      </c>
      <c r="AD658" s="80"/>
      <c r="AE658" s="80" t="b">
        <v>0</v>
      </c>
      <c r="AF658" s="80">
        <v>1</v>
      </c>
      <c r="AG658" s="88" t="s">
        <v>3679</v>
      </c>
      <c r="AH658" s="80" t="b">
        <v>0</v>
      </c>
      <c r="AI658" s="80" t="s">
        <v>3815</v>
      </c>
      <c r="AJ658" s="80"/>
      <c r="AK658" s="88" t="s">
        <v>3679</v>
      </c>
      <c r="AL658" s="80" t="b">
        <v>0</v>
      </c>
      <c r="AM658" s="80">
        <v>0</v>
      </c>
      <c r="AN658" s="88" t="s">
        <v>3679</v>
      </c>
      <c r="AO658" s="80" t="s">
        <v>3849</v>
      </c>
      <c r="AP658" s="80" t="b">
        <v>0</v>
      </c>
      <c r="AQ658" s="88" t="s">
        <v>3250</v>
      </c>
      <c r="AR658" s="80" t="s">
        <v>178</v>
      </c>
      <c r="AS658" s="80">
        <v>0</v>
      </c>
      <c r="AT658" s="80">
        <v>0</v>
      </c>
      <c r="AU658" s="80"/>
      <c r="AV658" s="80"/>
      <c r="AW658" s="80"/>
      <c r="AX658" s="80"/>
      <c r="AY658" s="80"/>
      <c r="AZ658" s="80"/>
      <c r="BA658" s="80"/>
      <c r="BB658" s="80"/>
      <c r="BC658" s="79" t="str">
        <f>REPLACE(INDEX(GroupVertices[Group],MATCH(Edges[[#This Row],[Vertex 1]],GroupVertices[Vertex],0)),1,1,"")</f>
        <v>146</v>
      </c>
      <c r="BD658" s="79" t="str">
        <f>REPLACE(INDEX(GroupVertices[Group],MATCH(Edges[[#This Row],[Vertex 2]],GroupVertices[Vertex],0)),1,1,"")</f>
        <v>146</v>
      </c>
    </row>
    <row r="659" spans="1:56" ht="15">
      <c r="A659" s="65" t="s">
        <v>567</v>
      </c>
      <c r="B659" s="65" t="s">
        <v>567</v>
      </c>
      <c r="C659" s="66"/>
      <c r="D659" s="67"/>
      <c r="E659" s="68"/>
      <c r="F659" s="69"/>
      <c r="G659" s="66"/>
      <c r="H659" s="70"/>
      <c r="I659" s="71"/>
      <c r="J659" s="71"/>
      <c r="K659" s="34" t="s">
        <v>65</v>
      </c>
      <c r="L659" s="78">
        <v>659</v>
      </c>
      <c r="M659" s="78"/>
      <c r="N659" s="73"/>
      <c r="O659" s="80" t="s">
        <v>178</v>
      </c>
      <c r="P659" s="82">
        <v>43655.500023148146</v>
      </c>
      <c r="Q659" s="80" t="s">
        <v>1131</v>
      </c>
      <c r="R659" s="80"/>
      <c r="S659" s="80"/>
      <c r="T659" s="80"/>
      <c r="U659" s="83" t="s">
        <v>1447</v>
      </c>
      <c r="V659" s="83" t="s">
        <v>1447</v>
      </c>
      <c r="W659" s="82">
        <v>43655.500023148146</v>
      </c>
      <c r="X659" s="86">
        <v>43655</v>
      </c>
      <c r="Y659" s="88" t="s">
        <v>2238</v>
      </c>
      <c r="Z659" s="83" t="s">
        <v>2799</v>
      </c>
      <c r="AA659" s="80"/>
      <c r="AB659" s="80"/>
      <c r="AC659" s="88" t="s">
        <v>3362</v>
      </c>
      <c r="AD659" s="80"/>
      <c r="AE659" s="80" t="b">
        <v>0</v>
      </c>
      <c r="AF659" s="80">
        <v>25103</v>
      </c>
      <c r="AG659" s="88" t="s">
        <v>3679</v>
      </c>
      <c r="AH659" s="80" t="b">
        <v>0</v>
      </c>
      <c r="AI659" s="80" t="s">
        <v>3815</v>
      </c>
      <c r="AJ659" s="80"/>
      <c r="AK659" s="88" t="s">
        <v>3679</v>
      </c>
      <c r="AL659" s="80" t="b">
        <v>0</v>
      </c>
      <c r="AM659" s="80">
        <v>9604</v>
      </c>
      <c r="AN659" s="88" t="s">
        <v>3679</v>
      </c>
      <c r="AO659" s="80" t="s">
        <v>3850</v>
      </c>
      <c r="AP659" s="80" t="b">
        <v>0</v>
      </c>
      <c r="AQ659" s="88" t="s">
        <v>3362</v>
      </c>
      <c r="AR659" s="80" t="s">
        <v>874</v>
      </c>
      <c r="AS659" s="80">
        <v>0</v>
      </c>
      <c r="AT659" s="80">
        <v>0</v>
      </c>
      <c r="AU659" s="80"/>
      <c r="AV659" s="80"/>
      <c r="AW659" s="80"/>
      <c r="AX659" s="80"/>
      <c r="AY659" s="80"/>
      <c r="AZ659" s="80"/>
      <c r="BA659" s="80"/>
      <c r="BB659" s="80"/>
      <c r="BC659" s="79" t="str">
        <f>REPLACE(INDEX(GroupVertices[Group],MATCH(Edges[[#This Row],[Vertex 1]],GroupVertices[Vertex],0)),1,1,"")</f>
        <v>9</v>
      </c>
      <c r="BD659" s="79" t="str">
        <f>REPLACE(INDEX(GroupVertices[Group],MATCH(Edges[[#This Row],[Vertex 2]],GroupVertices[Vertex],0)),1,1,"")</f>
        <v>9</v>
      </c>
    </row>
    <row r="660" spans="1:56" ht="15">
      <c r="A660" s="65" t="s">
        <v>296</v>
      </c>
      <c r="B660" s="65" t="s">
        <v>296</v>
      </c>
      <c r="C660" s="66"/>
      <c r="D660" s="67"/>
      <c r="E660" s="68"/>
      <c r="F660" s="69"/>
      <c r="G660" s="66"/>
      <c r="H660" s="70"/>
      <c r="I660" s="71"/>
      <c r="J660" s="71"/>
      <c r="K660" s="34" t="s">
        <v>65</v>
      </c>
      <c r="L660" s="78">
        <v>660</v>
      </c>
      <c r="M660" s="78"/>
      <c r="N660" s="73"/>
      <c r="O660" s="80" t="s">
        <v>178</v>
      </c>
      <c r="P660" s="82">
        <v>43656.46619212963</v>
      </c>
      <c r="Q660" s="80" t="s">
        <v>913</v>
      </c>
      <c r="R660" s="80"/>
      <c r="S660" s="80"/>
      <c r="T660" s="80" t="s">
        <v>1342</v>
      </c>
      <c r="U660" s="83" t="s">
        <v>1396</v>
      </c>
      <c r="V660" s="83" t="s">
        <v>1396</v>
      </c>
      <c r="W660" s="82">
        <v>43656.46619212963</v>
      </c>
      <c r="X660" s="86">
        <v>43656</v>
      </c>
      <c r="Y660" s="88" t="s">
        <v>1945</v>
      </c>
      <c r="Z660" s="83" t="s">
        <v>2504</v>
      </c>
      <c r="AA660" s="80"/>
      <c r="AB660" s="80"/>
      <c r="AC660" s="88" t="s">
        <v>3067</v>
      </c>
      <c r="AD660" s="80"/>
      <c r="AE660" s="80" t="b">
        <v>0</v>
      </c>
      <c r="AF660" s="80">
        <v>1</v>
      </c>
      <c r="AG660" s="88" t="s">
        <v>3679</v>
      </c>
      <c r="AH660" s="80" t="b">
        <v>0</v>
      </c>
      <c r="AI660" s="80" t="s">
        <v>3815</v>
      </c>
      <c r="AJ660" s="80"/>
      <c r="AK660" s="88" t="s">
        <v>3679</v>
      </c>
      <c r="AL660" s="80" t="b">
        <v>0</v>
      </c>
      <c r="AM660" s="80">
        <v>0</v>
      </c>
      <c r="AN660" s="88" t="s">
        <v>3679</v>
      </c>
      <c r="AO660" s="80" t="s">
        <v>3861</v>
      </c>
      <c r="AP660" s="80" t="b">
        <v>0</v>
      </c>
      <c r="AQ660" s="88" t="s">
        <v>3067</v>
      </c>
      <c r="AR660" s="80" t="s">
        <v>178</v>
      </c>
      <c r="AS660" s="80">
        <v>0</v>
      </c>
      <c r="AT660" s="80">
        <v>0</v>
      </c>
      <c r="AU660" s="80"/>
      <c r="AV660" s="80"/>
      <c r="AW660" s="80"/>
      <c r="AX660" s="80"/>
      <c r="AY660" s="80"/>
      <c r="AZ660" s="80"/>
      <c r="BA660" s="80"/>
      <c r="BB660" s="80"/>
      <c r="BC660" s="79" t="str">
        <f>REPLACE(INDEX(GroupVertices[Group],MATCH(Edges[[#This Row],[Vertex 1]],GroupVertices[Vertex],0)),1,1,"")</f>
        <v>145</v>
      </c>
      <c r="BD660" s="79" t="str">
        <f>REPLACE(INDEX(GroupVertices[Group],MATCH(Edges[[#This Row],[Vertex 2]],GroupVertices[Vertex],0)),1,1,"")</f>
        <v>145</v>
      </c>
    </row>
    <row r="661" spans="1:56" ht="15">
      <c r="A661" s="65" t="s">
        <v>648</v>
      </c>
      <c r="B661" s="65" t="s">
        <v>647</v>
      </c>
      <c r="C661" s="66"/>
      <c r="D661" s="67"/>
      <c r="E661" s="68"/>
      <c r="F661" s="69"/>
      <c r="G661" s="66"/>
      <c r="H661" s="70"/>
      <c r="I661" s="71"/>
      <c r="J661" s="71"/>
      <c r="K661" s="34" t="s">
        <v>65</v>
      </c>
      <c r="L661" s="78">
        <v>661</v>
      </c>
      <c r="M661" s="78"/>
      <c r="N661" s="73"/>
      <c r="O661" s="80" t="s">
        <v>874</v>
      </c>
      <c r="P661" s="82">
        <v>43656.42138888889</v>
      </c>
      <c r="Q661" s="80" t="s">
        <v>1214</v>
      </c>
      <c r="R661" s="83" t="s">
        <v>1308</v>
      </c>
      <c r="S661" s="80" t="s">
        <v>1339</v>
      </c>
      <c r="T661" s="80" t="s">
        <v>1389</v>
      </c>
      <c r="U661" s="80"/>
      <c r="V661" s="83" t="s">
        <v>1832</v>
      </c>
      <c r="W661" s="82">
        <v>43656.42138888889</v>
      </c>
      <c r="X661" s="86">
        <v>43656</v>
      </c>
      <c r="Y661" s="88" t="s">
        <v>2368</v>
      </c>
      <c r="Z661" s="83" t="s">
        <v>2931</v>
      </c>
      <c r="AA661" s="80"/>
      <c r="AB661" s="80"/>
      <c r="AC661" s="88" t="s">
        <v>3494</v>
      </c>
      <c r="AD661" s="80"/>
      <c r="AE661" s="80" t="b">
        <v>0</v>
      </c>
      <c r="AF661" s="80">
        <v>0</v>
      </c>
      <c r="AG661" s="88" t="s">
        <v>3679</v>
      </c>
      <c r="AH661" s="80" t="b">
        <v>0</v>
      </c>
      <c r="AI661" s="80" t="s">
        <v>3815</v>
      </c>
      <c r="AJ661" s="80"/>
      <c r="AK661" s="88" t="s">
        <v>3679</v>
      </c>
      <c r="AL661" s="80" t="b">
        <v>0</v>
      </c>
      <c r="AM661" s="80">
        <v>1</v>
      </c>
      <c r="AN661" s="88" t="s">
        <v>3493</v>
      </c>
      <c r="AO661" s="80" t="s">
        <v>3885</v>
      </c>
      <c r="AP661" s="80" t="b">
        <v>0</v>
      </c>
      <c r="AQ661" s="88" t="s">
        <v>3493</v>
      </c>
      <c r="AR661" s="80" t="s">
        <v>178</v>
      </c>
      <c r="AS661" s="80">
        <v>0</v>
      </c>
      <c r="AT661" s="80">
        <v>0</v>
      </c>
      <c r="AU661" s="80"/>
      <c r="AV661" s="80"/>
      <c r="AW661" s="80"/>
      <c r="AX661" s="80"/>
      <c r="AY661" s="80"/>
      <c r="AZ661" s="80"/>
      <c r="BA661" s="80"/>
      <c r="BB661" s="80"/>
      <c r="BC661" s="79" t="str">
        <f>REPLACE(INDEX(GroupVertices[Group],MATCH(Edges[[#This Row],[Vertex 1]],GroupVertices[Vertex],0)),1,1,"")</f>
        <v>3</v>
      </c>
      <c r="BD661" s="79" t="str">
        <f>REPLACE(INDEX(GroupVertices[Group],MATCH(Edges[[#This Row],[Vertex 2]],GroupVertices[Vertex],0)),1,1,"")</f>
        <v>3</v>
      </c>
    </row>
    <row r="662" spans="1:56" ht="15">
      <c r="A662" s="65" t="s">
        <v>648</v>
      </c>
      <c r="B662" s="65" t="s">
        <v>649</v>
      </c>
      <c r="C662" s="66"/>
      <c r="D662" s="67"/>
      <c r="E662" s="68"/>
      <c r="F662" s="69"/>
      <c r="G662" s="66"/>
      <c r="H662" s="70"/>
      <c r="I662" s="71"/>
      <c r="J662" s="71"/>
      <c r="K662" s="34" t="s">
        <v>65</v>
      </c>
      <c r="L662" s="78">
        <v>662</v>
      </c>
      <c r="M662" s="78"/>
      <c r="N662" s="73"/>
      <c r="O662" s="80" t="s">
        <v>874</v>
      </c>
      <c r="P662" s="82">
        <v>43656.58940972222</v>
      </c>
      <c r="Q662" s="80" t="s">
        <v>1215</v>
      </c>
      <c r="R662" s="83" t="s">
        <v>1309</v>
      </c>
      <c r="S662" s="80" t="s">
        <v>1331</v>
      </c>
      <c r="T662" s="80"/>
      <c r="U662" s="80"/>
      <c r="V662" s="83" t="s">
        <v>1832</v>
      </c>
      <c r="W662" s="82">
        <v>43656.58940972222</v>
      </c>
      <c r="X662" s="86">
        <v>43656</v>
      </c>
      <c r="Y662" s="88" t="s">
        <v>2371</v>
      </c>
      <c r="Z662" s="83" t="s">
        <v>2934</v>
      </c>
      <c r="AA662" s="80"/>
      <c r="AB662" s="80"/>
      <c r="AC662" s="88" t="s">
        <v>3497</v>
      </c>
      <c r="AD662" s="80"/>
      <c r="AE662" s="80" t="b">
        <v>0</v>
      </c>
      <c r="AF662" s="80">
        <v>0</v>
      </c>
      <c r="AG662" s="88" t="s">
        <v>3679</v>
      </c>
      <c r="AH662" s="80" t="b">
        <v>0</v>
      </c>
      <c r="AI662" s="80" t="s">
        <v>3815</v>
      </c>
      <c r="AJ662" s="80"/>
      <c r="AK662" s="88" t="s">
        <v>3679</v>
      </c>
      <c r="AL662" s="80" t="b">
        <v>0</v>
      </c>
      <c r="AM662" s="80">
        <v>1</v>
      </c>
      <c r="AN662" s="88" t="s">
        <v>3495</v>
      </c>
      <c r="AO662" s="80" t="s">
        <v>3885</v>
      </c>
      <c r="AP662" s="80" t="b">
        <v>0</v>
      </c>
      <c r="AQ662" s="88" t="s">
        <v>3495</v>
      </c>
      <c r="AR662" s="80" t="s">
        <v>178</v>
      </c>
      <c r="AS662" s="80">
        <v>0</v>
      </c>
      <c r="AT662" s="80">
        <v>0</v>
      </c>
      <c r="AU662" s="80"/>
      <c r="AV662" s="80"/>
      <c r="AW662" s="80"/>
      <c r="AX662" s="80"/>
      <c r="AY662" s="80"/>
      <c r="AZ662" s="80"/>
      <c r="BA662" s="80"/>
      <c r="BB662" s="80"/>
      <c r="BC662" s="79" t="str">
        <f>REPLACE(INDEX(GroupVertices[Group],MATCH(Edges[[#This Row],[Vertex 1]],GroupVertices[Vertex],0)),1,1,"")</f>
        <v>3</v>
      </c>
      <c r="BD662" s="79" t="str">
        <f>REPLACE(INDEX(GroupVertices[Group],MATCH(Edges[[#This Row],[Vertex 2]],GroupVertices[Vertex],0)),1,1,"")</f>
        <v>3</v>
      </c>
    </row>
    <row r="663" spans="1:56" ht="15">
      <c r="A663" s="65" t="s">
        <v>648</v>
      </c>
      <c r="B663" s="65" t="s">
        <v>822</v>
      </c>
      <c r="C663" s="66"/>
      <c r="D663" s="67"/>
      <c r="E663" s="68"/>
      <c r="F663" s="69"/>
      <c r="G663" s="66"/>
      <c r="H663" s="70"/>
      <c r="I663" s="71"/>
      <c r="J663" s="71"/>
      <c r="K663" s="34" t="s">
        <v>65</v>
      </c>
      <c r="L663" s="78">
        <v>663</v>
      </c>
      <c r="M663" s="78"/>
      <c r="N663" s="73"/>
      <c r="O663" s="80" t="s">
        <v>876</v>
      </c>
      <c r="P663" s="82">
        <v>43656.58940972222</v>
      </c>
      <c r="Q663" s="80" t="s">
        <v>1215</v>
      </c>
      <c r="R663" s="83" t="s">
        <v>1309</v>
      </c>
      <c r="S663" s="80" t="s">
        <v>1331</v>
      </c>
      <c r="T663" s="80"/>
      <c r="U663" s="80"/>
      <c r="V663" s="83" t="s">
        <v>1832</v>
      </c>
      <c r="W663" s="82">
        <v>43656.58940972222</v>
      </c>
      <c r="X663" s="86">
        <v>43656</v>
      </c>
      <c r="Y663" s="88" t="s">
        <v>2371</v>
      </c>
      <c r="Z663" s="83" t="s">
        <v>2934</v>
      </c>
      <c r="AA663" s="80"/>
      <c r="AB663" s="80"/>
      <c r="AC663" s="88" t="s">
        <v>3497</v>
      </c>
      <c r="AD663" s="80"/>
      <c r="AE663" s="80" t="b">
        <v>0</v>
      </c>
      <c r="AF663" s="80">
        <v>0</v>
      </c>
      <c r="AG663" s="88" t="s">
        <v>3679</v>
      </c>
      <c r="AH663" s="80" t="b">
        <v>0</v>
      </c>
      <c r="AI663" s="80" t="s">
        <v>3815</v>
      </c>
      <c r="AJ663" s="80"/>
      <c r="AK663" s="88" t="s">
        <v>3679</v>
      </c>
      <c r="AL663" s="80" t="b">
        <v>0</v>
      </c>
      <c r="AM663" s="80">
        <v>1</v>
      </c>
      <c r="AN663" s="88" t="s">
        <v>3495</v>
      </c>
      <c r="AO663" s="80" t="s">
        <v>3885</v>
      </c>
      <c r="AP663" s="80" t="b">
        <v>0</v>
      </c>
      <c r="AQ663" s="88" t="s">
        <v>3495</v>
      </c>
      <c r="AR663" s="80" t="s">
        <v>178</v>
      </c>
      <c r="AS663" s="80">
        <v>0</v>
      </c>
      <c r="AT663" s="80">
        <v>0</v>
      </c>
      <c r="AU663" s="80"/>
      <c r="AV663" s="80"/>
      <c r="AW663" s="80"/>
      <c r="AX663" s="80"/>
      <c r="AY663" s="80"/>
      <c r="AZ663" s="80"/>
      <c r="BA663" s="80"/>
      <c r="BB663" s="80"/>
      <c r="BC663" s="79" t="str">
        <f>REPLACE(INDEX(GroupVertices[Group],MATCH(Edges[[#This Row],[Vertex 1]],GroupVertices[Vertex],0)),1,1,"")</f>
        <v>3</v>
      </c>
      <c r="BD663" s="79" t="str">
        <f>REPLACE(INDEX(GroupVertices[Group],MATCH(Edges[[#This Row],[Vertex 2]],GroupVertices[Vertex],0)),1,1,"")</f>
        <v>3</v>
      </c>
    </row>
    <row r="664" spans="1:56" ht="15">
      <c r="A664" s="65" t="s">
        <v>648</v>
      </c>
      <c r="B664" s="65" t="s">
        <v>651</v>
      </c>
      <c r="C664" s="66"/>
      <c r="D664" s="67"/>
      <c r="E664" s="68"/>
      <c r="F664" s="69"/>
      <c r="G664" s="66"/>
      <c r="H664" s="70"/>
      <c r="I664" s="71"/>
      <c r="J664" s="71"/>
      <c r="K664" s="34" t="s">
        <v>65</v>
      </c>
      <c r="L664" s="78">
        <v>664</v>
      </c>
      <c r="M664" s="78"/>
      <c r="N664" s="73"/>
      <c r="O664" s="80" t="s">
        <v>874</v>
      </c>
      <c r="P664" s="82">
        <v>43656.76646990741</v>
      </c>
      <c r="Q664" s="80" t="s">
        <v>1218</v>
      </c>
      <c r="R664" s="80"/>
      <c r="S664" s="80"/>
      <c r="T664" s="80"/>
      <c r="U664" s="80"/>
      <c r="V664" s="83" t="s">
        <v>1832</v>
      </c>
      <c r="W664" s="82">
        <v>43656.76646990741</v>
      </c>
      <c r="X664" s="86">
        <v>43656</v>
      </c>
      <c r="Y664" s="88" t="s">
        <v>2375</v>
      </c>
      <c r="Z664" s="83" t="s">
        <v>2938</v>
      </c>
      <c r="AA664" s="80"/>
      <c r="AB664" s="80"/>
      <c r="AC664" s="88" t="s">
        <v>3501</v>
      </c>
      <c r="AD664" s="80"/>
      <c r="AE664" s="80" t="b">
        <v>0</v>
      </c>
      <c r="AF664" s="80">
        <v>0</v>
      </c>
      <c r="AG664" s="88" t="s">
        <v>3679</v>
      </c>
      <c r="AH664" s="80" t="b">
        <v>0</v>
      </c>
      <c r="AI664" s="80" t="s">
        <v>3815</v>
      </c>
      <c r="AJ664" s="80"/>
      <c r="AK664" s="88" t="s">
        <v>3679</v>
      </c>
      <c r="AL664" s="80" t="b">
        <v>0</v>
      </c>
      <c r="AM664" s="80">
        <v>1</v>
      </c>
      <c r="AN664" s="88" t="s">
        <v>3500</v>
      </c>
      <c r="AO664" s="80" t="s">
        <v>3885</v>
      </c>
      <c r="AP664" s="80" t="b">
        <v>0</v>
      </c>
      <c r="AQ664" s="88" t="s">
        <v>3500</v>
      </c>
      <c r="AR664" s="80" t="s">
        <v>178</v>
      </c>
      <c r="AS664" s="80">
        <v>0</v>
      </c>
      <c r="AT664" s="80">
        <v>0</v>
      </c>
      <c r="AU664" s="80"/>
      <c r="AV664" s="80"/>
      <c r="AW664" s="80"/>
      <c r="AX664" s="80"/>
      <c r="AY664" s="80"/>
      <c r="AZ664" s="80"/>
      <c r="BA664" s="80"/>
      <c r="BB664" s="80"/>
      <c r="BC664" s="79" t="str">
        <f>REPLACE(INDEX(GroupVertices[Group],MATCH(Edges[[#This Row],[Vertex 1]],GroupVertices[Vertex],0)),1,1,"")</f>
        <v>3</v>
      </c>
      <c r="BD664" s="79" t="str">
        <f>REPLACE(INDEX(GroupVertices[Group],MATCH(Edges[[#This Row],[Vertex 2]],GroupVertices[Vertex],0)),1,1,"")</f>
        <v>3</v>
      </c>
    </row>
    <row r="665" spans="1:56" ht="15">
      <c r="A665" s="65" t="s">
        <v>648</v>
      </c>
      <c r="B665" s="65" t="s">
        <v>854</v>
      </c>
      <c r="C665" s="66"/>
      <c r="D665" s="67"/>
      <c r="E665" s="68"/>
      <c r="F665" s="69"/>
      <c r="G665" s="66"/>
      <c r="H665" s="70"/>
      <c r="I665" s="71"/>
      <c r="J665" s="71"/>
      <c r="K665" s="34" t="s">
        <v>65</v>
      </c>
      <c r="L665" s="78">
        <v>665</v>
      </c>
      <c r="M665" s="78"/>
      <c r="N665" s="73"/>
      <c r="O665" s="80" t="s">
        <v>876</v>
      </c>
      <c r="P665" s="82">
        <v>43656.76646990741</v>
      </c>
      <c r="Q665" s="80" t="s">
        <v>1218</v>
      </c>
      <c r="R665" s="80"/>
      <c r="S665" s="80"/>
      <c r="T665" s="80"/>
      <c r="U665" s="80"/>
      <c r="V665" s="83" t="s">
        <v>1832</v>
      </c>
      <c r="W665" s="82">
        <v>43656.76646990741</v>
      </c>
      <c r="X665" s="86">
        <v>43656</v>
      </c>
      <c r="Y665" s="88" t="s">
        <v>2375</v>
      </c>
      <c r="Z665" s="83" t="s">
        <v>2938</v>
      </c>
      <c r="AA665" s="80"/>
      <c r="AB665" s="80"/>
      <c r="AC665" s="88" t="s">
        <v>3501</v>
      </c>
      <c r="AD665" s="80"/>
      <c r="AE665" s="80" t="b">
        <v>0</v>
      </c>
      <c r="AF665" s="80">
        <v>0</v>
      </c>
      <c r="AG665" s="88" t="s">
        <v>3679</v>
      </c>
      <c r="AH665" s="80" t="b">
        <v>0</v>
      </c>
      <c r="AI665" s="80" t="s">
        <v>3815</v>
      </c>
      <c r="AJ665" s="80"/>
      <c r="AK665" s="88" t="s">
        <v>3679</v>
      </c>
      <c r="AL665" s="80" t="b">
        <v>0</v>
      </c>
      <c r="AM665" s="80">
        <v>1</v>
      </c>
      <c r="AN665" s="88" t="s">
        <v>3500</v>
      </c>
      <c r="AO665" s="80" t="s">
        <v>3885</v>
      </c>
      <c r="AP665" s="80" t="b">
        <v>0</v>
      </c>
      <c r="AQ665" s="88" t="s">
        <v>3500</v>
      </c>
      <c r="AR665" s="80" t="s">
        <v>178</v>
      </c>
      <c r="AS665" s="80">
        <v>0</v>
      </c>
      <c r="AT665" s="80">
        <v>0</v>
      </c>
      <c r="AU665" s="80"/>
      <c r="AV665" s="80"/>
      <c r="AW665" s="80"/>
      <c r="AX665" s="80"/>
      <c r="AY665" s="80"/>
      <c r="AZ665" s="80"/>
      <c r="BA665" s="80"/>
      <c r="BB665" s="80"/>
      <c r="BC665" s="79" t="str">
        <f>REPLACE(INDEX(GroupVertices[Group],MATCH(Edges[[#This Row],[Vertex 1]],GroupVertices[Vertex],0)),1,1,"")</f>
        <v>3</v>
      </c>
      <c r="BD665" s="79" t="str">
        <f>REPLACE(INDEX(GroupVertices[Group],MATCH(Edges[[#This Row],[Vertex 2]],GroupVertices[Vertex],0)),1,1,"")</f>
        <v>3</v>
      </c>
    </row>
    <row r="666" spans="1:56" ht="15">
      <c r="A666" s="65" t="s">
        <v>648</v>
      </c>
      <c r="B666" s="65" t="s">
        <v>694</v>
      </c>
      <c r="C666" s="66"/>
      <c r="D666" s="67"/>
      <c r="E666" s="68"/>
      <c r="F666" s="69"/>
      <c r="G666" s="66"/>
      <c r="H666" s="70"/>
      <c r="I666" s="71"/>
      <c r="J666" s="71"/>
      <c r="K666" s="34" t="s">
        <v>65</v>
      </c>
      <c r="L666" s="78">
        <v>666</v>
      </c>
      <c r="M666" s="78"/>
      <c r="N666" s="73"/>
      <c r="O666" s="80" t="s">
        <v>876</v>
      </c>
      <c r="P666" s="82">
        <v>43656.76646990741</v>
      </c>
      <c r="Q666" s="80" t="s">
        <v>1218</v>
      </c>
      <c r="R666" s="80"/>
      <c r="S666" s="80"/>
      <c r="T666" s="80"/>
      <c r="U666" s="80"/>
      <c r="V666" s="83" t="s">
        <v>1832</v>
      </c>
      <c r="W666" s="82">
        <v>43656.76646990741</v>
      </c>
      <c r="X666" s="86">
        <v>43656</v>
      </c>
      <c r="Y666" s="88" t="s">
        <v>2375</v>
      </c>
      <c r="Z666" s="83" t="s">
        <v>2938</v>
      </c>
      <c r="AA666" s="80"/>
      <c r="AB666" s="80"/>
      <c r="AC666" s="88" t="s">
        <v>3501</v>
      </c>
      <c r="AD666" s="80"/>
      <c r="AE666" s="80" t="b">
        <v>0</v>
      </c>
      <c r="AF666" s="80">
        <v>0</v>
      </c>
      <c r="AG666" s="88" t="s">
        <v>3679</v>
      </c>
      <c r="AH666" s="80" t="b">
        <v>0</v>
      </c>
      <c r="AI666" s="80" t="s">
        <v>3815</v>
      </c>
      <c r="AJ666" s="80"/>
      <c r="AK666" s="88" t="s">
        <v>3679</v>
      </c>
      <c r="AL666" s="80" t="b">
        <v>0</v>
      </c>
      <c r="AM666" s="80">
        <v>1</v>
      </c>
      <c r="AN666" s="88" t="s">
        <v>3500</v>
      </c>
      <c r="AO666" s="80" t="s">
        <v>3885</v>
      </c>
      <c r="AP666" s="80" t="b">
        <v>0</v>
      </c>
      <c r="AQ666" s="88" t="s">
        <v>3500</v>
      </c>
      <c r="AR666" s="80" t="s">
        <v>178</v>
      </c>
      <c r="AS666" s="80">
        <v>0</v>
      </c>
      <c r="AT666" s="80">
        <v>0</v>
      </c>
      <c r="AU666" s="80"/>
      <c r="AV666" s="80"/>
      <c r="AW666" s="80"/>
      <c r="AX666" s="80"/>
      <c r="AY666" s="80"/>
      <c r="AZ666" s="80"/>
      <c r="BA666" s="80"/>
      <c r="BB666" s="80"/>
      <c r="BC666" s="79" t="str">
        <f>REPLACE(INDEX(GroupVertices[Group],MATCH(Edges[[#This Row],[Vertex 1]],GroupVertices[Vertex],0)),1,1,"")</f>
        <v>3</v>
      </c>
      <c r="BD666" s="79" t="str">
        <f>REPLACE(INDEX(GroupVertices[Group],MATCH(Edges[[#This Row],[Vertex 2]],GroupVertices[Vertex],0)),1,1,"")</f>
        <v>3</v>
      </c>
    </row>
    <row r="667" spans="1:56" ht="15">
      <c r="A667" s="65" t="s">
        <v>648</v>
      </c>
      <c r="B667" s="65" t="s">
        <v>855</v>
      </c>
      <c r="C667" s="66"/>
      <c r="D667" s="67"/>
      <c r="E667" s="68"/>
      <c r="F667" s="69"/>
      <c r="G667" s="66"/>
      <c r="H667" s="70"/>
      <c r="I667" s="71"/>
      <c r="J667" s="71"/>
      <c r="K667" s="34" t="s">
        <v>65</v>
      </c>
      <c r="L667" s="78">
        <v>667</v>
      </c>
      <c r="M667" s="78"/>
      <c r="N667" s="73"/>
      <c r="O667" s="80" t="s">
        <v>876</v>
      </c>
      <c r="P667" s="82">
        <v>43656.76646990741</v>
      </c>
      <c r="Q667" s="80" t="s">
        <v>1218</v>
      </c>
      <c r="R667" s="80"/>
      <c r="S667" s="80"/>
      <c r="T667" s="80"/>
      <c r="U667" s="80"/>
      <c r="V667" s="83" t="s">
        <v>1832</v>
      </c>
      <c r="W667" s="82">
        <v>43656.76646990741</v>
      </c>
      <c r="X667" s="86">
        <v>43656</v>
      </c>
      <c r="Y667" s="88" t="s">
        <v>2375</v>
      </c>
      <c r="Z667" s="83" t="s">
        <v>2938</v>
      </c>
      <c r="AA667" s="80"/>
      <c r="AB667" s="80"/>
      <c r="AC667" s="88" t="s">
        <v>3501</v>
      </c>
      <c r="AD667" s="80"/>
      <c r="AE667" s="80" t="b">
        <v>0</v>
      </c>
      <c r="AF667" s="80">
        <v>0</v>
      </c>
      <c r="AG667" s="88" t="s">
        <v>3679</v>
      </c>
      <c r="AH667" s="80" t="b">
        <v>0</v>
      </c>
      <c r="AI667" s="80" t="s">
        <v>3815</v>
      </c>
      <c r="AJ667" s="80"/>
      <c r="AK667" s="88" t="s">
        <v>3679</v>
      </c>
      <c r="AL667" s="80" t="b">
        <v>0</v>
      </c>
      <c r="AM667" s="80">
        <v>1</v>
      </c>
      <c r="AN667" s="88" t="s">
        <v>3500</v>
      </c>
      <c r="AO667" s="80" t="s">
        <v>3885</v>
      </c>
      <c r="AP667" s="80" t="b">
        <v>0</v>
      </c>
      <c r="AQ667" s="88" t="s">
        <v>3500</v>
      </c>
      <c r="AR667" s="80" t="s">
        <v>178</v>
      </c>
      <c r="AS667" s="80">
        <v>0</v>
      </c>
      <c r="AT667" s="80">
        <v>0</v>
      </c>
      <c r="AU667" s="80"/>
      <c r="AV667" s="80"/>
      <c r="AW667" s="80"/>
      <c r="AX667" s="80"/>
      <c r="AY667" s="80"/>
      <c r="AZ667" s="80"/>
      <c r="BA667" s="80"/>
      <c r="BB667" s="80"/>
      <c r="BC667" s="79" t="str">
        <f>REPLACE(INDEX(GroupVertices[Group],MATCH(Edges[[#This Row],[Vertex 1]],GroupVertices[Vertex],0)),1,1,"")</f>
        <v>3</v>
      </c>
      <c r="BD667" s="79" t="str">
        <f>REPLACE(INDEX(GroupVertices[Group],MATCH(Edges[[#This Row],[Vertex 2]],GroupVertices[Vertex],0)),1,1,"")</f>
        <v>3</v>
      </c>
    </row>
    <row r="668" spans="1:56" ht="15">
      <c r="A668" s="65" t="s">
        <v>648</v>
      </c>
      <c r="B668" s="65" t="s">
        <v>856</v>
      </c>
      <c r="C668" s="66"/>
      <c r="D668" s="67"/>
      <c r="E668" s="68"/>
      <c r="F668" s="69"/>
      <c r="G668" s="66"/>
      <c r="H668" s="70"/>
      <c r="I668" s="71"/>
      <c r="J668" s="71"/>
      <c r="K668" s="34" t="s">
        <v>65</v>
      </c>
      <c r="L668" s="78">
        <v>668</v>
      </c>
      <c r="M668" s="78"/>
      <c r="N668" s="73"/>
      <c r="O668" s="80" t="s">
        <v>876</v>
      </c>
      <c r="P668" s="82">
        <v>43656.76646990741</v>
      </c>
      <c r="Q668" s="80" t="s">
        <v>1218</v>
      </c>
      <c r="R668" s="80"/>
      <c r="S668" s="80"/>
      <c r="T668" s="80"/>
      <c r="U668" s="80"/>
      <c r="V668" s="83" t="s">
        <v>1832</v>
      </c>
      <c r="W668" s="82">
        <v>43656.76646990741</v>
      </c>
      <c r="X668" s="86">
        <v>43656</v>
      </c>
      <c r="Y668" s="88" t="s">
        <v>2375</v>
      </c>
      <c r="Z668" s="83" t="s">
        <v>2938</v>
      </c>
      <c r="AA668" s="80"/>
      <c r="AB668" s="80"/>
      <c r="AC668" s="88" t="s">
        <v>3501</v>
      </c>
      <c r="AD668" s="80"/>
      <c r="AE668" s="80" t="b">
        <v>0</v>
      </c>
      <c r="AF668" s="80">
        <v>0</v>
      </c>
      <c r="AG668" s="88" t="s">
        <v>3679</v>
      </c>
      <c r="AH668" s="80" t="b">
        <v>0</v>
      </c>
      <c r="AI668" s="80" t="s">
        <v>3815</v>
      </c>
      <c r="AJ668" s="80"/>
      <c r="AK668" s="88" t="s">
        <v>3679</v>
      </c>
      <c r="AL668" s="80" t="b">
        <v>0</v>
      </c>
      <c r="AM668" s="80">
        <v>1</v>
      </c>
      <c r="AN668" s="88" t="s">
        <v>3500</v>
      </c>
      <c r="AO668" s="80" t="s">
        <v>3885</v>
      </c>
      <c r="AP668" s="80" t="b">
        <v>0</v>
      </c>
      <c r="AQ668" s="88" t="s">
        <v>3500</v>
      </c>
      <c r="AR668" s="80" t="s">
        <v>178</v>
      </c>
      <c r="AS668" s="80">
        <v>0</v>
      </c>
      <c r="AT668" s="80">
        <v>0</v>
      </c>
      <c r="AU668" s="80"/>
      <c r="AV668" s="80"/>
      <c r="AW668" s="80"/>
      <c r="AX668" s="80"/>
      <c r="AY668" s="80"/>
      <c r="AZ668" s="80"/>
      <c r="BA668" s="80"/>
      <c r="BB668" s="80"/>
      <c r="BC668" s="79" t="str">
        <f>REPLACE(INDEX(GroupVertices[Group],MATCH(Edges[[#This Row],[Vertex 1]],GroupVertices[Vertex],0)),1,1,"")</f>
        <v>3</v>
      </c>
      <c r="BD668" s="79" t="str">
        <f>REPLACE(INDEX(GroupVertices[Group],MATCH(Edges[[#This Row],[Vertex 2]],GroupVertices[Vertex],0)),1,1,"")</f>
        <v>3</v>
      </c>
    </row>
    <row r="669" spans="1:56" ht="15">
      <c r="A669" s="65" t="s">
        <v>648</v>
      </c>
      <c r="B669" s="65" t="s">
        <v>857</v>
      </c>
      <c r="C669" s="66"/>
      <c r="D669" s="67"/>
      <c r="E669" s="68"/>
      <c r="F669" s="69"/>
      <c r="G669" s="66"/>
      <c r="H669" s="70"/>
      <c r="I669" s="71"/>
      <c r="J669" s="71"/>
      <c r="K669" s="34" t="s">
        <v>65</v>
      </c>
      <c r="L669" s="78">
        <v>669</v>
      </c>
      <c r="M669" s="78"/>
      <c r="N669" s="73"/>
      <c r="O669" s="80" t="s">
        <v>876</v>
      </c>
      <c r="P669" s="82">
        <v>43656.76646990741</v>
      </c>
      <c r="Q669" s="80" t="s">
        <v>1218</v>
      </c>
      <c r="R669" s="80"/>
      <c r="S669" s="80"/>
      <c r="T669" s="80"/>
      <c r="U669" s="80"/>
      <c r="V669" s="83" t="s">
        <v>1832</v>
      </c>
      <c r="W669" s="82">
        <v>43656.76646990741</v>
      </c>
      <c r="X669" s="86">
        <v>43656</v>
      </c>
      <c r="Y669" s="88" t="s">
        <v>2375</v>
      </c>
      <c r="Z669" s="83" t="s">
        <v>2938</v>
      </c>
      <c r="AA669" s="80"/>
      <c r="AB669" s="80"/>
      <c r="AC669" s="88" t="s">
        <v>3501</v>
      </c>
      <c r="AD669" s="80"/>
      <c r="AE669" s="80" t="b">
        <v>0</v>
      </c>
      <c r="AF669" s="80">
        <v>0</v>
      </c>
      <c r="AG669" s="88" t="s">
        <v>3679</v>
      </c>
      <c r="AH669" s="80" t="b">
        <v>0</v>
      </c>
      <c r="AI669" s="80" t="s">
        <v>3815</v>
      </c>
      <c r="AJ669" s="80"/>
      <c r="AK669" s="88" t="s">
        <v>3679</v>
      </c>
      <c r="AL669" s="80" t="b">
        <v>0</v>
      </c>
      <c r="AM669" s="80">
        <v>1</v>
      </c>
      <c r="AN669" s="88" t="s">
        <v>3500</v>
      </c>
      <c r="AO669" s="80" t="s">
        <v>3885</v>
      </c>
      <c r="AP669" s="80" t="b">
        <v>0</v>
      </c>
      <c r="AQ669" s="88" t="s">
        <v>3500</v>
      </c>
      <c r="AR669" s="80" t="s">
        <v>178</v>
      </c>
      <c r="AS669" s="80">
        <v>0</v>
      </c>
      <c r="AT669" s="80">
        <v>0</v>
      </c>
      <c r="AU669" s="80"/>
      <c r="AV669" s="80"/>
      <c r="AW669" s="80"/>
      <c r="AX669" s="80"/>
      <c r="AY669" s="80"/>
      <c r="AZ669" s="80"/>
      <c r="BA669" s="80"/>
      <c r="BB669" s="80"/>
      <c r="BC669" s="79" t="str">
        <f>REPLACE(INDEX(GroupVertices[Group],MATCH(Edges[[#This Row],[Vertex 1]],GroupVertices[Vertex],0)),1,1,"")</f>
        <v>3</v>
      </c>
      <c r="BD669" s="79" t="str">
        <f>REPLACE(INDEX(GroupVertices[Group],MATCH(Edges[[#This Row],[Vertex 2]],GroupVertices[Vertex],0)),1,1,"")</f>
        <v>3</v>
      </c>
    </row>
    <row r="670" spans="1:56" ht="15">
      <c r="A670" s="65" t="s">
        <v>648</v>
      </c>
      <c r="B670" s="65" t="s">
        <v>858</v>
      </c>
      <c r="C670" s="66"/>
      <c r="D670" s="67"/>
      <c r="E670" s="68"/>
      <c r="F670" s="69"/>
      <c r="G670" s="66"/>
      <c r="H670" s="70"/>
      <c r="I670" s="71"/>
      <c r="J670" s="71"/>
      <c r="K670" s="34" t="s">
        <v>65</v>
      </c>
      <c r="L670" s="78">
        <v>670</v>
      </c>
      <c r="M670" s="78"/>
      <c r="N670" s="73"/>
      <c r="O670" s="80" t="s">
        <v>876</v>
      </c>
      <c r="P670" s="82">
        <v>43656.76646990741</v>
      </c>
      <c r="Q670" s="80" t="s">
        <v>1218</v>
      </c>
      <c r="R670" s="80"/>
      <c r="S670" s="80"/>
      <c r="T670" s="80"/>
      <c r="U670" s="80"/>
      <c r="V670" s="83" t="s">
        <v>1832</v>
      </c>
      <c r="W670" s="82">
        <v>43656.76646990741</v>
      </c>
      <c r="X670" s="86">
        <v>43656</v>
      </c>
      <c r="Y670" s="88" t="s">
        <v>2375</v>
      </c>
      <c r="Z670" s="83" t="s">
        <v>2938</v>
      </c>
      <c r="AA670" s="80"/>
      <c r="AB670" s="80"/>
      <c r="AC670" s="88" t="s">
        <v>3501</v>
      </c>
      <c r="AD670" s="80"/>
      <c r="AE670" s="80" t="b">
        <v>0</v>
      </c>
      <c r="AF670" s="80">
        <v>0</v>
      </c>
      <c r="AG670" s="88" t="s">
        <v>3679</v>
      </c>
      <c r="AH670" s="80" t="b">
        <v>0</v>
      </c>
      <c r="AI670" s="80" t="s">
        <v>3815</v>
      </c>
      <c r="AJ670" s="80"/>
      <c r="AK670" s="88" t="s">
        <v>3679</v>
      </c>
      <c r="AL670" s="80" t="b">
        <v>0</v>
      </c>
      <c r="AM670" s="80">
        <v>1</v>
      </c>
      <c r="AN670" s="88" t="s">
        <v>3500</v>
      </c>
      <c r="AO670" s="80" t="s">
        <v>3885</v>
      </c>
      <c r="AP670" s="80" t="b">
        <v>0</v>
      </c>
      <c r="AQ670" s="88" t="s">
        <v>3500</v>
      </c>
      <c r="AR670" s="80" t="s">
        <v>178</v>
      </c>
      <c r="AS670" s="80">
        <v>0</v>
      </c>
      <c r="AT670" s="80">
        <v>0</v>
      </c>
      <c r="AU670" s="80"/>
      <c r="AV670" s="80"/>
      <c r="AW670" s="80"/>
      <c r="AX670" s="80"/>
      <c r="AY670" s="80"/>
      <c r="AZ670" s="80"/>
      <c r="BA670" s="80"/>
      <c r="BB670" s="80"/>
      <c r="BC670" s="79" t="str">
        <f>REPLACE(INDEX(GroupVertices[Group],MATCH(Edges[[#This Row],[Vertex 1]],GroupVertices[Vertex],0)),1,1,"")</f>
        <v>3</v>
      </c>
      <c r="BD670" s="79" t="str">
        <f>REPLACE(INDEX(GroupVertices[Group],MATCH(Edges[[#This Row],[Vertex 2]],GroupVertices[Vertex],0)),1,1,"")</f>
        <v>3</v>
      </c>
    </row>
    <row r="671" spans="1:56" ht="15">
      <c r="A671" s="65" t="s">
        <v>648</v>
      </c>
      <c r="B671" s="65" t="s">
        <v>650</v>
      </c>
      <c r="C671" s="66"/>
      <c r="D671" s="67"/>
      <c r="E671" s="68"/>
      <c r="F671" s="69"/>
      <c r="G671" s="66"/>
      <c r="H671" s="70"/>
      <c r="I671" s="71"/>
      <c r="J671" s="71"/>
      <c r="K671" s="34" t="s">
        <v>65</v>
      </c>
      <c r="L671" s="78">
        <v>671</v>
      </c>
      <c r="M671" s="78"/>
      <c r="N671" s="73"/>
      <c r="O671" s="80" t="s">
        <v>875</v>
      </c>
      <c r="P671" s="82">
        <v>43656.76646990741</v>
      </c>
      <c r="Q671" s="80" t="s">
        <v>1218</v>
      </c>
      <c r="R671" s="80"/>
      <c r="S671" s="80"/>
      <c r="T671" s="80"/>
      <c r="U671" s="80"/>
      <c r="V671" s="83" t="s">
        <v>1832</v>
      </c>
      <c r="W671" s="82">
        <v>43656.76646990741</v>
      </c>
      <c r="X671" s="86">
        <v>43656</v>
      </c>
      <c r="Y671" s="88" t="s">
        <v>2375</v>
      </c>
      <c r="Z671" s="83" t="s">
        <v>2938</v>
      </c>
      <c r="AA671" s="80"/>
      <c r="AB671" s="80"/>
      <c r="AC671" s="88" t="s">
        <v>3501</v>
      </c>
      <c r="AD671" s="80"/>
      <c r="AE671" s="80" t="b">
        <v>0</v>
      </c>
      <c r="AF671" s="80">
        <v>0</v>
      </c>
      <c r="AG671" s="88" t="s">
        <v>3679</v>
      </c>
      <c r="AH671" s="80" t="b">
        <v>0</v>
      </c>
      <c r="AI671" s="80" t="s">
        <v>3815</v>
      </c>
      <c r="AJ671" s="80"/>
      <c r="AK671" s="88" t="s">
        <v>3679</v>
      </c>
      <c r="AL671" s="80" t="b">
        <v>0</v>
      </c>
      <c r="AM671" s="80">
        <v>1</v>
      </c>
      <c r="AN671" s="88" t="s">
        <v>3500</v>
      </c>
      <c r="AO671" s="80" t="s">
        <v>3885</v>
      </c>
      <c r="AP671" s="80" t="b">
        <v>0</v>
      </c>
      <c r="AQ671" s="88" t="s">
        <v>3500</v>
      </c>
      <c r="AR671" s="80" t="s">
        <v>178</v>
      </c>
      <c r="AS671" s="80">
        <v>0</v>
      </c>
      <c r="AT671" s="80">
        <v>0</v>
      </c>
      <c r="AU671" s="80"/>
      <c r="AV671" s="80"/>
      <c r="AW671" s="80"/>
      <c r="AX671" s="80"/>
      <c r="AY671" s="80"/>
      <c r="AZ671" s="80"/>
      <c r="BA671" s="80"/>
      <c r="BB671" s="80"/>
      <c r="BC671" s="79" t="str">
        <f>REPLACE(INDEX(GroupVertices[Group],MATCH(Edges[[#This Row],[Vertex 1]],GroupVertices[Vertex],0)),1,1,"")</f>
        <v>3</v>
      </c>
      <c r="BD671" s="79" t="str">
        <f>REPLACE(INDEX(GroupVertices[Group],MATCH(Edges[[#This Row],[Vertex 2]],GroupVertices[Vertex],0)),1,1,"")</f>
        <v>3</v>
      </c>
    </row>
    <row r="672" spans="1:56" ht="15">
      <c r="A672" s="65" t="s">
        <v>648</v>
      </c>
      <c r="B672" s="65" t="s">
        <v>652</v>
      </c>
      <c r="C672" s="66"/>
      <c r="D672" s="67"/>
      <c r="E672" s="68"/>
      <c r="F672" s="69"/>
      <c r="G672" s="66"/>
      <c r="H672" s="70"/>
      <c r="I672" s="71"/>
      <c r="J672" s="71"/>
      <c r="K672" s="34" t="s">
        <v>65</v>
      </c>
      <c r="L672" s="78">
        <v>672</v>
      </c>
      <c r="M672" s="78"/>
      <c r="N672" s="73"/>
      <c r="O672" s="80" t="s">
        <v>874</v>
      </c>
      <c r="P672" s="82">
        <v>43656.84840277778</v>
      </c>
      <c r="Q672" s="80" t="s">
        <v>1219</v>
      </c>
      <c r="R672" s="80"/>
      <c r="S672" s="80"/>
      <c r="T672" s="80"/>
      <c r="U672" s="83" t="s">
        <v>1496</v>
      </c>
      <c r="V672" s="83" t="s">
        <v>1496</v>
      </c>
      <c r="W672" s="82">
        <v>43656.84840277778</v>
      </c>
      <c r="X672" s="86">
        <v>43656</v>
      </c>
      <c r="Y672" s="88" t="s">
        <v>2377</v>
      </c>
      <c r="Z672" s="83" t="s">
        <v>2940</v>
      </c>
      <c r="AA672" s="80"/>
      <c r="AB672" s="80"/>
      <c r="AC672" s="88" t="s">
        <v>3503</v>
      </c>
      <c r="AD672" s="80"/>
      <c r="AE672" s="80" t="b">
        <v>0</v>
      </c>
      <c r="AF672" s="80">
        <v>0</v>
      </c>
      <c r="AG672" s="88" t="s">
        <v>3679</v>
      </c>
      <c r="AH672" s="80" t="b">
        <v>0</v>
      </c>
      <c r="AI672" s="80" t="s">
        <v>3815</v>
      </c>
      <c r="AJ672" s="80"/>
      <c r="AK672" s="88" t="s">
        <v>3679</v>
      </c>
      <c r="AL672" s="80" t="b">
        <v>0</v>
      </c>
      <c r="AM672" s="80">
        <v>1</v>
      </c>
      <c r="AN672" s="88" t="s">
        <v>3502</v>
      </c>
      <c r="AO672" s="80" t="s">
        <v>3885</v>
      </c>
      <c r="AP672" s="80" t="b">
        <v>0</v>
      </c>
      <c r="AQ672" s="88" t="s">
        <v>3502</v>
      </c>
      <c r="AR672" s="80" t="s">
        <v>178</v>
      </c>
      <c r="AS672" s="80">
        <v>0</v>
      </c>
      <c r="AT672" s="80">
        <v>0</v>
      </c>
      <c r="AU672" s="80"/>
      <c r="AV672" s="80"/>
      <c r="AW672" s="80"/>
      <c r="AX672" s="80"/>
      <c r="AY672" s="80"/>
      <c r="AZ672" s="80"/>
      <c r="BA672" s="80"/>
      <c r="BB672" s="80"/>
      <c r="BC672" s="79" t="str">
        <f>REPLACE(INDEX(GroupVertices[Group],MATCH(Edges[[#This Row],[Vertex 1]],GroupVertices[Vertex],0)),1,1,"")</f>
        <v>3</v>
      </c>
      <c r="BD672" s="79" t="str">
        <f>REPLACE(INDEX(GroupVertices[Group],MATCH(Edges[[#This Row],[Vertex 2]],GroupVertices[Vertex],0)),1,1,"")</f>
        <v>3</v>
      </c>
    </row>
    <row r="673" spans="1:56" ht="15">
      <c r="A673" s="65" t="s">
        <v>648</v>
      </c>
      <c r="B673" s="65" t="s">
        <v>702</v>
      </c>
      <c r="C673" s="66"/>
      <c r="D673" s="67"/>
      <c r="E673" s="68"/>
      <c r="F673" s="69"/>
      <c r="G673" s="66"/>
      <c r="H673" s="70"/>
      <c r="I673" s="71"/>
      <c r="J673" s="71"/>
      <c r="K673" s="34" t="s">
        <v>65</v>
      </c>
      <c r="L673" s="78">
        <v>673</v>
      </c>
      <c r="M673" s="78"/>
      <c r="N673" s="73"/>
      <c r="O673" s="80" t="s">
        <v>875</v>
      </c>
      <c r="P673" s="82">
        <v>43656.84840277778</v>
      </c>
      <c r="Q673" s="80" t="s">
        <v>1219</v>
      </c>
      <c r="R673" s="80"/>
      <c r="S673" s="80"/>
      <c r="T673" s="80"/>
      <c r="U673" s="83" t="s">
        <v>1496</v>
      </c>
      <c r="V673" s="83" t="s">
        <v>1496</v>
      </c>
      <c r="W673" s="82">
        <v>43656.84840277778</v>
      </c>
      <c r="X673" s="86">
        <v>43656</v>
      </c>
      <c r="Y673" s="88" t="s">
        <v>2377</v>
      </c>
      <c r="Z673" s="83" t="s">
        <v>2940</v>
      </c>
      <c r="AA673" s="80"/>
      <c r="AB673" s="80"/>
      <c r="AC673" s="88" t="s">
        <v>3503</v>
      </c>
      <c r="AD673" s="80"/>
      <c r="AE673" s="80" t="b">
        <v>0</v>
      </c>
      <c r="AF673" s="80">
        <v>0</v>
      </c>
      <c r="AG673" s="88" t="s">
        <v>3679</v>
      </c>
      <c r="AH673" s="80" t="b">
        <v>0</v>
      </c>
      <c r="AI673" s="80" t="s">
        <v>3815</v>
      </c>
      <c r="AJ673" s="80"/>
      <c r="AK673" s="88" t="s">
        <v>3679</v>
      </c>
      <c r="AL673" s="80" t="b">
        <v>0</v>
      </c>
      <c r="AM673" s="80">
        <v>1</v>
      </c>
      <c r="AN673" s="88" t="s">
        <v>3502</v>
      </c>
      <c r="AO673" s="80" t="s">
        <v>3885</v>
      </c>
      <c r="AP673" s="80" t="b">
        <v>0</v>
      </c>
      <c r="AQ673" s="88" t="s">
        <v>3502</v>
      </c>
      <c r="AR673" s="80" t="s">
        <v>178</v>
      </c>
      <c r="AS673" s="80">
        <v>0</v>
      </c>
      <c r="AT673" s="80">
        <v>0</v>
      </c>
      <c r="AU673" s="80"/>
      <c r="AV673" s="80"/>
      <c r="AW673" s="80"/>
      <c r="AX673" s="80"/>
      <c r="AY673" s="80"/>
      <c r="AZ673" s="80"/>
      <c r="BA673" s="80"/>
      <c r="BB673" s="80"/>
      <c r="BC673" s="79" t="str">
        <f>REPLACE(INDEX(GroupVertices[Group],MATCH(Edges[[#This Row],[Vertex 1]],GroupVertices[Vertex],0)),1,1,"")</f>
        <v>3</v>
      </c>
      <c r="BD673" s="79" t="str">
        <f>REPLACE(INDEX(GroupVertices[Group],MATCH(Edges[[#This Row],[Vertex 2]],GroupVertices[Vertex],0)),1,1,"")</f>
        <v>3</v>
      </c>
    </row>
    <row r="674" spans="1:56" ht="15">
      <c r="A674" s="65" t="s">
        <v>648</v>
      </c>
      <c r="B674" s="65" t="s">
        <v>653</v>
      </c>
      <c r="C674" s="66"/>
      <c r="D674" s="67"/>
      <c r="E674" s="68"/>
      <c r="F674" s="69"/>
      <c r="G674" s="66"/>
      <c r="H674" s="70"/>
      <c r="I674" s="71"/>
      <c r="J674" s="71"/>
      <c r="K674" s="34" t="s">
        <v>65</v>
      </c>
      <c r="L674" s="78">
        <v>674</v>
      </c>
      <c r="M674" s="78"/>
      <c r="N674" s="73"/>
      <c r="O674" s="80" t="s">
        <v>874</v>
      </c>
      <c r="P674" s="82">
        <v>43656.92859953704</v>
      </c>
      <c r="Q674" s="80" t="s">
        <v>1220</v>
      </c>
      <c r="R674" s="80"/>
      <c r="S674" s="80"/>
      <c r="T674" s="80"/>
      <c r="U674" s="80"/>
      <c r="V674" s="83" t="s">
        <v>1832</v>
      </c>
      <c r="W674" s="82">
        <v>43656.92859953704</v>
      </c>
      <c r="X674" s="86">
        <v>43656</v>
      </c>
      <c r="Y674" s="88" t="s">
        <v>2381</v>
      </c>
      <c r="Z674" s="83" t="s">
        <v>2944</v>
      </c>
      <c r="AA674" s="80"/>
      <c r="AB674" s="80"/>
      <c r="AC674" s="88" t="s">
        <v>3507</v>
      </c>
      <c r="AD674" s="80"/>
      <c r="AE674" s="80" t="b">
        <v>0</v>
      </c>
      <c r="AF674" s="80">
        <v>0</v>
      </c>
      <c r="AG674" s="88" t="s">
        <v>3679</v>
      </c>
      <c r="AH674" s="80" t="b">
        <v>0</v>
      </c>
      <c r="AI674" s="80" t="s">
        <v>3815</v>
      </c>
      <c r="AJ674" s="80"/>
      <c r="AK674" s="88" t="s">
        <v>3679</v>
      </c>
      <c r="AL674" s="80" t="b">
        <v>0</v>
      </c>
      <c r="AM674" s="80">
        <v>1</v>
      </c>
      <c r="AN674" s="88" t="s">
        <v>3504</v>
      </c>
      <c r="AO674" s="80" t="s">
        <v>3885</v>
      </c>
      <c r="AP674" s="80" t="b">
        <v>0</v>
      </c>
      <c r="AQ674" s="88" t="s">
        <v>3504</v>
      </c>
      <c r="AR674" s="80" t="s">
        <v>178</v>
      </c>
      <c r="AS674" s="80">
        <v>0</v>
      </c>
      <c r="AT674" s="80">
        <v>0</v>
      </c>
      <c r="AU674" s="80"/>
      <c r="AV674" s="80"/>
      <c r="AW674" s="80"/>
      <c r="AX674" s="80"/>
      <c r="AY674" s="80"/>
      <c r="AZ674" s="80"/>
      <c r="BA674" s="80"/>
      <c r="BB674" s="80"/>
      <c r="BC674" s="79" t="str">
        <f>REPLACE(INDEX(GroupVertices[Group],MATCH(Edges[[#This Row],[Vertex 1]],GroupVertices[Vertex],0)),1,1,"")</f>
        <v>3</v>
      </c>
      <c r="BD674" s="79" t="str">
        <f>REPLACE(INDEX(GroupVertices[Group],MATCH(Edges[[#This Row],[Vertex 2]],GroupVertices[Vertex],0)),1,1,"")</f>
        <v>3</v>
      </c>
    </row>
    <row r="675" spans="1:56" ht="15">
      <c r="A675" s="65" t="s">
        <v>648</v>
      </c>
      <c r="B675" s="65" t="s">
        <v>654</v>
      </c>
      <c r="C675" s="66"/>
      <c r="D675" s="67"/>
      <c r="E675" s="68"/>
      <c r="F675" s="69"/>
      <c r="G675" s="66"/>
      <c r="H675" s="70"/>
      <c r="I675" s="71"/>
      <c r="J675" s="71"/>
      <c r="K675" s="34" t="s">
        <v>65</v>
      </c>
      <c r="L675" s="78">
        <v>675</v>
      </c>
      <c r="M675" s="78"/>
      <c r="N675" s="73"/>
      <c r="O675" s="80" t="s">
        <v>874</v>
      </c>
      <c r="P675" s="82">
        <v>43656.93784722222</v>
      </c>
      <c r="Q675" s="80" t="s">
        <v>1221</v>
      </c>
      <c r="R675" s="80"/>
      <c r="S675" s="80"/>
      <c r="T675" s="80"/>
      <c r="U675" s="80"/>
      <c r="V675" s="83" t="s">
        <v>1832</v>
      </c>
      <c r="W675" s="82">
        <v>43656.93784722222</v>
      </c>
      <c r="X675" s="86">
        <v>43656</v>
      </c>
      <c r="Y675" s="88" t="s">
        <v>2383</v>
      </c>
      <c r="Z675" s="83" t="s">
        <v>2946</v>
      </c>
      <c r="AA675" s="80"/>
      <c r="AB675" s="80"/>
      <c r="AC675" s="88" t="s">
        <v>3509</v>
      </c>
      <c r="AD675" s="80"/>
      <c r="AE675" s="80" t="b">
        <v>0</v>
      </c>
      <c r="AF675" s="80">
        <v>0</v>
      </c>
      <c r="AG675" s="88" t="s">
        <v>3679</v>
      </c>
      <c r="AH675" s="80" t="b">
        <v>0</v>
      </c>
      <c r="AI675" s="80" t="s">
        <v>3815</v>
      </c>
      <c r="AJ675" s="80"/>
      <c r="AK675" s="88" t="s">
        <v>3679</v>
      </c>
      <c r="AL675" s="80" t="b">
        <v>0</v>
      </c>
      <c r="AM675" s="80">
        <v>1</v>
      </c>
      <c r="AN675" s="88" t="s">
        <v>3508</v>
      </c>
      <c r="AO675" s="80" t="s">
        <v>3885</v>
      </c>
      <c r="AP675" s="80" t="b">
        <v>0</v>
      </c>
      <c r="AQ675" s="88" t="s">
        <v>3508</v>
      </c>
      <c r="AR675" s="80" t="s">
        <v>178</v>
      </c>
      <c r="AS675" s="80">
        <v>0</v>
      </c>
      <c r="AT675" s="80">
        <v>0</v>
      </c>
      <c r="AU675" s="80"/>
      <c r="AV675" s="80"/>
      <c r="AW675" s="80"/>
      <c r="AX675" s="80"/>
      <c r="AY675" s="80"/>
      <c r="AZ675" s="80"/>
      <c r="BA675" s="80"/>
      <c r="BB675" s="80"/>
      <c r="BC675" s="79" t="str">
        <f>REPLACE(INDEX(GroupVertices[Group],MATCH(Edges[[#This Row],[Vertex 1]],GroupVertices[Vertex],0)),1,1,"")</f>
        <v>3</v>
      </c>
      <c r="BD675" s="79" t="str">
        <f>REPLACE(INDEX(GroupVertices[Group],MATCH(Edges[[#This Row],[Vertex 2]],GroupVertices[Vertex],0)),1,1,"")</f>
        <v>3</v>
      </c>
    </row>
    <row r="676" spans="1:56" ht="15">
      <c r="A676" s="65" t="s">
        <v>648</v>
      </c>
      <c r="B676" s="65" t="s">
        <v>859</v>
      </c>
      <c r="C676" s="66"/>
      <c r="D676" s="67"/>
      <c r="E676" s="68"/>
      <c r="F676" s="69"/>
      <c r="G676" s="66"/>
      <c r="H676" s="70"/>
      <c r="I676" s="71"/>
      <c r="J676" s="71"/>
      <c r="K676" s="34" t="s">
        <v>65</v>
      </c>
      <c r="L676" s="78">
        <v>676</v>
      </c>
      <c r="M676" s="78"/>
      <c r="N676" s="73"/>
      <c r="O676" s="80" t="s">
        <v>875</v>
      </c>
      <c r="P676" s="82">
        <v>43656.93784722222</v>
      </c>
      <c r="Q676" s="80" t="s">
        <v>1221</v>
      </c>
      <c r="R676" s="80"/>
      <c r="S676" s="80"/>
      <c r="T676" s="80"/>
      <c r="U676" s="80"/>
      <c r="V676" s="83" t="s">
        <v>1832</v>
      </c>
      <c r="W676" s="82">
        <v>43656.93784722222</v>
      </c>
      <c r="X676" s="86">
        <v>43656</v>
      </c>
      <c r="Y676" s="88" t="s">
        <v>2383</v>
      </c>
      <c r="Z676" s="83" t="s">
        <v>2946</v>
      </c>
      <c r="AA676" s="80"/>
      <c r="AB676" s="80"/>
      <c r="AC676" s="88" t="s">
        <v>3509</v>
      </c>
      <c r="AD676" s="80"/>
      <c r="AE676" s="80" t="b">
        <v>0</v>
      </c>
      <c r="AF676" s="80">
        <v>0</v>
      </c>
      <c r="AG676" s="88" t="s">
        <v>3679</v>
      </c>
      <c r="AH676" s="80" t="b">
        <v>0</v>
      </c>
      <c r="AI676" s="80" t="s">
        <v>3815</v>
      </c>
      <c r="AJ676" s="80"/>
      <c r="AK676" s="88" t="s">
        <v>3679</v>
      </c>
      <c r="AL676" s="80" t="b">
        <v>0</v>
      </c>
      <c r="AM676" s="80">
        <v>1</v>
      </c>
      <c r="AN676" s="88" t="s">
        <v>3508</v>
      </c>
      <c r="AO676" s="80" t="s">
        <v>3885</v>
      </c>
      <c r="AP676" s="80" t="b">
        <v>0</v>
      </c>
      <c r="AQ676" s="88" t="s">
        <v>3508</v>
      </c>
      <c r="AR676" s="80" t="s">
        <v>178</v>
      </c>
      <c r="AS676" s="80">
        <v>0</v>
      </c>
      <c r="AT676" s="80">
        <v>0</v>
      </c>
      <c r="AU676" s="80"/>
      <c r="AV676" s="80"/>
      <c r="AW676" s="80"/>
      <c r="AX676" s="80"/>
      <c r="AY676" s="80"/>
      <c r="AZ676" s="80"/>
      <c r="BA676" s="80"/>
      <c r="BB676" s="80"/>
      <c r="BC676" s="79" t="str">
        <f>REPLACE(INDEX(GroupVertices[Group],MATCH(Edges[[#This Row],[Vertex 1]],GroupVertices[Vertex],0)),1,1,"")</f>
        <v>3</v>
      </c>
      <c r="BD676" s="79" t="str">
        <f>REPLACE(INDEX(GroupVertices[Group],MATCH(Edges[[#This Row],[Vertex 2]],GroupVertices[Vertex],0)),1,1,"")</f>
        <v>3</v>
      </c>
    </row>
    <row r="677" spans="1:56" ht="15">
      <c r="A677" s="65" t="s">
        <v>648</v>
      </c>
      <c r="B677" s="65" t="s">
        <v>655</v>
      </c>
      <c r="C677" s="66"/>
      <c r="D677" s="67"/>
      <c r="E677" s="68"/>
      <c r="F677" s="69"/>
      <c r="G677" s="66"/>
      <c r="H677" s="70"/>
      <c r="I677" s="71"/>
      <c r="J677" s="71"/>
      <c r="K677" s="34" t="s">
        <v>65</v>
      </c>
      <c r="L677" s="78">
        <v>677</v>
      </c>
      <c r="M677" s="78"/>
      <c r="N677" s="73"/>
      <c r="O677" s="80" t="s">
        <v>874</v>
      </c>
      <c r="P677" s="82">
        <v>43657.202256944445</v>
      </c>
      <c r="Q677" s="80" t="s">
        <v>1075</v>
      </c>
      <c r="R677" s="80"/>
      <c r="S677" s="80"/>
      <c r="T677" s="80" t="s">
        <v>1369</v>
      </c>
      <c r="U677" s="80"/>
      <c r="V677" s="83" t="s">
        <v>1832</v>
      </c>
      <c r="W677" s="82">
        <v>43657.202256944445</v>
      </c>
      <c r="X677" s="86">
        <v>43657</v>
      </c>
      <c r="Y677" s="88" t="s">
        <v>2385</v>
      </c>
      <c r="Z677" s="83" t="s">
        <v>2948</v>
      </c>
      <c r="AA677" s="80"/>
      <c r="AB677" s="80"/>
      <c r="AC677" s="88" t="s">
        <v>3511</v>
      </c>
      <c r="AD677" s="80"/>
      <c r="AE677" s="80" t="b">
        <v>0</v>
      </c>
      <c r="AF677" s="80">
        <v>0</v>
      </c>
      <c r="AG677" s="88" t="s">
        <v>3679</v>
      </c>
      <c r="AH677" s="80" t="b">
        <v>0</v>
      </c>
      <c r="AI677" s="80" t="s">
        <v>3815</v>
      </c>
      <c r="AJ677" s="80"/>
      <c r="AK677" s="88" t="s">
        <v>3679</v>
      </c>
      <c r="AL677" s="80" t="b">
        <v>0</v>
      </c>
      <c r="AM677" s="80">
        <v>2</v>
      </c>
      <c r="AN677" s="88" t="s">
        <v>3510</v>
      </c>
      <c r="AO677" s="80" t="s">
        <v>3885</v>
      </c>
      <c r="AP677" s="80" t="b">
        <v>0</v>
      </c>
      <c r="AQ677" s="88" t="s">
        <v>3510</v>
      </c>
      <c r="AR677" s="80" t="s">
        <v>178</v>
      </c>
      <c r="AS677" s="80">
        <v>0</v>
      </c>
      <c r="AT677" s="80">
        <v>0</v>
      </c>
      <c r="AU677" s="80"/>
      <c r="AV677" s="80"/>
      <c r="AW677" s="80"/>
      <c r="AX677" s="80"/>
      <c r="AY677" s="80"/>
      <c r="AZ677" s="80"/>
      <c r="BA677" s="80"/>
      <c r="BB677" s="80"/>
      <c r="BC677" s="79" t="str">
        <f>REPLACE(INDEX(GroupVertices[Group],MATCH(Edges[[#This Row],[Vertex 1]],GroupVertices[Vertex],0)),1,1,"")</f>
        <v>3</v>
      </c>
      <c r="BD677" s="79" t="str">
        <f>REPLACE(INDEX(GroupVertices[Group],MATCH(Edges[[#This Row],[Vertex 2]],GroupVertices[Vertex],0)),1,1,"")</f>
        <v>3</v>
      </c>
    </row>
    <row r="678" spans="1:56" ht="15">
      <c r="A678" s="65" t="s">
        <v>648</v>
      </c>
      <c r="B678" s="65" t="s">
        <v>656</v>
      </c>
      <c r="C678" s="66"/>
      <c r="D678" s="67"/>
      <c r="E678" s="68"/>
      <c r="F678" s="69"/>
      <c r="G678" s="66"/>
      <c r="H678" s="70"/>
      <c r="I678" s="71"/>
      <c r="J678" s="71"/>
      <c r="K678" s="34" t="s">
        <v>65</v>
      </c>
      <c r="L678" s="78">
        <v>678</v>
      </c>
      <c r="M678" s="78"/>
      <c r="N678" s="73"/>
      <c r="O678" s="80" t="s">
        <v>874</v>
      </c>
      <c r="P678" s="82">
        <v>43657.27375</v>
      </c>
      <c r="Q678" s="80" t="s">
        <v>1222</v>
      </c>
      <c r="R678" s="80"/>
      <c r="S678" s="80"/>
      <c r="T678" s="80"/>
      <c r="U678" s="80"/>
      <c r="V678" s="83" t="s">
        <v>1832</v>
      </c>
      <c r="W678" s="82">
        <v>43657.27375</v>
      </c>
      <c r="X678" s="86">
        <v>43657</v>
      </c>
      <c r="Y678" s="88" t="s">
        <v>2387</v>
      </c>
      <c r="Z678" s="83" t="s">
        <v>2950</v>
      </c>
      <c r="AA678" s="80"/>
      <c r="AB678" s="80"/>
      <c r="AC678" s="88" t="s">
        <v>3513</v>
      </c>
      <c r="AD678" s="80"/>
      <c r="AE678" s="80" t="b">
        <v>0</v>
      </c>
      <c r="AF678" s="80">
        <v>0</v>
      </c>
      <c r="AG678" s="88" t="s">
        <v>3679</v>
      </c>
      <c r="AH678" s="80" t="b">
        <v>0</v>
      </c>
      <c r="AI678" s="80" t="s">
        <v>3815</v>
      </c>
      <c r="AJ678" s="80"/>
      <c r="AK678" s="88" t="s">
        <v>3679</v>
      </c>
      <c r="AL678" s="80" t="b">
        <v>0</v>
      </c>
      <c r="AM678" s="80">
        <v>1</v>
      </c>
      <c r="AN678" s="88" t="s">
        <v>3512</v>
      </c>
      <c r="AO678" s="80" t="s">
        <v>3885</v>
      </c>
      <c r="AP678" s="80" t="b">
        <v>0</v>
      </c>
      <c r="AQ678" s="88" t="s">
        <v>3512</v>
      </c>
      <c r="AR678" s="80" t="s">
        <v>178</v>
      </c>
      <c r="AS678" s="80">
        <v>0</v>
      </c>
      <c r="AT678" s="80">
        <v>0</v>
      </c>
      <c r="AU678" s="80"/>
      <c r="AV678" s="80"/>
      <c r="AW678" s="80"/>
      <c r="AX678" s="80"/>
      <c r="AY678" s="80"/>
      <c r="AZ678" s="80"/>
      <c r="BA678" s="80"/>
      <c r="BB678" s="80"/>
      <c r="BC678" s="79" t="str">
        <f>REPLACE(INDEX(GroupVertices[Group],MATCH(Edges[[#This Row],[Vertex 1]],GroupVertices[Vertex],0)),1,1,"")</f>
        <v>3</v>
      </c>
      <c r="BD678" s="79" t="str">
        <f>REPLACE(INDEX(GroupVertices[Group],MATCH(Edges[[#This Row],[Vertex 2]],GroupVertices[Vertex],0)),1,1,"")</f>
        <v>3</v>
      </c>
    </row>
    <row r="679" spans="1:56" ht="15">
      <c r="A679" s="65" t="s">
        <v>648</v>
      </c>
      <c r="B679" s="65" t="s">
        <v>860</v>
      </c>
      <c r="C679" s="66"/>
      <c r="D679" s="67"/>
      <c r="E679" s="68"/>
      <c r="F679" s="69"/>
      <c r="G679" s="66"/>
      <c r="H679" s="70"/>
      <c r="I679" s="71"/>
      <c r="J679" s="71"/>
      <c r="K679" s="34" t="s">
        <v>65</v>
      </c>
      <c r="L679" s="78">
        <v>679</v>
      </c>
      <c r="M679" s="78"/>
      <c r="N679" s="73"/>
      <c r="O679" s="80" t="s">
        <v>875</v>
      </c>
      <c r="P679" s="82">
        <v>43657.27375</v>
      </c>
      <c r="Q679" s="80" t="s">
        <v>1222</v>
      </c>
      <c r="R679" s="80"/>
      <c r="S679" s="80"/>
      <c r="T679" s="80"/>
      <c r="U679" s="80"/>
      <c r="V679" s="83" t="s">
        <v>1832</v>
      </c>
      <c r="W679" s="82">
        <v>43657.27375</v>
      </c>
      <c r="X679" s="86">
        <v>43657</v>
      </c>
      <c r="Y679" s="88" t="s">
        <v>2387</v>
      </c>
      <c r="Z679" s="83" t="s">
        <v>2950</v>
      </c>
      <c r="AA679" s="80"/>
      <c r="AB679" s="80"/>
      <c r="AC679" s="88" t="s">
        <v>3513</v>
      </c>
      <c r="AD679" s="80"/>
      <c r="AE679" s="80" t="b">
        <v>0</v>
      </c>
      <c r="AF679" s="80">
        <v>0</v>
      </c>
      <c r="AG679" s="88" t="s">
        <v>3679</v>
      </c>
      <c r="AH679" s="80" t="b">
        <v>0</v>
      </c>
      <c r="AI679" s="80" t="s">
        <v>3815</v>
      </c>
      <c r="AJ679" s="80"/>
      <c r="AK679" s="88" t="s">
        <v>3679</v>
      </c>
      <c r="AL679" s="80" t="b">
        <v>0</v>
      </c>
      <c r="AM679" s="80">
        <v>1</v>
      </c>
      <c r="AN679" s="88" t="s">
        <v>3512</v>
      </c>
      <c r="AO679" s="80" t="s">
        <v>3885</v>
      </c>
      <c r="AP679" s="80" t="b">
        <v>0</v>
      </c>
      <c r="AQ679" s="88" t="s">
        <v>3512</v>
      </c>
      <c r="AR679" s="80" t="s">
        <v>178</v>
      </c>
      <c r="AS679" s="80">
        <v>0</v>
      </c>
      <c r="AT679" s="80">
        <v>0</v>
      </c>
      <c r="AU679" s="80"/>
      <c r="AV679" s="80"/>
      <c r="AW679" s="80"/>
      <c r="AX679" s="80"/>
      <c r="AY679" s="80"/>
      <c r="AZ679" s="80"/>
      <c r="BA679" s="80"/>
      <c r="BB679" s="80"/>
      <c r="BC679" s="79" t="str">
        <f>REPLACE(INDEX(GroupVertices[Group],MATCH(Edges[[#This Row],[Vertex 1]],GroupVertices[Vertex],0)),1,1,"")</f>
        <v>3</v>
      </c>
      <c r="BD679" s="79" t="str">
        <f>REPLACE(INDEX(GroupVertices[Group],MATCH(Edges[[#This Row],[Vertex 2]],GroupVertices[Vertex],0)),1,1,"")</f>
        <v>3</v>
      </c>
    </row>
    <row r="680" spans="1:56" ht="15">
      <c r="A680" s="65" t="s">
        <v>648</v>
      </c>
      <c r="B680" s="65" t="s">
        <v>657</v>
      </c>
      <c r="C680" s="66"/>
      <c r="D680" s="67"/>
      <c r="E680" s="68"/>
      <c r="F680" s="69"/>
      <c r="G680" s="66"/>
      <c r="H680" s="70"/>
      <c r="I680" s="71"/>
      <c r="J680" s="71"/>
      <c r="K680" s="34" t="s">
        <v>65</v>
      </c>
      <c r="L680" s="78">
        <v>680</v>
      </c>
      <c r="M680" s="78"/>
      <c r="N680" s="73"/>
      <c r="O680" s="80" t="s">
        <v>874</v>
      </c>
      <c r="P680" s="82">
        <v>43657.32822916667</v>
      </c>
      <c r="Q680" s="80" t="s">
        <v>1223</v>
      </c>
      <c r="R680" s="80"/>
      <c r="S680" s="80"/>
      <c r="T680" s="80" t="s">
        <v>1390</v>
      </c>
      <c r="U680" s="80"/>
      <c r="V680" s="83" t="s">
        <v>1832</v>
      </c>
      <c r="W680" s="82">
        <v>43657.32822916667</v>
      </c>
      <c r="X680" s="86">
        <v>43657</v>
      </c>
      <c r="Y680" s="88" t="s">
        <v>2389</v>
      </c>
      <c r="Z680" s="83" t="s">
        <v>2952</v>
      </c>
      <c r="AA680" s="80"/>
      <c r="AB680" s="80"/>
      <c r="AC680" s="88" t="s">
        <v>3515</v>
      </c>
      <c r="AD680" s="80"/>
      <c r="AE680" s="80" t="b">
        <v>0</v>
      </c>
      <c r="AF680" s="80">
        <v>0</v>
      </c>
      <c r="AG680" s="88" t="s">
        <v>3679</v>
      </c>
      <c r="AH680" s="80" t="b">
        <v>0</v>
      </c>
      <c r="AI680" s="80" t="s">
        <v>3815</v>
      </c>
      <c r="AJ680" s="80"/>
      <c r="AK680" s="88" t="s">
        <v>3679</v>
      </c>
      <c r="AL680" s="80" t="b">
        <v>0</v>
      </c>
      <c r="AM680" s="80">
        <v>1</v>
      </c>
      <c r="AN680" s="88" t="s">
        <v>3514</v>
      </c>
      <c r="AO680" s="80" t="s">
        <v>3885</v>
      </c>
      <c r="AP680" s="80" t="b">
        <v>0</v>
      </c>
      <c r="AQ680" s="88" t="s">
        <v>3514</v>
      </c>
      <c r="AR680" s="80" t="s">
        <v>178</v>
      </c>
      <c r="AS680" s="80">
        <v>0</v>
      </c>
      <c r="AT680" s="80">
        <v>0</v>
      </c>
      <c r="AU680" s="80"/>
      <c r="AV680" s="80"/>
      <c r="AW680" s="80"/>
      <c r="AX680" s="80"/>
      <c r="AY680" s="80"/>
      <c r="AZ680" s="80"/>
      <c r="BA680" s="80"/>
      <c r="BB680" s="80"/>
      <c r="BC680" s="79" t="str">
        <f>REPLACE(INDEX(GroupVertices[Group],MATCH(Edges[[#This Row],[Vertex 1]],GroupVertices[Vertex],0)),1,1,"")</f>
        <v>3</v>
      </c>
      <c r="BD680" s="79" t="str">
        <f>REPLACE(INDEX(GroupVertices[Group],MATCH(Edges[[#This Row],[Vertex 2]],GroupVertices[Vertex],0)),1,1,"")</f>
        <v>3</v>
      </c>
    </row>
    <row r="681" spans="1:56" ht="15">
      <c r="A681" s="65" t="s">
        <v>648</v>
      </c>
      <c r="B681" s="65" t="s">
        <v>658</v>
      </c>
      <c r="C681" s="66"/>
      <c r="D681" s="67"/>
      <c r="E681" s="68"/>
      <c r="F681" s="69"/>
      <c r="G681" s="66"/>
      <c r="H681" s="70"/>
      <c r="I681" s="71"/>
      <c r="J681" s="71"/>
      <c r="K681" s="34" t="s">
        <v>65</v>
      </c>
      <c r="L681" s="78">
        <v>681</v>
      </c>
      <c r="M681" s="78"/>
      <c r="N681" s="73"/>
      <c r="O681" s="80" t="s">
        <v>874</v>
      </c>
      <c r="P681" s="82">
        <v>43657.65048611111</v>
      </c>
      <c r="Q681" s="80" t="s">
        <v>1224</v>
      </c>
      <c r="R681" s="80"/>
      <c r="S681" s="80"/>
      <c r="T681" s="80"/>
      <c r="U681" s="80"/>
      <c r="V681" s="83" t="s">
        <v>1832</v>
      </c>
      <c r="W681" s="82">
        <v>43657.65048611111</v>
      </c>
      <c r="X681" s="86">
        <v>43657</v>
      </c>
      <c r="Y681" s="88" t="s">
        <v>2391</v>
      </c>
      <c r="Z681" s="83" t="s">
        <v>2954</v>
      </c>
      <c r="AA681" s="80"/>
      <c r="AB681" s="80"/>
      <c r="AC681" s="88" t="s">
        <v>3517</v>
      </c>
      <c r="AD681" s="80"/>
      <c r="AE681" s="80" t="b">
        <v>0</v>
      </c>
      <c r="AF681" s="80">
        <v>0</v>
      </c>
      <c r="AG681" s="88" t="s">
        <v>3679</v>
      </c>
      <c r="AH681" s="80" t="b">
        <v>0</v>
      </c>
      <c r="AI681" s="80" t="s">
        <v>3815</v>
      </c>
      <c r="AJ681" s="80"/>
      <c r="AK681" s="88" t="s">
        <v>3679</v>
      </c>
      <c r="AL681" s="80" t="b">
        <v>0</v>
      </c>
      <c r="AM681" s="80">
        <v>1</v>
      </c>
      <c r="AN681" s="88" t="s">
        <v>3516</v>
      </c>
      <c r="AO681" s="80" t="s">
        <v>3885</v>
      </c>
      <c r="AP681" s="80" t="b">
        <v>0</v>
      </c>
      <c r="AQ681" s="88" t="s">
        <v>3516</v>
      </c>
      <c r="AR681" s="80" t="s">
        <v>178</v>
      </c>
      <c r="AS681" s="80">
        <v>0</v>
      </c>
      <c r="AT681" s="80">
        <v>0</v>
      </c>
      <c r="AU681" s="80"/>
      <c r="AV681" s="80"/>
      <c r="AW681" s="80"/>
      <c r="AX681" s="80"/>
      <c r="AY681" s="80"/>
      <c r="AZ681" s="80"/>
      <c r="BA681" s="80"/>
      <c r="BB681" s="80"/>
      <c r="BC681" s="79" t="str">
        <f>REPLACE(INDEX(GroupVertices[Group],MATCH(Edges[[#This Row],[Vertex 1]],GroupVertices[Vertex],0)),1,1,"")</f>
        <v>3</v>
      </c>
      <c r="BD681" s="79" t="str">
        <f>REPLACE(INDEX(GroupVertices[Group],MATCH(Edges[[#This Row],[Vertex 2]],GroupVertices[Vertex],0)),1,1,"")</f>
        <v>3</v>
      </c>
    </row>
    <row r="682" spans="1:56" ht="15">
      <c r="A682" s="65" t="s">
        <v>648</v>
      </c>
      <c r="B682" s="65" t="s">
        <v>861</v>
      </c>
      <c r="C682" s="66"/>
      <c r="D682" s="67"/>
      <c r="E682" s="68"/>
      <c r="F682" s="69"/>
      <c r="G682" s="66"/>
      <c r="H682" s="70"/>
      <c r="I682" s="71"/>
      <c r="J682" s="71"/>
      <c r="K682" s="34" t="s">
        <v>65</v>
      </c>
      <c r="L682" s="78">
        <v>682</v>
      </c>
      <c r="M682" s="78"/>
      <c r="N682" s="73"/>
      <c r="O682" s="80" t="s">
        <v>876</v>
      </c>
      <c r="P682" s="82">
        <v>43657.65048611111</v>
      </c>
      <c r="Q682" s="80" t="s">
        <v>1224</v>
      </c>
      <c r="R682" s="80"/>
      <c r="S682" s="80"/>
      <c r="T682" s="80"/>
      <c r="U682" s="80"/>
      <c r="V682" s="83" t="s">
        <v>1832</v>
      </c>
      <c r="W682" s="82">
        <v>43657.65048611111</v>
      </c>
      <c r="X682" s="86">
        <v>43657</v>
      </c>
      <c r="Y682" s="88" t="s">
        <v>2391</v>
      </c>
      <c r="Z682" s="83" t="s">
        <v>2954</v>
      </c>
      <c r="AA682" s="80"/>
      <c r="AB682" s="80"/>
      <c r="AC682" s="88" t="s">
        <v>3517</v>
      </c>
      <c r="AD682" s="80"/>
      <c r="AE682" s="80" t="b">
        <v>0</v>
      </c>
      <c r="AF682" s="80">
        <v>0</v>
      </c>
      <c r="AG682" s="88" t="s">
        <v>3679</v>
      </c>
      <c r="AH682" s="80" t="b">
        <v>0</v>
      </c>
      <c r="AI682" s="80" t="s">
        <v>3815</v>
      </c>
      <c r="AJ682" s="80"/>
      <c r="AK682" s="88" t="s">
        <v>3679</v>
      </c>
      <c r="AL682" s="80" t="b">
        <v>0</v>
      </c>
      <c r="AM682" s="80">
        <v>1</v>
      </c>
      <c r="AN682" s="88" t="s">
        <v>3516</v>
      </c>
      <c r="AO682" s="80" t="s">
        <v>3885</v>
      </c>
      <c r="AP682" s="80" t="b">
        <v>0</v>
      </c>
      <c r="AQ682" s="88" t="s">
        <v>3516</v>
      </c>
      <c r="AR682" s="80" t="s">
        <v>178</v>
      </c>
      <c r="AS682" s="80">
        <v>0</v>
      </c>
      <c r="AT682" s="80">
        <v>0</v>
      </c>
      <c r="AU682" s="80"/>
      <c r="AV682" s="80"/>
      <c r="AW682" s="80"/>
      <c r="AX682" s="80"/>
      <c r="AY682" s="80"/>
      <c r="AZ682" s="80"/>
      <c r="BA682" s="80"/>
      <c r="BB682" s="80"/>
      <c r="BC682" s="79" t="str">
        <f>REPLACE(INDEX(GroupVertices[Group],MATCH(Edges[[#This Row],[Vertex 1]],GroupVertices[Vertex],0)),1,1,"")</f>
        <v>3</v>
      </c>
      <c r="BD682" s="79" t="str">
        <f>REPLACE(INDEX(GroupVertices[Group],MATCH(Edges[[#This Row],[Vertex 2]],GroupVertices[Vertex],0)),1,1,"")</f>
        <v>3</v>
      </c>
    </row>
    <row r="683" spans="1:56" ht="15">
      <c r="A683" s="65" t="s">
        <v>606</v>
      </c>
      <c r="B683" s="65" t="s">
        <v>606</v>
      </c>
      <c r="C683" s="66"/>
      <c r="D683" s="67"/>
      <c r="E683" s="68"/>
      <c r="F683" s="69"/>
      <c r="G683" s="66"/>
      <c r="H683" s="70"/>
      <c r="I683" s="71"/>
      <c r="J683" s="71"/>
      <c r="K683" s="34" t="s">
        <v>65</v>
      </c>
      <c r="L683" s="78">
        <v>683</v>
      </c>
      <c r="M683" s="78"/>
      <c r="N683" s="73"/>
      <c r="O683" s="80" t="s">
        <v>178</v>
      </c>
      <c r="P683" s="82">
        <v>43656.32480324074</v>
      </c>
      <c r="Q683" s="80" t="s">
        <v>1173</v>
      </c>
      <c r="R683" s="80"/>
      <c r="S683" s="80"/>
      <c r="T683" s="80"/>
      <c r="U683" s="83" t="s">
        <v>1473</v>
      </c>
      <c r="V683" s="83" t="s">
        <v>1473</v>
      </c>
      <c r="W683" s="82">
        <v>43656.32480324074</v>
      </c>
      <c r="X683" s="86">
        <v>43656</v>
      </c>
      <c r="Y683" s="88" t="s">
        <v>2306</v>
      </c>
      <c r="Z683" s="83" t="s">
        <v>2869</v>
      </c>
      <c r="AA683" s="80"/>
      <c r="AB683" s="80"/>
      <c r="AC683" s="88" t="s">
        <v>3432</v>
      </c>
      <c r="AD683" s="80"/>
      <c r="AE683" s="80" t="b">
        <v>0</v>
      </c>
      <c r="AF683" s="80">
        <v>4580</v>
      </c>
      <c r="AG683" s="88" t="s">
        <v>3679</v>
      </c>
      <c r="AH683" s="80" t="b">
        <v>0</v>
      </c>
      <c r="AI683" s="80" t="s">
        <v>3825</v>
      </c>
      <c r="AJ683" s="80"/>
      <c r="AK683" s="88" t="s">
        <v>3679</v>
      </c>
      <c r="AL683" s="80" t="b">
        <v>0</v>
      </c>
      <c r="AM683" s="80">
        <v>2385</v>
      </c>
      <c r="AN683" s="88" t="s">
        <v>3679</v>
      </c>
      <c r="AO683" s="80" t="s">
        <v>3849</v>
      </c>
      <c r="AP683" s="80" t="b">
        <v>0</v>
      </c>
      <c r="AQ683" s="88" t="s">
        <v>3432</v>
      </c>
      <c r="AR683" s="80" t="s">
        <v>874</v>
      </c>
      <c r="AS683" s="80">
        <v>0</v>
      </c>
      <c r="AT683" s="80">
        <v>0</v>
      </c>
      <c r="AU683" s="80"/>
      <c r="AV683" s="80"/>
      <c r="AW683" s="80"/>
      <c r="AX683" s="80"/>
      <c r="AY683" s="80"/>
      <c r="AZ683" s="80"/>
      <c r="BA683" s="80"/>
      <c r="BB683" s="80"/>
      <c r="BC683" s="79" t="str">
        <f>REPLACE(INDEX(GroupVertices[Group],MATCH(Edges[[#This Row],[Vertex 1]],GroupVertices[Vertex],0)),1,1,"")</f>
        <v>2</v>
      </c>
      <c r="BD683" s="79" t="str">
        <f>REPLACE(INDEX(GroupVertices[Group],MATCH(Edges[[#This Row],[Vertex 2]],GroupVertices[Vertex],0)),1,1,"")</f>
        <v>2</v>
      </c>
    </row>
    <row r="684" spans="1:56" ht="15">
      <c r="A684" s="65" t="s">
        <v>549</v>
      </c>
      <c r="B684" s="65" t="s">
        <v>548</v>
      </c>
      <c r="C684" s="66"/>
      <c r="D684" s="67"/>
      <c r="E684" s="68"/>
      <c r="F684" s="69"/>
      <c r="G684" s="66"/>
      <c r="H684" s="70"/>
      <c r="I684" s="71"/>
      <c r="J684" s="71"/>
      <c r="K684" s="34" t="s">
        <v>65</v>
      </c>
      <c r="L684" s="78">
        <v>684</v>
      </c>
      <c r="M684" s="78"/>
      <c r="N684" s="73"/>
      <c r="O684" s="80" t="s">
        <v>874</v>
      </c>
      <c r="P684" s="82">
        <v>43656.918703703705</v>
      </c>
      <c r="Q684" s="80" t="s">
        <v>1114</v>
      </c>
      <c r="R684" s="80"/>
      <c r="S684" s="80"/>
      <c r="T684" s="80" t="s">
        <v>1374</v>
      </c>
      <c r="U684" s="83" t="s">
        <v>1440</v>
      </c>
      <c r="V684" s="83" t="s">
        <v>1440</v>
      </c>
      <c r="W684" s="82">
        <v>43656.918703703705</v>
      </c>
      <c r="X684" s="86">
        <v>43656</v>
      </c>
      <c r="Y684" s="88" t="s">
        <v>2218</v>
      </c>
      <c r="Z684" s="83" t="s">
        <v>2778</v>
      </c>
      <c r="AA684" s="80"/>
      <c r="AB684" s="80"/>
      <c r="AC684" s="88" t="s">
        <v>3341</v>
      </c>
      <c r="AD684" s="80"/>
      <c r="AE684" s="80" t="b">
        <v>0</v>
      </c>
      <c r="AF684" s="80">
        <v>0</v>
      </c>
      <c r="AG684" s="88" t="s">
        <v>3679</v>
      </c>
      <c r="AH684" s="80" t="b">
        <v>0</v>
      </c>
      <c r="AI684" s="80" t="s">
        <v>3821</v>
      </c>
      <c r="AJ684" s="80"/>
      <c r="AK684" s="88" t="s">
        <v>3679</v>
      </c>
      <c r="AL684" s="80" t="b">
        <v>0</v>
      </c>
      <c r="AM684" s="80">
        <v>5</v>
      </c>
      <c r="AN684" s="88" t="s">
        <v>3339</v>
      </c>
      <c r="AO684" s="80" t="s">
        <v>3850</v>
      </c>
      <c r="AP684" s="80" t="b">
        <v>0</v>
      </c>
      <c r="AQ684" s="88" t="s">
        <v>3339</v>
      </c>
      <c r="AR684" s="80" t="s">
        <v>178</v>
      </c>
      <c r="AS684" s="80">
        <v>0</v>
      </c>
      <c r="AT684" s="80">
        <v>0</v>
      </c>
      <c r="AU684" s="80"/>
      <c r="AV684" s="80"/>
      <c r="AW684" s="80"/>
      <c r="AX684" s="80"/>
      <c r="AY684" s="80"/>
      <c r="AZ684" s="80"/>
      <c r="BA684" s="80"/>
      <c r="BB684" s="80"/>
      <c r="BC684" s="79" t="str">
        <f>REPLACE(INDEX(GroupVertices[Group],MATCH(Edges[[#This Row],[Vertex 1]],GroupVertices[Vertex],0)),1,1,"")</f>
        <v>13</v>
      </c>
      <c r="BD684" s="79" t="str">
        <f>REPLACE(INDEX(GroupVertices[Group],MATCH(Edges[[#This Row],[Vertex 2]],GroupVertices[Vertex],0)),1,1,"")</f>
        <v>13</v>
      </c>
    </row>
    <row r="685" spans="1:56" ht="15">
      <c r="A685" s="65" t="s">
        <v>549</v>
      </c>
      <c r="B685" s="65" t="s">
        <v>548</v>
      </c>
      <c r="C685" s="66"/>
      <c r="D685" s="67"/>
      <c r="E685" s="68"/>
      <c r="F685" s="69"/>
      <c r="G685" s="66"/>
      <c r="H685" s="70"/>
      <c r="I685" s="71"/>
      <c r="J685" s="71"/>
      <c r="K685" s="34" t="s">
        <v>65</v>
      </c>
      <c r="L685" s="78">
        <v>685</v>
      </c>
      <c r="M685" s="78"/>
      <c r="N685" s="73"/>
      <c r="O685" s="80" t="s">
        <v>874</v>
      </c>
      <c r="P685" s="82">
        <v>43656.91893518518</v>
      </c>
      <c r="Q685" s="80" t="s">
        <v>1113</v>
      </c>
      <c r="R685" s="80"/>
      <c r="S685" s="80"/>
      <c r="T685" s="80" t="s">
        <v>1344</v>
      </c>
      <c r="U685" s="83" t="s">
        <v>1439</v>
      </c>
      <c r="V685" s="83" t="s">
        <v>1439</v>
      </c>
      <c r="W685" s="82">
        <v>43656.91893518518</v>
      </c>
      <c r="X685" s="86">
        <v>43656</v>
      </c>
      <c r="Y685" s="88" t="s">
        <v>2073</v>
      </c>
      <c r="Z685" s="83" t="s">
        <v>2779</v>
      </c>
      <c r="AA685" s="80"/>
      <c r="AB685" s="80"/>
      <c r="AC685" s="88" t="s">
        <v>3342</v>
      </c>
      <c r="AD685" s="80"/>
      <c r="AE685" s="80" t="b">
        <v>0</v>
      </c>
      <c r="AF685" s="80">
        <v>0</v>
      </c>
      <c r="AG685" s="88" t="s">
        <v>3679</v>
      </c>
      <c r="AH685" s="80" t="b">
        <v>0</v>
      </c>
      <c r="AI685" s="80" t="s">
        <v>3821</v>
      </c>
      <c r="AJ685" s="80"/>
      <c r="AK685" s="88" t="s">
        <v>3679</v>
      </c>
      <c r="AL685" s="80" t="b">
        <v>0</v>
      </c>
      <c r="AM685" s="80">
        <v>2</v>
      </c>
      <c r="AN685" s="88" t="s">
        <v>3338</v>
      </c>
      <c r="AO685" s="80" t="s">
        <v>3850</v>
      </c>
      <c r="AP685" s="80" t="b">
        <v>0</v>
      </c>
      <c r="AQ685" s="88" t="s">
        <v>3338</v>
      </c>
      <c r="AR685" s="80" t="s">
        <v>178</v>
      </c>
      <c r="AS685" s="80">
        <v>0</v>
      </c>
      <c r="AT685" s="80">
        <v>0</v>
      </c>
      <c r="AU685" s="80"/>
      <c r="AV685" s="80"/>
      <c r="AW685" s="80"/>
      <c r="AX685" s="80"/>
      <c r="AY685" s="80"/>
      <c r="AZ685" s="80"/>
      <c r="BA685" s="80"/>
      <c r="BB685" s="80"/>
      <c r="BC685" s="79" t="str">
        <f>REPLACE(INDEX(GroupVertices[Group],MATCH(Edges[[#This Row],[Vertex 1]],GroupVertices[Vertex],0)),1,1,"")</f>
        <v>13</v>
      </c>
      <c r="BD685" s="79" t="str">
        <f>REPLACE(INDEX(GroupVertices[Group],MATCH(Edges[[#This Row],[Vertex 2]],GroupVertices[Vertex],0)),1,1,"")</f>
        <v>13</v>
      </c>
    </row>
    <row r="686" spans="1:56" ht="15">
      <c r="A686" s="65" t="s">
        <v>549</v>
      </c>
      <c r="B686" s="65" t="s">
        <v>548</v>
      </c>
      <c r="C686" s="66"/>
      <c r="D686" s="67"/>
      <c r="E686" s="68"/>
      <c r="F686" s="69"/>
      <c r="G686" s="66"/>
      <c r="H686" s="70"/>
      <c r="I686" s="71"/>
      <c r="J686" s="71"/>
      <c r="K686" s="34" t="s">
        <v>65</v>
      </c>
      <c r="L686" s="78">
        <v>686</v>
      </c>
      <c r="M686" s="78"/>
      <c r="N686" s="73"/>
      <c r="O686" s="80" t="s">
        <v>874</v>
      </c>
      <c r="P686" s="82">
        <v>43657.42296296296</v>
      </c>
      <c r="Q686" s="80" t="s">
        <v>1115</v>
      </c>
      <c r="R686" s="80"/>
      <c r="S686" s="80"/>
      <c r="T686" s="80" t="s">
        <v>1376</v>
      </c>
      <c r="U686" s="80"/>
      <c r="V686" s="83" t="s">
        <v>1783</v>
      </c>
      <c r="W686" s="82">
        <v>43657.42296296296</v>
      </c>
      <c r="X686" s="86">
        <v>43657</v>
      </c>
      <c r="Y686" s="88" t="s">
        <v>2219</v>
      </c>
      <c r="Z686" s="83" t="s">
        <v>2780</v>
      </c>
      <c r="AA686" s="80"/>
      <c r="AB686" s="80"/>
      <c r="AC686" s="88" t="s">
        <v>3343</v>
      </c>
      <c r="AD686" s="80"/>
      <c r="AE686" s="80" t="b">
        <v>0</v>
      </c>
      <c r="AF686" s="80">
        <v>0</v>
      </c>
      <c r="AG686" s="88" t="s">
        <v>3679</v>
      </c>
      <c r="AH686" s="80" t="b">
        <v>0</v>
      </c>
      <c r="AI686" s="80" t="s">
        <v>3821</v>
      </c>
      <c r="AJ686" s="80"/>
      <c r="AK686" s="88" t="s">
        <v>3679</v>
      </c>
      <c r="AL686" s="80" t="b">
        <v>0</v>
      </c>
      <c r="AM686" s="80">
        <v>2</v>
      </c>
      <c r="AN686" s="88" t="s">
        <v>3340</v>
      </c>
      <c r="AO686" s="80" t="s">
        <v>3850</v>
      </c>
      <c r="AP686" s="80" t="b">
        <v>0</v>
      </c>
      <c r="AQ686" s="88" t="s">
        <v>3340</v>
      </c>
      <c r="AR686" s="80" t="s">
        <v>178</v>
      </c>
      <c r="AS686" s="80">
        <v>0</v>
      </c>
      <c r="AT686" s="80">
        <v>0</v>
      </c>
      <c r="AU686" s="80"/>
      <c r="AV686" s="80"/>
      <c r="AW686" s="80"/>
      <c r="AX686" s="80"/>
      <c r="AY686" s="80"/>
      <c r="AZ686" s="80"/>
      <c r="BA686" s="80"/>
      <c r="BB686" s="80"/>
      <c r="BC686" s="79" t="str">
        <f>REPLACE(INDEX(GroupVertices[Group],MATCH(Edges[[#This Row],[Vertex 1]],GroupVertices[Vertex],0)),1,1,"")</f>
        <v>13</v>
      </c>
      <c r="BD686" s="79" t="str">
        <f>REPLACE(INDEX(GroupVertices[Group],MATCH(Edges[[#This Row],[Vertex 2]],GroupVertices[Vertex],0)),1,1,"")</f>
        <v>13</v>
      </c>
    </row>
    <row r="687" spans="1:56" ht="15">
      <c r="A687" s="65" t="s">
        <v>452</v>
      </c>
      <c r="B687" s="65" t="s">
        <v>548</v>
      </c>
      <c r="C687" s="66"/>
      <c r="D687" s="67"/>
      <c r="E687" s="68"/>
      <c r="F687" s="69"/>
      <c r="G687" s="66"/>
      <c r="H687" s="70"/>
      <c r="I687" s="71"/>
      <c r="J687" s="71"/>
      <c r="K687" s="34" t="s">
        <v>65</v>
      </c>
      <c r="L687" s="78">
        <v>687</v>
      </c>
      <c r="M687" s="78"/>
      <c r="N687" s="73"/>
      <c r="O687" s="80" t="s">
        <v>874</v>
      </c>
      <c r="P687" s="82">
        <v>43657.01378472222</v>
      </c>
      <c r="Q687" s="80" t="s">
        <v>1035</v>
      </c>
      <c r="R687" s="80"/>
      <c r="S687" s="80"/>
      <c r="T687" s="80" t="s">
        <v>1344</v>
      </c>
      <c r="U687" s="83" t="s">
        <v>1424</v>
      </c>
      <c r="V687" s="83" t="s">
        <v>1424</v>
      </c>
      <c r="W687" s="82">
        <v>43657.01378472222</v>
      </c>
      <c r="X687" s="86">
        <v>43657</v>
      </c>
      <c r="Y687" s="88" t="s">
        <v>2110</v>
      </c>
      <c r="Z687" s="83" t="s">
        <v>2670</v>
      </c>
      <c r="AA687" s="80"/>
      <c r="AB687" s="80"/>
      <c r="AC687" s="88" t="s">
        <v>3233</v>
      </c>
      <c r="AD687" s="80"/>
      <c r="AE687" s="80" t="b">
        <v>0</v>
      </c>
      <c r="AF687" s="80">
        <v>0</v>
      </c>
      <c r="AG687" s="88" t="s">
        <v>3679</v>
      </c>
      <c r="AH687" s="80" t="b">
        <v>0</v>
      </c>
      <c r="AI687" s="80" t="s">
        <v>3821</v>
      </c>
      <c r="AJ687" s="80"/>
      <c r="AK687" s="88" t="s">
        <v>3679</v>
      </c>
      <c r="AL687" s="80" t="b">
        <v>0</v>
      </c>
      <c r="AM687" s="80">
        <v>2</v>
      </c>
      <c r="AN687" s="88" t="s">
        <v>3337</v>
      </c>
      <c r="AO687" s="80" t="s">
        <v>3850</v>
      </c>
      <c r="AP687" s="80" t="b">
        <v>0</v>
      </c>
      <c r="AQ687" s="88" t="s">
        <v>3337</v>
      </c>
      <c r="AR687" s="80" t="s">
        <v>178</v>
      </c>
      <c r="AS687" s="80">
        <v>0</v>
      </c>
      <c r="AT687" s="80">
        <v>0</v>
      </c>
      <c r="AU687" s="80"/>
      <c r="AV687" s="80"/>
      <c r="AW687" s="80"/>
      <c r="AX687" s="80"/>
      <c r="AY687" s="80"/>
      <c r="AZ687" s="80"/>
      <c r="BA687" s="80"/>
      <c r="BB687" s="80"/>
      <c r="BC687" s="79" t="str">
        <f>REPLACE(INDEX(GroupVertices[Group],MATCH(Edges[[#This Row],[Vertex 1]],GroupVertices[Vertex],0)),1,1,"")</f>
        <v>13</v>
      </c>
      <c r="BD687" s="79" t="str">
        <f>REPLACE(INDEX(GroupVertices[Group],MATCH(Edges[[#This Row],[Vertex 2]],GroupVertices[Vertex],0)),1,1,"")</f>
        <v>13</v>
      </c>
    </row>
    <row r="688" spans="1:56" ht="15">
      <c r="A688" s="65" t="s">
        <v>601</v>
      </c>
      <c r="B688" s="65" t="s">
        <v>601</v>
      </c>
      <c r="C688" s="66"/>
      <c r="D688" s="67"/>
      <c r="E688" s="68"/>
      <c r="F688" s="69"/>
      <c r="G688" s="66"/>
      <c r="H688" s="70"/>
      <c r="I688" s="71"/>
      <c r="J688" s="71"/>
      <c r="K688" s="34" t="s">
        <v>65</v>
      </c>
      <c r="L688" s="78">
        <v>688</v>
      </c>
      <c r="M688" s="78"/>
      <c r="N688" s="73"/>
      <c r="O688" s="80" t="s">
        <v>178</v>
      </c>
      <c r="P688" s="82">
        <v>43655.558657407404</v>
      </c>
      <c r="Q688" s="80" t="s">
        <v>1167</v>
      </c>
      <c r="R688" s="80"/>
      <c r="S688" s="80"/>
      <c r="T688" s="80"/>
      <c r="U688" s="83" t="s">
        <v>1467</v>
      </c>
      <c r="V688" s="83" t="s">
        <v>1467</v>
      </c>
      <c r="W688" s="82">
        <v>43655.558657407404</v>
      </c>
      <c r="X688" s="86">
        <v>43655</v>
      </c>
      <c r="Y688" s="88" t="s">
        <v>2294</v>
      </c>
      <c r="Z688" s="83" t="s">
        <v>2857</v>
      </c>
      <c r="AA688" s="80"/>
      <c r="AB688" s="80"/>
      <c r="AC688" s="88" t="s">
        <v>3420</v>
      </c>
      <c r="AD688" s="80"/>
      <c r="AE688" s="80" t="b">
        <v>0</v>
      </c>
      <c r="AF688" s="80">
        <v>23087</v>
      </c>
      <c r="AG688" s="88" t="s">
        <v>3679</v>
      </c>
      <c r="AH688" s="80" t="b">
        <v>0</v>
      </c>
      <c r="AI688" s="80" t="s">
        <v>3815</v>
      </c>
      <c r="AJ688" s="80"/>
      <c r="AK688" s="88" t="s">
        <v>3679</v>
      </c>
      <c r="AL688" s="80" t="b">
        <v>0</v>
      </c>
      <c r="AM688" s="80">
        <v>8916</v>
      </c>
      <c r="AN688" s="88" t="s">
        <v>3679</v>
      </c>
      <c r="AO688" s="80" t="s">
        <v>3852</v>
      </c>
      <c r="AP688" s="80" t="b">
        <v>0</v>
      </c>
      <c r="AQ688" s="88" t="s">
        <v>3420</v>
      </c>
      <c r="AR688" s="80" t="s">
        <v>874</v>
      </c>
      <c r="AS688" s="80">
        <v>0</v>
      </c>
      <c r="AT688" s="80">
        <v>0</v>
      </c>
      <c r="AU688" s="80"/>
      <c r="AV688" s="80"/>
      <c r="AW688" s="80"/>
      <c r="AX688" s="80"/>
      <c r="AY688" s="80"/>
      <c r="AZ688" s="80"/>
      <c r="BA688" s="80"/>
      <c r="BB688" s="80"/>
      <c r="BC688" s="79" t="str">
        <f>REPLACE(INDEX(GroupVertices[Group],MATCH(Edges[[#This Row],[Vertex 1]],GroupVertices[Vertex],0)),1,1,"")</f>
        <v>2</v>
      </c>
      <c r="BD688" s="79" t="str">
        <f>REPLACE(INDEX(GroupVertices[Group],MATCH(Edges[[#This Row],[Vertex 2]],GroupVertices[Vertex],0)),1,1,"")</f>
        <v>2</v>
      </c>
    </row>
    <row r="689" spans="1:56" ht="15">
      <c r="A689" s="65" t="s">
        <v>686</v>
      </c>
      <c r="B689" s="65" t="s">
        <v>777</v>
      </c>
      <c r="C689" s="66"/>
      <c r="D689" s="67"/>
      <c r="E689" s="68"/>
      <c r="F689" s="69"/>
      <c r="G689" s="66"/>
      <c r="H689" s="70"/>
      <c r="I689" s="71"/>
      <c r="J689" s="71"/>
      <c r="K689" s="34" t="s">
        <v>65</v>
      </c>
      <c r="L689" s="78">
        <v>689</v>
      </c>
      <c r="M689" s="78"/>
      <c r="N689" s="73"/>
      <c r="O689" s="80" t="s">
        <v>875</v>
      </c>
      <c r="P689" s="82">
        <v>43656.900416666664</v>
      </c>
      <c r="Q689" s="80" t="s">
        <v>1005</v>
      </c>
      <c r="R689" s="80"/>
      <c r="S689" s="80"/>
      <c r="T689" s="80"/>
      <c r="U689" s="80"/>
      <c r="V689" s="83" t="s">
        <v>1863</v>
      </c>
      <c r="W689" s="82">
        <v>43656.900416666664</v>
      </c>
      <c r="X689" s="86">
        <v>43656</v>
      </c>
      <c r="Y689" s="88" t="s">
        <v>2421</v>
      </c>
      <c r="Z689" s="83" t="s">
        <v>2984</v>
      </c>
      <c r="AA689" s="80"/>
      <c r="AB689" s="80"/>
      <c r="AC689" s="88" t="s">
        <v>3547</v>
      </c>
      <c r="AD689" s="88" t="s">
        <v>3677</v>
      </c>
      <c r="AE689" s="80" t="b">
        <v>0</v>
      </c>
      <c r="AF689" s="80">
        <v>119</v>
      </c>
      <c r="AG689" s="88" t="s">
        <v>3813</v>
      </c>
      <c r="AH689" s="80" t="b">
        <v>0</v>
      </c>
      <c r="AI689" s="80" t="s">
        <v>3815</v>
      </c>
      <c r="AJ689" s="80"/>
      <c r="AK689" s="88" t="s">
        <v>3679</v>
      </c>
      <c r="AL689" s="80" t="b">
        <v>0</v>
      </c>
      <c r="AM689" s="80">
        <v>4</v>
      </c>
      <c r="AN689" s="88" t="s">
        <v>3679</v>
      </c>
      <c r="AO689" s="80" t="s">
        <v>3850</v>
      </c>
      <c r="AP689" s="80" t="b">
        <v>0</v>
      </c>
      <c r="AQ689" s="88" t="s">
        <v>3677</v>
      </c>
      <c r="AR689" s="80" t="s">
        <v>178</v>
      </c>
      <c r="AS689" s="80">
        <v>0</v>
      </c>
      <c r="AT689" s="80">
        <v>0</v>
      </c>
      <c r="AU689" s="80"/>
      <c r="AV689" s="80"/>
      <c r="AW689" s="80"/>
      <c r="AX689" s="80"/>
      <c r="AY689" s="80"/>
      <c r="AZ689" s="80"/>
      <c r="BA689" s="80"/>
      <c r="BB689" s="80"/>
      <c r="BC689" s="79" t="str">
        <f>REPLACE(INDEX(GroupVertices[Group],MATCH(Edges[[#This Row],[Vertex 1]],GroupVertices[Vertex],0)),1,1,"")</f>
        <v>15</v>
      </c>
      <c r="BD689" s="79" t="str">
        <f>REPLACE(INDEX(GroupVertices[Group],MATCH(Edges[[#This Row],[Vertex 2]],GroupVertices[Vertex],0)),1,1,"")</f>
        <v>15</v>
      </c>
    </row>
    <row r="690" spans="1:56" ht="15">
      <c r="A690" s="65" t="s">
        <v>652</v>
      </c>
      <c r="B690" s="65" t="s">
        <v>702</v>
      </c>
      <c r="C690" s="66"/>
      <c r="D690" s="67"/>
      <c r="E690" s="68"/>
      <c r="F690" s="69"/>
      <c r="G690" s="66"/>
      <c r="H690" s="70"/>
      <c r="I690" s="71"/>
      <c r="J690" s="71"/>
      <c r="K690" s="34" t="s">
        <v>65</v>
      </c>
      <c r="L690" s="78">
        <v>690</v>
      </c>
      <c r="M690" s="78"/>
      <c r="N690" s="73"/>
      <c r="O690" s="80" t="s">
        <v>875</v>
      </c>
      <c r="P690" s="82">
        <v>43656.666296296295</v>
      </c>
      <c r="Q690" s="80" t="s">
        <v>1219</v>
      </c>
      <c r="R690" s="80"/>
      <c r="S690" s="80"/>
      <c r="T690" s="80"/>
      <c r="U690" s="83" t="s">
        <v>1496</v>
      </c>
      <c r="V690" s="83" t="s">
        <v>1496</v>
      </c>
      <c r="W690" s="82">
        <v>43656.666296296295</v>
      </c>
      <c r="X690" s="86">
        <v>43656</v>
      </c>
      <c r="Y690" s="88" t="s">
        <v>2376</v>
      </c>
      <c r="Z690" s="83" t="s">
        <v>2939</v>
      </c>
      <c r="AA690" s="80"/>
      <c r="AB690" s="80"/>
      <c r="AC690" s="88" t="s">
        <v>3502</v>
      </c>
      <c r="AD690" s="88" t="s">
        <v>3560</v>
      </c>
      <c r="AE690" s="80" t="b">
        <v>0</v>
      </c>
      <c r="AF690" s="80">
        <v>3</v>
      </c>
      <c r="AG690" s="88" t="s">
        <v>3690</v>
      </c>
      <c r="AH690" s="80" t="b">
        <v>0</v>
      </c>
      <c r="AI690" s="80" t="s">
        <v>3815</v>
      </c>
      <c r="AJ690" s="80"/>
      <c r="AK690" s="88" t="s">
        <v>3679</v>
      </c>
      <c r="AL690" s="80" t="b">
        <v>0</v>
      </c>
      <c r="AM690" s="80">
        <v>1</v>
      </c>
      <c r="AN690" s="88" t="s">
        <v>3679</v>
      </c>
      <c r="AO690" s="80" t="s">
        <v>3849</v>
      </c>
      <c r="AP690" s="80" t="b">
        <v>0</v>
      </c>
      <c r="AQ690" s="88" t="s">
        <v>3560</v>
      </c>
      <c r="AR690" s="80" t="s">
        <v>178</v>
      </c>
      <c r="AS690" s="80">
        <v>0</v>
      </c>
      <c r="AT690" s="80">
        <v>0</v>
      </c>
      <c r="AU690" s="80"/>
      <c r="AV690" s="80"/>
      <c r="AW690" s="80"/>
      <c r="AX690" s="80"/>
      <c r="AY690" s="80"/>
      <c r="AZ690" s="80"/>
      <c r="BA690" s="80"/>
      <c r="BB690" s="80"/>
      <c r="BC690" s="79" t="str">
        <f>REPLACE(INDEX(GroupVertices[Group],MATCH(Edges[[#This Row],[Vertex 1]],GroupVertices[Vertex],0)),1,1,"")</f>
        <v>3</v>
      </c>
      <c r="BD690" s="79" t="str">
        <f>REPLACE(INDEX(GroupVertices[Group],MATCH(Edges[[#This Row],[Vertex 2]],GroupVertices[Vertex],0)),1,1,"")</f>
        <v>3</v>
      </c>
    </row>
    <row r="691" spans="1:56" ht="15">
      <c r="A691" s="65" t="s">
        <v>236</v>
      </c>
      <c r="B691" s="65" t="s">
        <v>428</v>
      </c>
      <c r="C691" s="66"/>
      <c r="D691" s="67"/>
      <c r="E691" s="68"/>
      <c r="F691" s="69"/>
      <c r="G691" s="66"/>
      <c r="H691" s="70"/>
      <c r="I691" s="71"/>
      <c r="J691" s="71"/>
      <c r="K691" s="34" t="s">
        <v>65</v>
      </c>
      <c r="L691" s="78">
        <v>691</v>
      </c>
      <c r="M691" s="78"/>
      <c r="N691" s="73"/>
      <c r="O691" s="80" t="s">
        <v>874</v>
      </c>
      <c r="P691" s="82">
        <v>43656.22665509259</v>
      </c>
      <c r="Q691" s="80" t="s">
        <v>877</v>
      </c>
      <c r="R691" s="80"/>
      <c r="S691" s="80"/>
      <c r="T691" s="80"/>
      <c r="U691" s="80"/>
      <c r="V691" s="83" t="s">
        <v>1524</v>
      </c>
      <c r="W691" s="82">
        <v>43656.22665509259</v>
      </c>
      <c r="X691" s="86">
        <v>43656</v>
      </c>
      <c r="Y691" s="88" t="s">
        <v>1886</v>
      </c>
      <c r="Z691" s="83" t="s">
        <v>2444</v>
      </c>
      <c r="AA691" s="80"/>
      <c r="AB691" s="80"/>
      <c r="AC691" s="88" t="s">
        <v>3007</v>
      </c>
      <c r="AD691" s="80"/>
      <c r="AE691" s="80" t="b">
        <v>0</v>
      </c>
      <c r="AF691" s="80">
        <v>0</v>
      </c>
      <c r="AG691" s="88" t="s">
        <v>3679</v>
      </c>
      <c r="AH691" s="80" t="b">
        <v>0</v>
      </c>
      <c r="AI691" s="80" t="s">
        <v>3815</v>
      </c>
      <c r="AJ691" s="80"/>
      <c r="AK691" s="88" t="s">
        <v>3679</v>
      </c>
      <c r="AL691" s="80" t="b">
        <v>0</v>
      </c>
      <c r="AM691" s="80">
        <v>94</v>
      </c>
      <c r="AN691" s="88" t="s">
        <v>3203</v>
      </c>
      <c r="AO691" s="80" t="s">
        <v>3850</v>
      </c>
      <c r="AP691" s="80" t="b">
        <v>0</v>
      </c>
      <c r="AQ691" s="88" t="s">
        <v>3203</v>
      </c>
      <c r="AR691" s="80" t="s">
        <v>178</v>
      </c>
      <c r="AS691" s="80">
        <v>0</v>
      </c>
      <c r="AT691" s="80">
        <v>0</v>
      </c>
      <c r="AU691" s="80"/>
      <c r="AV691" s="80"/>
      <c r="AW691" s="80"/>
      <c r="AX691" s="80"/>
      <c r="AY691" s="80"/>
      <c r="AZ691" s="80"/>
      <c r="BA691" s="80"/>
      <c r="BB691" s="80"/>
      <c r="BC691" s="79" t="str">
        <f>REPLACE(INDEX(GroupVertices[Group],MATCH(Edges[[#This Row],[Vertex 1]],GroupVertices[Vertex],0)),1,1,"")</f>
        <v>1</v>
      </c>
      <c r="BD691" s="79" t="str">
        <f>REPLACE(INDEX(GroupVertices[Group],MATCH(Edges[[#This Row],[Vertex 2]],GroupVertices[Vertex],0)),1,1,"")</f>
        <v>1</v>
      </c>
    </row>
    <row r="692" spans="1:56" ht="15">
      <c r="A692" s="65" t="s">
        <v>314</v>
      </c>
      <c r="B692" s="65" t="s">
        <v>314</v>
      </c>
      <c r="C692" s="66"/>
      <c r="D692" s="67"/>
      <c r="E692" s="68"/>
      <c r="F692" s="69"/>
      <c r="G692" s="66"/>
      <c r="H692" s="70"/>
      <c r="I692" s="71"/>
      <c r="J692" s="71"/>
      <c r="K692" s="34" t="s">
        <v>65</v>
      </c>
      <c r="L692" s="78">
        <v>692</v>
      </c>
      <c r="M692" s="78"/>
      <c r="N692" s="73"/>
      <c r="O692" s="80" t="s">
        <v>178</v>
      </c>
      <c r="P692" s="82">
        <v>43656.55646990741</v>
      </c>
      <c r="Q692" s="80" t="s">
        <v>928</v>
      </c>
      <c r="R692" s="80"/>
      <c r="S692" s="80"/>
      <c r="T692" s="80"/>
      <c r="U692" s="80"/>
      <c r="V692" s="83" t="s">
        <v>1594</v>
      </c>
      <c r="W692" s="82">
        <v>43656.55646990741</v>
      </c>
      <c r="X692" s="86">
        <v>43656</v>
      </c>
      <c r="Y692" s="88" t="s">
        <v>1964</v>
      </c>
      <c r="Z692" s="83" t="s">
        <v>2523</v>
      </c>
      <c r="AA692" s="80"/>
      <c r="AB692" s="80"/>
      <c r="AC692" s="88" t="s">
        <v>3086</v>
      </c>
      <c r="AD692" s="88" t="s">
        <v>3570</v>
      </c>
      <c r="AE692" s="80" t="b">
        <v>0</v>
      </c>
      <c r="AF692" s="80">
        <v>0</v>
      </c>
      <c r="AG692" s="88" t="s">
        <v>3700</v>
      </c>
      <c r="AH692" s="80" t="b">
        <v>0</v>
      </c>
      <c r="AI692" s="80" t="s">
        <v>3815</v>
      </c>
      <c r="AJ692" s="80"/>
      <c r="AK692" s="88" t="s">
        <v>3679</v>
      </c>
      <c r="AL692" s="80" t="b">
        <v>0</v>
      </c>
      <c r="AM692" s="80">
        <v>0</v>
      </c>
      <c r="AN692" s="88" t="s">
        <v>3679</v>
      </c>
      <c r="AO692" s="80" t="s">
        <v>3850</v>
      </c>
      <c r="AP692" s="80" t="b">
        <v>0</v>
      </c>
      <c r="AQ692" s="88" t="s">
        <v>3570</v>
      </c>
      <c r="AR692" s="80" t="s">
        <v>178</v>
      </c>
      <c r="AS692" s="80">
        <v>0</v>
      </c>
      <c r="AT692" s="80">
        <v>0</v>
      </c>
      <c r="AU692" s="80"/>
      <c r="AV692" s="80"/>
      <c r="AW692" s="80"/>
      <c r="AX692" s="80"/>
      <c r="AY692" s="80"/>
      <c r="AZ692" s="80"/>
      <c r="BA692" s="80"/>
      <c r="BB692" s="80"/>
      <c r="BC692" s="79" t="str">
        <f>REPLACE(INDEX(GroupVertices[Group],MATCH(Edges[[#This Row],[Vertex 1]],GroupVertices[Vertex],0)),1,1,"")</f>
        <v>144</v>
      </c>
      <c r="BD692" s="79" t="str">
        <f>REPLACE(INDEX(GroupVertices[Group],MATCH(Edges[[#This Row],[Vertex 2]],GroupVertices[Vertex],0)),1,1,"")</f>
        <v>144</v>
      </c>
    </row>
    <row r="693" spans="1:56" ht="15">
      <c r="A693" s="65" t="s">
        <v>565</v>
      </c>
      <c r="B693" s="65" t="s">
        <v>565</v>
      </c>
      <c r="C693" s="66"/>
      <c r="D693" s="67"/>
      <c r="E693" s="68"/>
      <c r="F693" s="69"/>
      <c r="G693" s="66"/>
      <c r="H693" s="70"/>
      <c r="I693" s="71"/>
      <c r="J693" s="71"/>
      <c r="K693" s="34" t="s">
        <v>65</v>
      </c>
      <c r="L693" s="78">
        <v>693</v>
      </c>
      <c r="M693" s="78"/>
      <c r="N693" s="73"/>
      <c r="O693" s="80" t="s">
        <v>178</v>
      </c>
      <c r="P693" s="82">
        <v>43654.1196412037</v>
      </c>
      <c r="Q693" s="80" t="s">
        <v>1130</v>
      </c>
      <c r="R693" s="80"/>
      <c r="S693" s="80"/>
      <c r="T693" s="80"/>
      <c r="U693" s="83" t="s">
        <v>1446</v>
      </c>
      <c r="V693" s="83" t="s">
        <v>1446</v>
      </c>
      <c r="W693" s="82">
        <v>43654.1196412037</v>
      </c>
      <c r="X693" s="86">
        <v>43654</v>
      </c>
      <c r="Y693" s="88" t="s">
        <v>2236</v>
      </c>
      <c r="Z693" s="83" t="s">
        <v>2797</v>
      </c>
      <c r="AA693" s="80"/>
      <c r="AB693" s="80"/>
      <c r="AC693" s="88" t="s">
        <v>3360</v>
      </c>
      <c r="AD693" s="80"/>
      <c r="AE693" s="80" t="b">
        <v>0</v>
      </c>
      <c r="AF693" s="80">
        <v>69579</v>
      </c>
      <c r="AG693" s="88" t="s">
        <v>3679</v>
      </c>
      <c r="AH693" s="80" t="b">
        <v>0</v>
      </c>
      <c r="AI693" s="80" t="s">
        <v>3815</v>
      </c>
      <c r="AJ693" s="80"/>
      <c r="AK693" s="88" t="s">
        <v>3679</v>
      </c>
      <c r="AL693" s="80" t="b">
        <v>0</v>
      </c>
      <c r="AM693" s="80">
        <v>24175</v>
      </c>
      <c r="AN693" s="88" t="s">
        <v>3679</v>
      </c>
      <c r="AO693" s="80" t="s">
        <v>3851</v>
      </c>
      <c r="AP693" s="80" t="b">
        <v>0</v>
      </c>
      <c r="AQ693" s="88" t="s">
        <v>3360</v>
      </c>
      <c r="AR693" s="80" t="s">
        <v>874</v>
      </c>
      <c r="AS693" s="80">
        <v>0</v>
      </c>
      <c r="AT693" s="80">
        <v>0</v>
      </c>
      <c r="AU693" s="80"/>
      <c r="AV693" s="80"/>
      <c r="AW693" s="80"/>
      <c r="AX693" s="80"/>
      <c r="AY693" s="80"/>
      <c r="AZ693" s="80"/>
      <c r="BA693" s="80"/>
      <c r="BB693" s="80"/>
      <c r="BC693" s="79" t="str">
        <f>REPLACE(INDEX(GroupVertices[Group],MATCH(Edges[[#This Row],[Vertex 1]],GroupVertices[Vertex],0)),1,1,"")</f>
        <v>9</v>
      </c>
      <c r="BD693" s="79" t="str">
        <f>REPLACE(INDEX(GroupVertices[Group],MATCH(Edges[[#This Row],[Vertex 2]],GroupVertices[Vertex],0)),1,1,"")</f>
        <v>9</v>
      </c>
    </row>
    <row r="694" spans="1:56" ht="15">
      <c r="A694" s="65" t="s">
        <v>665</v>
      </c>
      <c r="B694" s="65" t="s">
        <v>863</v>
      </c>
      <c r="C694" s="66"/>
      <c r="D694" s="67"/>
      <c r="E694" s="68"/>
      <c r="F694" s="69"/>
      <c r="G694" s="66"/>
      <c r="H694" s="70"/>
      <c r="I694" s="71"/>
      <c r="J694" s="71"/>
      <c r="K694" s="34" t="s">
        <v>65</v>
      </c>
      <c r="L694" s="78">
        <v>694</v>
      </c>
      <c r="M694" s="78"/>
      <c r="N694" s="73"/>
      <c r="O694" s="80" t="s">
        <v>875</v>
      </c>
      <c r="P694" s="82">
        <v>43657.66018518519</v>
      </c>
      <c r="Q694" s="80" t="s">
        <v>1229</v>
      </c>
      <c r="R694" s="80"/>
      <c r="S694" s="80"/>
      <c r="T694" s="80"/>
      <c r="U694" s="83" t="s">
        <v>1500</v>
      </c>
      <c r="V694" s="83" t="s">
        <v>1500</v>
      </c>
      <c r="W694" s="82">
        <v>43657.66018518519</v>
      </c>
      <c r="X694" s="86">
        <v>43657</v>
      </c>
      <c r="Y694" s="88" t="s">
        <v>2400</v>
      </c>
      <c r="Z694" s="83" t="s">
        <v>2963</v>
      </c>
      <c r="AA694" s="80"/>
      <c r="AB694" s="80"/>
      <c r="AC694" s="88" t="s">
        <v>3526</v>
      </c>
      <c r="AD694" s="88" t="s">
        <v>3665</v>
      </c>
      <c r="AE694" s="80" t="b">
        <v>0</v>
      </c>
      <c r="AF694" s="80">
        <v>2</v>
      </c>
      <c r="AG694" s="88" t="s">
        <v>3800</v>
      </c>
      <c r="AH694" s="80" t="b">
        <v>0</v>
      </c>
      <c r="AI694" s="80" t="s">
        <v>3815</v>
      </c>
      <c r="AJ694" s="80"/>
      <c r="AK694" s="88" t="s">
        <v>3679</v>
      </c>
      <c r="AL694" s="80" t="b">
        <v>0</v>
      </c>
      <c r="AM694" s="80">
        <v>0</v>
      </c>
      <c r="AN694" s="88" t="s">
        <v>3679</v>
      </c>
      <c r="AO694" s="80" t="s">
        <v>3850</v>
      </c>
      <c r="AP694" s="80" t="b">
        <v>0</v>
      </c>
      <c r="AQ694" s="88" t="s">
        <v>3665</v>
      </c>
      <c r="AR694" s="80" t="s">
        <v>178</v>
      </c>
      <c r="AS694" s="80">
        <v>0</v>
      </c>
      <c r="AT694" s="80">
        <v>0</v>
      </c>
      <c r="AU694" s="80"/>
      <c r="AV694" s="80"/>
      <c r="AW694" s="80"/>
      <c r="AX694" s="80"/>
      <c r="AY694" s="80"/>
      <c r="AZ694" s="80"/>
      <c r="BA694" s="80"/>
      <c r="BB694" s="80"/>
      <c r="BC694" s="79" t="str">
        <f>REPLACE(INDEX(GroupVertices[Group],MATCH(Edges[[#This Row],[Vertex 1]],GroupVertices[Vertex],0)),1,1,"")</f>
        <v>56</v>
      </c>
      <c r="BD694" s="79" t="str">
        <f>REPLACE(INDEX(GroupVertices[Group],MATCH(Edges[[#This Row],[Vertex 2]],GroupVertices[Vertex],0)),1,1,"")</f>
        <v>56</v>
      </c>
    </row>
    <row r="695" spans="1:56" ht="15">
      <c r="A695" s="65" t="s">
        <v>614</v>
      </c>
      <c r="B695" s="65" t="s">
        <v>620</v>
      </c>
      <c r="C695" s="66"/>
      <c r="D695" s="67"/>
      <c r="E695" s="68"/>
      <c r="F695" s="69"/>
      <c r="G695" s="66"/>
      <c r="H695" s="70"/>
      <c r="I695" s="71"/>
      <c r="J695" s="71"/>
      <c r="K695" s="34" t="s">
        <v>65</v>
      </c>
      <c r="L695" s="78">
        <v>695</v>
      </c>
      <c r="M695" s="78"/>
      <c r="N695" s="73"/>
      <c r="O695" s="80" t="s">
        <v>876</v>
      </c>
      <c r="P695" s="82">
        <v>43655.650925925926</v>
      </c>
      <c r="Q695" s="80" t="s">
        <v>1181</v>
      </c>
      <c r="R695" s="80"/>
      <c r="S695" s="80"/>
      <c r="T695" s="80"/>
      <c r="U695" s="83" t="s">
        <v>1480</v>
      </c>
      <c r="V695" s="83" t="s">
        <v>1480</v>
      </c>
      <c r="W695" s="82">
        <v>43655.650925925926</v>
      </c>
      <c r="X695" s="86">
        <v>43655</v>
      </c>
      <c r="Y695" s="88" t="s">
        <v>2322</v>
      </c>
      <c r="Z695" s="83" t="s">
        <v>2885</v>
      </c>
      <c r="AA695" s="80"/>
      <c r="AB695" s="80"/>
      <c r="AC695" s="88" t="s">
        <v>3448</v>
      </c>
      <c r="AD695" s="80"/>
      <c r="AE695" s="80" t="b">
        <v>0</v>
      </c>
      <c r="AF695" s="80">
        <v>6293</v>
      </c>
      <c r="AG695" s="88" t="s">
        <v>3679</v>
      </c>
      <c r="AH695" s="80" t="b">
        <v>0</v>
      </c>
      <c r="AI695" s="80" t="s">
        <v>3815</v>
      </c>
      <c r="AJ695" s="80"/>
      <c r="AK695" s="88" t="s">
        <v>3679</v>
      </c>
      <c r="AL695" s="80" t="b">
        <v>0</v>
      </c>
      <c r="AM695" s="80">
        <v>2192</v>
      </c>
      <c r="AN695" s="88" t="s">
        <v>3679</v>
      </c>
      <c r="AO695" s="80" t="s">
        <v>3850</v>
      </c>
      <c r="AP695" s="80" t="b">
        <v>0</v>
      </c>
      <c r="AQ695" s="88" t="s">
        <v>3448</v>
      </c>
      <c r="AR695" s="80" t="s">
        <v>874</v>
      </c>
      <c r="AS695" s="80">
        <v>0</v>
      </c>
      <c r="AT695" s="80">
        <v>0</v>
      </c>
      <c r="AU695" s="80"/>
      <c r="AV695" s="80"/>
      <c r="AW695" s="80"/>
      <c r="AX695" s="80"/>
      <c r="AY695" s="80"/>
      <c r="AZ695" s="80"/>
      <c r="BA695" s="80"/>
      <c r="BB695" s="80"/>
      <c r="BC695" s="79" t="str">
        <f>REPLACE(INDEX(GroupVertices[Group],MATCH(Edges[[#This Row],[Vertex 1]],GroupVertices[Vertex],0)),1,1,"")</f>
        <v>2</v>
      </c>
      <c r="BD695" s="79" t="str">
        <f>REPLACE(INDEX(GroupVertices[Group],MATCH(Edges[[#This Row],[Vertex 2]],GroupVertices[Vertex],0)),1,1,"")</f>
        <v>2</v>
      </c>
    </row>
    <row r="696" spans="1:56" ht="15">
      <c r="A696" s="65" t="s">
        <v>304</v>
      </c>
      <c r="B696" s="65" t="s">
        <v>304</v>
      </c>
      <c r="C696" s="66"/>
      <c r="D696" s="67"/>
      <c r="E696" s="68"/>
      <c r="F696" s="69"/>
      <c r="G696" s="66"/>
      <c r="H696" s="70"/>
      <c r="I696" s="71"/>
      <c r="J696" s="71"/>
      <c r="K696" s="34" t="s">
        <v>65</v>
      </c>
      <c r="L696" s="78">
        <v>696</v>
      </c>
      <c r="M696" s="78"/>
      <c r="N696" s="73"/>
      <c r="O696" s="80" t="s">
        <v>178</v>
      </c>
      <c r="P696" s="82">
        <v>43656.52119212963</v>
      </c>
      <c r="Q696" s="80" t="s">
        <v>921</v>
      </c>
      <c r="R696" s="80"/>
      <c r="S696" s="80"/>
      <c r="T696" s="80"/>
      <c r="U696" s="80"/>
      <c r="V696" s="83" t="s">
        <v>1584</v>
      </c>
      <c r="W696" s="82">
        <v>43656.52119212963</v>
      </c>
      <c r="X696" s="86">
        <v>43656</v>
      </c>
      <c r="Y696" s="88" t="s">
        <v>1954</v>
      </c>
      <c r="Z696" s="83" t="s">
        <v>2513</v>
      </c>
      <c r="AA696" s="80"/>
      <c r="AB696" s="80"/>
      <c r="AC696" s="88" t="s">
        <v>3076</v>
      </c>
      <c r="AD696" s="80"/>
      <c r="AE696" s="80" t="b">
        <v>0</v>
      </c>
      <c r="AF696" s="80">
        <v>0</v>
      </c>
      <c r="AG696" s="88" t="s">
        <v>3679</v>
      </c>
      <c r="AH696" s="80" t="b">
        <v>0</v>
      </c>
      <c r="AI696" s="80" t="s">
        <v>3815</v>
      </c>
      <c r="AJ696" s="80"/>
      <c r="AK696" s="88" t="s">
        <v>3679</v>
      </c>
      <c r="AL696" s="80" t="b">
        <v>0</v>
      </c>
      <c r="AM696" s="80">
        <v>0</v>
      </c>
      <c r="AN696" s="88" t="s">
        <v>3679</v>
      </c>
      <c r="AO696" s="80" t="s">
        <v>3850</v>
      </c>
      <c r="AP696" s="80" t="b">
        <v>0</v>
      </c>
      <c r="AQ696" s="88" t="s">
        <v>3076</v>
      </c>
      <c r="AR696" s="80" t="s">
        <v>178</v>
      </c>
      <c r="AS696" s="80">
        <v>0</v>
      </c>
      <c r="AT696" s="80">
        <v>0</v>
      </c>
      <c r="AU696" s="80"/>
      <c r="AV696" s="80"/>
      <c r="AW696" s="80"/>
      <c r="AX696" s="80"/>
      <c r="AY696" s="80"/>
      <c r="AZ696" s="80"/>
      <c r="BA696" s="80"/>
      <c r="BB696" s="80"/>
      <c r="BC696" s="79" t="str">
        <f>REPLACE(INDEX(GroupVertices[Group],MATCH(Edges[[#This Row],[Vertex 1]],GroupVertices[Vertex],0)),1,1,"")</f>
        <v>143</v>
      </c>
      <c r="BD696" s="79" t="str">
        <f>REPLACE(INDEX(GroupVertices[Group],MATCH(Edges[[#This Row],[Vertex 2]],GroupVertices[Vertex],0)),1,1,"")</f>
        <v>143</v>
      </c>
    </row>
    <row r="697" spans="1:56" ht="15">
      <c r="A697" s="65" t="s">
        <v>245</v>
      </c>
      <c r="B697" s="65" t="s">
        <v>428</v>
      </c>
      <c r="C697" s="66"/>
      <c r="D697" s="67"/>
      <c r="E697" s="68"/>
      <c r="F697" s="69"/>
      <c r="G697" s="66"/>
      <c r="H697" s="70"/>
      <c r="I697" s="71"/>
      <c r="J697" s="71"/>
      <c r="K697" s="34" t="s">
        <v>65</v>
      </c>
      <c r="L697" s="78">
        <v>697</v>
      </c>
      <c r="M697" s="78"/>
      <c r="N697" s="73"/>
      <c r="O697" s="80" t="s">
        <v>874</v>
      </c>
      <c r="P697" s="82">
        <v>43656.23648148148</v>
      </c>
      <c r="Q697" s="80" t="s">
        <v>877</v>
      </c>
      <c r="R697" s="80"/>
      <c r="S697" s="80"/>
      <c r="T697" s="80"/>
      <c r="U697" s="80"/>
      <c r="V697" s="83" t="s">
        <v>1533</v>
      </c>
      <c r="W697" s="82">
        <v>43656.23648148148</v>
      </c>
      <c r="X697" s="86">
        <v>43656</v>
      </c>
      <c r="Y697" s="88" t="s">
        <v>1895</v>
      </c>
      <c r="Z697" s="83" t="s">
        <v>2453</v>
      </c>
      <c r="AA697" s="80"/>
      <c r="AB697" s="80"/>
      <c r="AC697" s="88" t="s">
        <v>3016</v>
      </c>
      <c r="AD697" s="80"/>
      <c r="AE697" s="80" t="b">
        <v>0</v>
      </c>
      <c r="AF697" s="80">
        <v>0</v>
      </c>
      <c r="AG697" s="88" t="s">
        <v>3679</v>
      </c>
      <c r="AH697" s="80" t="b">
        <v>0</v>
      </c>
      <c r="AI697" s="80" t="s">
        <v>3815</v>
      </c>
      <c r="AJ697" s="80"/>
      <c r="AK697" s="88" t="s">
        <v>3679</v>
      </c>
      <c r="AL697" s="80" t="b">
        <v>0</v>
      </c>
      <c r="AM697" s="80">
        <v>94</v>
      </c>
      <c r="AN697" s="88" t="s">
        <v>3203</v>
      </c>
      <c r="AO697" s="80" t="s">
        <v>3849</v>
      </c>
      <c r="AP697" s="80" t="b">
        <v>0</v>
      </c>
      <c r="AQ697" s="88" t="s">
        <v>3203</v>
      </c>
      <c r="AR697" s="80" t="s">
        <v>178</v>
      </c>
      <c r="AS697" s="80">
        <v>0</v>
      </c>
      <c r="AT697" s="80">
        <v>0</v>
      </c>
      <c r="AU697" s="80"/>
      <c r="AV697" s="80"/>
      <c r="AW697" s="80"/>
      <c r="AX697" s="80"/>
      <c r="AY697" s="80"/>
      <c r="AZ697" s="80"/>
      <c r="BA697" s="80"/>
      <c r="BB697" s="80"/>
      <c r="BC697" s="79" t="str">
        <f>REPLACE(INDEX(GroupVertices[Group],MATCH(Edges[[#This Row],[Vertex 1]],GroupVertices[Vertex],0)),1,1,"")</f>
        <v>1</v>
      </c>
      <c r="BD697" s="79" t="str">
        <f>REPLACE(INDEX(GroupVertices[Group],MATCH(Edges[[#This Row],[Vertex 2]],GroupVertices[Vertex],0)),1,1,"")</f>
        <v>1</v>
      </c>
    </row>
    <row r="698" spans="1:56" ht="15">
      <c r="A698" s="65" t="s">
        <v>576</v>
      </c>
      <c r="B698" s="65" t="s">
        <v>576</v>
      </c>
      <c r="C698" s="66"/>
      <c r="D698" s="67"/>
      <c r="E698" s="68"/>
      <c r="F698" s="69"/>
      <c r="G698" s="66"/>
      <c r="H698" s="70"/>
      <c r="I698" s="71"/>
      <c r="J698" s="71"/>
      <c r="K698" s="34" t="s">
        <v>65</v>
      </c>
      <c r="L698" s="78">
        <v>698</v>
      </c>
      <c r="M698" s="78"/>
      <c r="N698" s="73"/>
      <c r="O698" s="80" t="s">
        <v>178</v>
      </c>
      <c r="P698" s="82">
        <v>43657.543391203704</v>
      </c>
      <c r="Q698" s="80" t="s">
        <v>1144</v>
      </c>
      <c r="R698" s="80"/>
      <c r="S698" s="80"/>
      <c r="T698" s="80"/>
      <c r="U698" s="80"/>
      <c r="V698" s="83" t="s">
        <v>1803</v>
      </c>
      <c r="W698" s="82">
        <v>43657.543391203704</v>
      </c>
      <c r="X698" s="86">
        <v>43657</v>
      </c>
      <c r="Y698" s="88" t="s">
        <v>2256</v>
      </c>
      <c r="Z698" s="83" t="s">
        <v>2818</v>
      </c>
      <c r="AA698" s="80"/>
      <c r="AB698" s="80"/>
      <c r="AC698" s="88" t="s">
        <v>3381</v>
      </c>
      <c r="AD698" s="80"/>
      <c r="AE698" s="80" t="b">
        <v>0</v>
      </c>
      <c r="AF698" s="80">
        <v>2</v>
      </c>
      <c r="AG698" s="88" t="s">
        <v>3679</v>
      </c>
      <c r="AH698" s="80" t="b">
        <v>0</v>
      </c>
      <c r="AI698" s="80" t="s">
        <v>3815</v>
      </c>
      <c r="AJ698" s="80"/>
      <c r="AK698" s="88" t="s">
        <v>3679</v>
      </c>
      <c r="AL698" s="80" t="b">
        <v>0</v>
      </c>
      <c r="AM698" s="80">
        <v>0</v>
      </c>
      <c r="AN698" s="88" t="s">
        <v>3679</v>
      </c>
      <c r="AO698" s="80" t="s">
        <v>3849</v>
      </c>
      <c r="AP698" s="80" t="b">
        <v>0</v>
      </c>
      <c r="AQ698" s="88" t="s">
        <v>3381</v>
      </c>
      <c r="AR698" s="80" t="s">
        <v>178</v>
      </c>
      <c r="AS698" s="80">
        <v>0</v>
      </c>
      <c r="AT698" s="80">
        <v>0</v>
      </c>
      <c r="AU698" s="80" t="s">
        <v>3894</v>
      </c>
      <c r="AV698" s="80" t="s">
        <v>3897</v>
      </c>
      <c r="AW698" s="80" t="s">
        <v>3900</v>
      </c>
      <c r="AX698" s="80" t="s">
        <v>3908</v>
      </c>
      <c r="AY698" s="80" t="s">
        <v>3917</v>
      </c>
      <c r="AZ698" s="80" t="s">
        <v>3925</v>
      </c>
      <c r="BA698" s="80" t="s">
        <v>3930</v>
      </c>
      <c r="BB698" s="83" t="s">
        <v>3937</v>
      </c>
      <c r="BC698" s="79" t="str">
        <f>REPLACE(INDEX(GroupVertices[Group],MATCH(Edges[[#This Row],[Vertex 1]],GroupVertices[Vertex],0)),1,1,"")</f>
        <v>142</v>
      </c>
      <c r="BD698" s="79" t="str">
        <f>REPLACE(INDEX(GroupVertices[Group],MATCH(Edges[[#This Row],[Vertex 2]],GroupVertices[Vertex],0)),1,1,"")</f>
        <v>142</v>
      </c>
    </row>
    <row r="699" spans="1:56" ht="15">
      <c r="A699" s="65" t="s">
        <v>234</v>
      </c>
      <c r="B699" s="65" t="s">
        <v>428</v>
      </c>
      <c r="C699" s="66"/>
      <c r="D699" s="67"/>
      <c r="E699" s="68"/>
      <c r="F699" s="69"/>
      <c r="G699" s="66"/>
      <c r="H699" s="70"/>
      <c r="I699" s="71"/>
      <c r="J699" s="71"/>
      <c r="K699" s="34" t="s">
        <v>65</v>
      </c>
      <c r="L699" s="78">
        <v>699</v>
      </c>
      <c r="M699" s="78"/>
      <c r="N699" s="73"/>
      <c r="O699" s="80" t="s">
        <v>874</v>
      </c>
      <c r="P699" s="82">
        <v>43656.22609953704</v>
      </c>
      <c r="Q699" s="80" t="s">
        <v>877</v>
      </c>
      <c r="R699" s="80"/>
      <c r="S699" s="80"/>
      <c r="T699" s="80"/>
      <c r="U699" s="80"/>
      <c r="V699" s="83" t="s">
        <v>1522</v>
      </c>
      <c r="W699" s="82">
        <v>43656.22609953704</v>
      </c>
      <c r="X699" s="86">
        <v>43656</v>
      </c>
      <c r="Y699" s="88" t="s">
        <v>1884</v>
      </c>
      <c r="Z699" s="83" t="s">
        <v>2442</v>
      </c>
      <c r="AA699" s="80"/>
      <c r="AB699" s="80"/>
      <c r="AC699" s="88" t="s">
        <v>3005</v>
      </c>
      <c r="AD699" s="80"/>
      <c r="AE699" s="80" t="b">
        <v>0</v>
      </c>
      <c r="AF699" s="80">
        <v>0</v>
      </c>
      <c r="AG699" s="88" t="s">
        <v>3679</v>
      </c>
      <c r="AH699" s="80" t="b">
        <v>0</v>
      </c>
      <c r="AI699" s="80" t="s">
        <v>3815</v>
      </c>
      <c r="AJ699" s="80"/>
      <c r="AK699" s="88" t="s">
        <v>3679</v>
      </c>
      <c r="AL699" s="80" t="b">
        <v>0</v>
      </c>
      <c r="AM699" s="80">
        <v>94</v>
      </c>
      <c r="AN699" s="88" t="s">
        <v>3203</v>
      </c>
      <c r="AO699" s="80" t="s">
        <v>3849</v>
      </c>
      <c r="AP699" s="80" t="b">
        <v>0</v>
      </c>
      <c r="AQ699" s="88" t="s">
        <v>3203</v>
      </c>
      <c r="AR699" s="80" t="s">
        <v>178</v>
      </c>
      <c r="AS699" s="80">
        <v>0</v>
      </c>
      <c r="AT699" s="80">
        <v>0</v>
      </c>
      <c r="AU699" s="80"/>
      <c r="AV699" s="80"/>
      <c r="AW699" s="80"/>
      <c r="AX699" s="80"/>
      <c r="AY699" s="80"/>
      <c r="AZ699" s="80"/>
      <c r="BA699" s="80"/>
      <c r="BB699" s="80"/>
      <c r="BC699" s="79" t="str">
        <f>REPLACE(INDEX(GroupVertices[Group],MATCH(Edges[[#This Row],[Vertex 1]],GroupVertices[Vertex],0)),1,1,"")</f>
        <v>1</v>
      </c>
      <c r="BD699" s="79" t="str">
        <f>REPLACE(INDEX(GroupVertices[Group],MATCH(Edges[[#This Row],[Vertex 2]],GroupVertices[Vertex],0)),1,1,"")</f>
        <v>1</v>
      </c>
    </row>
    <row r="700" spans="1:56" ht="15">
      <c r="A700" s="65" t="s">
        <v>249</v>
      </c>
      <c r="B700" s="65" t="s">
        <v>428</v>
      </c>
      <c r="C700" s="66"/>
      <c r="D700" s="67"/>
      <c r="E700" s="68"/>
      <c r="F700" s="69"/>
      <c r="G700" s="66"/>
      <c r="H700" s="70"/>
      <c r="I700" s="71"/>
      <c r="J700" s="71"/>
      <c r="K700" s="34" t="s">
        <v>65</v>
      </c>
      <c r="L700" s="78">
        <v>700</v>
      </c>
      <c r="M700" s="78"/>
      <c r="N700" s="73"/>
      <c r="O700" s="80" t="s">
        <v>874</v>
      </c>
      <c r="P700" s="82">
        <v>43656.23914351852</v>
      </c>
      <c r="Q700" s="80" t="s">
        <v>877</v>
      </c>
      <c r="R700" s="80"/>
      <c r="S700" s="80"/>
      <c r="T700" s="80"/>
      <c r="U700" s="80"/>
      <c r="V700" s="83" t="s">
        <v>1536</v>
      </c>
      <c r="W700" s="82">
        <v>43656.23914351852</v>
      </c>
      <c r="X700" s="86">
        <v>43656</v>
      </c>
      <c r="Y700" s="88" t="s">
        <v>1899</v>
      </c>
      <c r="Z700" s="83" t="s">
        <v>2457</v>
      </c>
      <c r="AA700" s="80"/>
      <c r="AB700" s="80"/>
      <c r="AC700" s="88" t="s">
        <v>3020</v>
      </c>
      <c r="AD700" s="80"/>
      <c r="AE700" s="80" t="b">
        <v>0</v>
      </c>
      <c r="AF700" s="80">
        <v>0</v>
      </c>
      <c r="AG700" s="88" t="s">
        <v>3679</v>
      </c>
      <c r="AH700" s="80" t="b">
        <v>0</v>
      </c>
      <c r="AI700" s="80" t="s">
        <v>3815</v>
      </c>
      <c r="AJ700" s="80"/>
      <c r="AK700" s="88" t="s">
        <v>3679</v>
      </c>
      <c r="AL700" s="80" t="b">
        <v>0</v>
      </c>
      <c r="AM700" s="80">
        <v>94</v>
      </c>
      <c r="AN700" s="88" t="s">
        <v>3203</v>
      </c>
      <c r="AO700" s="80" t="s">
        <v>3849</v>
      </c>
      <c r="AP700" s="80" t="b">
        <v>0</v>
      </c>
      <c r="AQ700" s="88" t="s">
        <v>3203</v>
      </c>
      <c r="AR700" s="80" t="s">
        <v>178</v>
      </c>
      <c r="AS700" s="80">
        <v>0</v>
      </c>
      <c r="AT700" s="80">
        <v>0</v>
      </c>
      <c r="AU700" s="80"/>
      <c r="AV700" s="80"/>
      <c r="AW700" s="80"/>
      <c r="AX700" s="80"/>
      <c r="AY700" s="80"/>
      <c r="AZ700" s="80"/>
      <c r="BA700" s="80"/>
      <c r="BB700" s="80"/>
      <c r="BC700" s="79" t="str">
        <f>REPLACE(INDEX(GroupVertices[Group],MATCH(Edges[[#This Row],[Vertex 1]],GroupVertices[Vertex],0)),1,1,"")</f>
        <v>1</v>
      </c>
      <c r="BD700" s="79" t="str">
        <f>REPLACE(INDEX(GroupVertices[Group],MATCH(Edges[[#This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00"/>
    <dataValidation allowBlank="1" showErrorMessage="1" sqref="N2:N7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00"/>
    <dataValidation allowBlank="1" showInputMessage="1" promptTitle="Edge Color" prompt="To select an optional edge color, right-click and select Select Color on the right-click menu." sqref="C3:C700"/>
    <dataValidation allowBlank="1" showInputMessage="1" promptTitle="Edge Width" prompt="Enter an optional edge width between 1 and 10." errorTitle="Invalid Edge Width" error="The optional edge width must be a whole number between 1 and 10." sqref="D3:D700"/>
    <dataValidation allowBlank="1" showInputMessage="1" promptTitle="Edge Opacity" prompt="Enter an optional edge opacity between 0 (transparent) and 100 (opaque)." errorTitle="Invalid Edge Opacity" error="The optional edge opacity must be a whole number between 0 and 10." sqref="F3:F7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00">
      <formula1>ValidEdgeVisibilities</formula1>
    </dataValidation>
    <dataValidation allowBlank="1" showInputMessage="1" showErrorMessage="1" promptTitle="Vertex 1 Name" prompt="Enter the name of the edge's first vertex." sqref="A3:A700"/>
    <dataValidation allowBlank="1" showInputMessage="1" showErrorMessage="1" promptTitle="Vertex 2 Name" prompt="Enter the name of the edge's second vertex." sqref="B3:B700"/>
    <dataValidation allowBlank="1" showInputMessage="1" showErrorMessage="1" promptTitle="Edge Label" prompt="Enter an optional edge label." errorTitle="Invalid Edge Visibility" error="You have entered an unrecognized edge visibility.  Try selecting from the drop-down list instead." sqref="H3:H7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0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00"/>
  </dataValidations>
  <hyperlinks>
    <hyperlink ref="R189" r:id="rId1" display="http://bit.ly/2xCBQmn"/>
    <hyperlink ref="R178" r:id="rId2" display="http://bit.ly/2xCBQmn"/>
    <hyperlink ref="R407" r:id="rId3" display="https://twitter.com/UberFacts/status/1148823413429067777"/>
    <hyperlink ref="R160" r:id="rId4" display="https://oworock.com/2019/07/tech-news-pokemon-sword-and-protects-most-modern-controversy-is-about-a-corgis-butt-wiggle-ign.html"/>
    <hyperlink ref="R333" r:id="rId5" display="https://www.youtube.com/attribution_link?a=1jzDHQQx6bo&amp;u=%2Fwatch%3Fv%3DX2NBnnzzVAU%26feature%3Dshare"/>
    <hyperlink ref="R381" r:id="rId6" display="https://twitter.com/GordonFetcher/status/1148760014238158855"/>
    <hyperlink ref="R155" r:id="rId7" display="https://twitter.com/corgo/status/1148696196812333058"/>
    <hyperlink ref="R57" r:id="rId8" display="http://feeds.ign.com/~r/ign/all/~3/LZ-7kFfTzcE/pokemon-sword-and-shields-latest-controversy-is-about-a-corgis-butt-wiggle"/>
    <hyperlink ref="R37" r:id="rId9" display="http://www.ign.com/articles/2019/07/09/pokemon-sword-and-shields-latest-controversy-is-about-a-corgis-butt-wiggle"/>
    <hyperlink ref="R384" r:id="rId10" display="https://www.genphys.com/science-news/pokemon-sword-and-shields-latest-controversy-is-about-a-corgis-butt-wiggle-ign"/>
    <hyperlink ref="R87" r:id="rId11" display="http://bit.ly/2xCBQmn"/>
    <hyperlink ref="R85" r:id="rId12" display="https://twitter.com/slutfornatsu/status/1148915436773208070"/>
    <hyperlink ref="R86" r:id="rId13" display="https://twitter.com/HighRollCast/status/1148946098146275333"/>
    <hyperlink ref="R396" r:id="rId14" display="https://fook.news/pzzOx4"/>
    <hyperlink ref="R630" r:id="rId15" display="https://twitter.com/EMGiosia/status/1148953824872157184"/>
    <hyperlink ref="R651" r:id="rId16" display="https://nypost.com/2019/03/27/corgis-are-king-at-this-pawsome-cafe/?utm_source=dom&amp;utm_medium=domsc&amp;utm_campaign=DM428"/>
    <hyperlink ref="R224" r:id="rId17" display="https://nypost.com/2019/03/27/corgis-are-king-at-this-pawsome-cafe/?utm_source=dom&amp;utm_medium=domsc&amp;utm_campaign=DM428"/>
    <hyperlink ref="R240" r:id="rId18" display="http://bit.ly/2xCBQmn"/>
    <hyperlink ref="R657" r:id="rId19" display="https://twitter.com/rossisings/status/1148258623182790657"/>
    <hyperlink ref="R613" r:id="rId20" display="https://twitter.com/gabrechaves/status/1148944799044636672"/>
    <hyperlink ref="R322" r:id="rId21" display="https://www.instagram.com/p/BzvpmXpgFoj/?igshid=1p39m7cluxxsl"/>
    <hyperlink ref="R102" r:id="rId22" display="http://bit.ly/2xCBQmn"/>
    <hyperlink ref="R28" r:id="rId23" display="https://www.instagram.com/p/BzvuRGOHqmW/?igshid=1dt3raz1d93w7"/>
    <hyperlink ref="R247" r:id="rId24" display="http://bit.ly/2xCBQmn"/>
    <hyperlink ref="R323" r:id="rId25" display="https://www.instagram.com/p/Bzv5Oo-CN6I/?igshid=1e4fc3r1svlsr"/>
    <hyperlink ref="R77" r:id="rId26" display="http://bit.ly/2xCBQmn"/>
    <hyperlink ref="R376" r:id="rId27" display="https://twitter.com/yoonfucks/status/1148910968040128513"/>
    <hyperlink ref="R334" r:id="rId28" display="https://twitter.com/she_poohcares/status/1148781530153508864"/>
    <hyperlink ref="R139" r:id="rId29" display="http://bit.ly/2xCBQmn"/>
    <hyperlink ref="R405" r:id="rId30" display="https://www.telegraph.co.uk/news/uknews/theroyalfamily/11738382/Queen-stops-breeding-corgis-as-she-doesnt-want-to-leave-any-behind.html"/>
    <hyperlink ref="R368" r:id="rId31" display="https://www.instagram.com/p/BzwFHetpLqX/?igshid=1hayrcb8nkqf4"/>
    <hyperlink ref="R103" r:id="rId32" display="https://tmblr.co/Zu5jzb2jQBZbO"/>
    <hyperlink ref="R336" r:id="rId33" display="https://www.instagram.com/p/BzwSz5xpSnX/?igshid=j4d1d2uwe0vj"/>
    <hyperlink ref="R249" r:id="rId34" display="https://twitter.com/corgo/status/1149028604673777664"/>
    <hyperlink ref="R258" r:id="rId35" display="https://bit.ly/2JBkZ93"/>
    <hyperlink ref="R59" r:id="rId36" display="https://teamcorgibrand.com/pages/corgi-of-the-week"/>
    <hyperlink ref="R105" r:id="rId37" display="https://curiouscat.me/ThiccMomma/post/924570128?t=1562804957"/>
    <hyperlink ref="R217" r:id="rId38" display="http://twitch.tv/schihl"/>
    <hyperlink ref="R12" r:id="rId39" display="http://twitch.tv/schihl"/>
    <hyperlink ref="R567" r:id="rId40" display="https://twitter.com/red_dino_puppet/status/1149028344891154434"/>
    <hyperlink ref="R49" r:id="rId41" display="http://bit.ly/2XQm6uY"/>
    <hyperlink ref="R127" r:id="rId42" display="https://twitter.com/sweetnlulu/status/1149128231796088832"/>
    <hyperlink ref="R212" r:id="rId43" display="https://bit.ly/2K4oqHZ"/>
    <hyperlink ref="R128" r:id="rId44" display="https://youtu.be/GboBmTdNr3Q"/>
    <hyperlink ref="R570" r:id="rId45" display="https://twitter.com/kukkiia/status/1149012204383068160"/>
    <hyperlink ref="R300" r:id="rId46" display="https://www.amazon.it/dp/1548363650/ref=cm_sw_r_tw_dp_U_x_59EjDbQ2M618Y"/>
    <hyperlink ref="R301" r:id="rId47" display="https://www.amazon.it/dp/1548363650/ref=cm_sw_r_tw_dp_U_x_59EjDbQ2M618Y"/>
    <hyperlink ref="R118" r:id="rId48" display="https://www.worldanvil.com/w/sadinshaw-rpmarsh/a/corgiant-article"/>
    <hyperlink ref="R125" r:id="rId49" display="https://www.instagram.com/rie_doggyart/"/>
    <hyperlink ref="R265" r:id="rId50" display="https://twitter.com/AnonSnark/status/1149209020714168321"/>
    <hyperlink ref="R162" r:id="rId51" display="http://ow.ly/5lQQ50uXDyg"/>
    <hyperlink ref="R156" r:id="rId52" display="http://ow.ly/5lQQ50uXDyg"/>
    <hyperlink ref="R228" r:id="rId53" display="https://ew.com/tv/2019/07/11/dog-who-played-cheddar-brooklyn-nine-nine-dies/"/>
    <hyperlink ref="R241" r:id="rId54" display="https://twitter.com/MothershipSG/status/1149216339342458880"/>
    <hyperlink ref="R426" r:id="rId55" display="http://ow.ly/5lQQ50uXDyg"/>
    <hyperlink ref="R427" r:id="rId56" display="https://bit.ly/2NPfTLR"/>
    <hyperlink ref="R141" r:id="rId57" display="https://twitter.com/Wario64/status/1149137338284380161"/>
    <hyperlink ref="R476" r:id="rId58" display="https://twitter.com/Wario64/status/1149137338284380161"/>
    <hyperlink ref="R649" r:id="rId59" display="https://twitter.com/espinof_com/status/1148206640191221761"/>
    <hyperlink ref="R91" r:id="rId60" display="https://www.instagram.com/p/BzxwvA1g7m2/?igshid=18zms7adf54a6"/>
    <hyperlink ref="R437" r:id="rId61" display="https://twitter.com/nintendoamerica/status/1148255587194458112"/>
    <hyperlink ref="R112" r:id="rId62" display="https://twitter.com/ew/status/1149301304784826368"/>
    <hyperlink ref="R631" r:id="rId63" display="http://apple.co/BTSWorld"/>
    <hyperlink ref="R485" r:id="rId64" display="http://apple.co/BTSWorld"/>
    <hyperlink ref="R294" r:id="rId65" display="https://twitter.com/mariayagoda/status/1149304667320594432"/>
    <hyperlink ref="R332" r:id="rId66" display="https://twitter.com/veganoyo/status/1142308576595234816"/>
    <hyperlink ref="R307" r:id="rId67" display="http://via.wghp.com/f5XGl"/>
    <hyperlink ref="R445" r:id="rId68" display="http://via.wghp.com/f5XGl"/>
    <hyperlink ref="R97" r:id="rId69" display="https://ift.tt/2XFAOWf"/>
    <hyperlink ref="R408" r:id="rId70" display="https://lnkd.in/gEEgdtc"/>
    <hyperlink ref="R653" r:id="rId71" display="https://twitter.com/sixtwowhatitdo/status/1148810241296912384"/>
    <hyperlink ref="R158" r:id="rId72" display="https://etsy.me/2xA7jVY"/>
    <hyperlink ref="R661" r:id="rId73" display="https://etsy.me/2xA7jVY"/>
    <hyperlink ref="R597" r:id="rId74" display="https://www.amazon.it/dp/1533390754/ref=cm_sw_r_tw_dp_U_x_p9EjDb59EMTWK"/>
    <hyperlink ref="R598" r:id="rId75" display="https://www.amazon.it/dp/1548363650/ref=cm_sw_r_tw_dp_U_x_59EjDbQ2M618Y"/>
    <hyperlink ref="R662" r:id="rId76" display="https://www.amazon.it/dp/1533390754/ref=cm_sw_r_tw_dp_U_x_p9EjDb59EMTWK"/>
    <hyperlink ref="R663" r:id="rId77" display="https://www.amazon.it/dp/1533390754/ref=cm_sw_r_tw_dp_U_x_p9EjDb59EMTWK"/>
    <hyperlink ref="R271" r:id="rId78" display="https://www.instagram.com/p/BztIYhMlQ2t/?igshid=1r25yuanxmmiv"/>
    <hyperlink ref="R347" r:id="rId79" display="https://twitter.com/red_dino_puppet/status/1149028344891154434"/>
    <hyperlink ref="R638" r:id="rId80" display="https://twitter.com/red_dino_puppet/status/1149028344891154434"/>
    <hyperlink ref="R179" r:id="rId81" display="https://twitter.com/ladbible/status/1149220480638996480"/>
    <hyperlink ref="R352" r:id="rId82" display="http://bit.ly/2xCBQmn"/>
    <hyperlink ref="R129" r:id="rId83" display="http://bit.ly/2xCBQmn"/>
    <hyperlink ref="R305" r:id="rId84" display="https://curiouscat.me/Taelan/post/925076691?t=1562861615"/>
    <hyperlink ref="U611" r:id="rId85" display="https://pbs.twimg.com/media/D_F2aMmVUAAsOHL.jpg"/>
    <hyperlink ref="U229" r:id="rId86" display="https://pbs.twimg.com/media/D_F3ymKUIAAVPYA.jpg"/>
    <hyperlink ref="U428" r:id="rId87" display="https://pbs.twimg.com/media/D_F-x5DUEAA807Q.jpg"/>
    <hyperlink ref="U349" r:id="rId88" display="https://pbs.twimg.com/media/D_GP_QpU8AAKVX2.jpg"/>
    <hyperlink ref="U321" r:id="rId89" display="https://pbs.twimg.com/media/D_G8TVeWwAERb-F.jpg"/>
    <hyperlink ref="U660" r:id="rId90" display="https://pbs.twimg.com/media/D_HB5zvW4AALJsV.png"/>
    <hyperlink ref="U594" r:id="rId91" display="https://pbs.twimg.com/media/D_EQsL3UwAARJPA.jpg"/>
    <hyperlink ref="U595" r:id="rId92" display="https://pbs.twimg.com/media/D_EROH9VUAInqoW.jpg"/>
    <hyperlink ref="U135" r:id="rId93" display="https://pbs.twimg.com/media/D_HSxahWwAEOnZV.jpg"/>
    <hyperlink ref="U15" r:id="rId94" display="https://pbs.twimg.com/media/D_IGTqFXsAIMd-0.jpg"/>
    <hyperlink ref="U159" r:id="rId95" display="https://pbs.twimg.com/media/D_IJXjnWsAAca19.jpg"/>
    <hyperlink ref="U31" r:id="rId96" display="https://pbs.twimg.com/media/D_IKW88VAAIflnw.jpg"/>
    <hyperlink ref="U32" r:id="rId97" display="https://pbs.twimg.com/media/D_IKW88VAAIflnw.jpg"/>
    <hyperlink ref="U582" r:id="rId98" display="https://pbs.twimg.com/media/D_IN_Q5UcAAC6bv.jpg"/>
    <hyperlink ref="U81" r:id="rId99" display="https://pbs.twimg.com/tweet_video_thumb/D_Ikm5IWkAAS9_J.jpg"/>
    <hyperlink ref="U82" r:id="rId100" display="https://pbs.twimg.com/tweet_video_thumb/D_Ikm5IWkAAS9_J.jpg"/>
    <hyperlink ref="U83" r:id="rId101" display="https://pbs.twimg.com/tweet_video_thumb/D_Ikm5IWkAAS9_J.jpg"/>
    <hyperlink ref="U261" r:id="rId102" display="https://pbs.twimg.com/ext_tw_video_thumb/1148985270370492416/pu/img/OB2BUbeZrcliWKb5.jpg"/>
    <hyperlink ref="U262" r:id="rId103" display="https://pbs.twimg.com/ext_tw_video_thumb/1149024580603973638/pu/img/vRJd4PYPJAQzoz6o.jpg"/>
    <hyperlink ref="U161" r:id="rId104" display="https://pbs.twimg.com/media/D_EQWg_UYAAXI9F.jpg"/>
    <hyperlink ref="U599" r:id="rId105" display="https://pbs.twimg.com/media/D_IxhHZU0AAgpvo.jpg"/>
    <hyperlink ref="U290" r:id="rId106" display="https://pbs.twimg.com/media/D_JAvleVAAAUXMC.jpg"/>
    <hyperlink ref="U90" r:id="rId107" display="https://pbs.twimg.com/media/D_JCm2OX4AEXlqI.jpg"/>
    <hyperlink ref="U325" r:id="rId108" display="https://pbs.twimg.com/media/D-ekiUTUYAMLWII.jpg"/>
    <hyperlink ref="U235" r:id="rId109" display="https://pbs.twimg.com/media/D-ekiUTUYAMLWII.jpg"/>
    <hyperlink ref="U236" r:id="rId110" display="https://pbs.twimg.com/media/D-ekiUTUYAMLWII.jpg"/>
    <hyperlink ref="U376" r:id="rId111" display="https://pbs.twimg.com/tweet_video_thumb/D_JFcdVXUAAY_aN.jpg"/>
    <hyperlink ref="U395" r:id="rId112" display="https://pbs.twimg.com/tweet_video_thumb/D_JJr71WsAISvML.jpg"/>
    <hyperlink ref="U405" r:id="rId113" display="https://pbs.twimg.com/media/D_GW8lZXYAA1ih1.jpg"/>
    <hyperlink ref="U165" r:id="rId114" display="https://pbs.twimg.com/media/D_JP8-KXkAAjP24.jpg"/>
    <hyperlink ref="U257" r:id="rId115" display="https://pbs.twimg.com/tweet_video_thumb/D_JUwljU0AEr7Ol.jpg"/>
    <hyperlink ref="U295" r:id="rId116" display="https://pbs.twimg.com/media/D_JXHzYXUAEeF4x.jpg"/>
    <hyperlink ref="U361" r:id="rId117" display="https://pbs.twimg.com/media/D_EROH9VUAInqoW.jpg"/>
    <hyperlink ref="U362" r:id="rId118" display="https://pbs.twimg.com/media/D_EQsL3UwAARJPA.jpg"/>
    <hyperlink ref="U313" r:id="rId119" display="https://pbs.twimg.com/tweet_video_thumb/D_JZ0NkWsAEjOFd.jpg"/>
    <hyperlink ref="U314" r:id="rId120" display="https://pbs.twimg.com/tweet_video_thumb/D_JZ0NkWsAEjOFd.jpg"/>
    <hyperlink ref="U315" r:id="rId121" display="https://pbs.twimg.com/tweet_video_thumb/D_JZ0NkWsAEjOFd.jpg"/>
    <hyperlink ref="U609" r:id="rId122" display="https://pbs.twimg.com/media/D_Jm5DrWsAEhiu5.jpg"/>
    <hyperlink ref="U304" r:id="rId123" display="https://pbs.twimg.com/media/D_JreGpXkAEbp0h.jpg"/>
    <hyperlink ref="U258" r:id="rId124" display="https://pbs.twimg.com/media/D_ExowgXUAIrRVK.jpg"/>
    <hyperlink ref="U365" r:id="rId125" display="https://pbs.twimg.com/tweet_video_thumb/D_JyLeBXUAEwmQF.jpg"/>
    <hyperlink ref="U366" r:id="rId126" display="https://pbs.twimg.com/tweet_video_thumb/D_JyLeBXUAEwmQF.jpg"/>
    <hyperlink ref="U367" r:id="rId127" display="https://pbs.twimg.com/tweet_video_thumb/D_JyLeBXUAEwmQF.jpg"/>
    <hyperlink ref="U59" r:id="rId128" display="https://pbs.twimg.com/media/D_J1_3dWsAEfGY_.jpg"/>
    <hyperlink ref="U687" r:id="rId129" display="https://pbs.twimg.com/media/D_JL915VUAA65Um.jpg"/>
    <hyperlink ref="U94" r:id="rId130" display="https://pbs.twimg.com/media/D_J4Ef2U4AIc7NW.jpg"/>
    <hyperlink ref="U183" r:id="rId131" display="https://pbs.twimg.com/ext_tw_video_thumb/1148540008321581056/pu/img/FoK2z_tOevcTDioc.jpg"/>
    <hyperlink ref="U378" r:id="rId132" display="https://pbs.twimg.com/media/D_IuWlhXkAYSsa3.jpg"/>
    <hyperlink ref="U379" r:id="rId133" display="https://pbs.twimg.com/media/D_JZ1MAXsAEPj-U.jpg"/>
    <hyperlink ref="U84" r:id="rId134" display="https://pbs.twimg.com/media/D_JZ1MAXsAEPj-U.jpg"/>
    <hyperlink ref="U658" r:id="rId135" display="https://pbs.twimg.com/ext_tw_video_thumb/1149123622281367553/pu/img/Is7L1AzWOgmDmyDy.jpg"/>
    <hyperlink ref="U382" r:id="rId136" display="https://pbs.twimg.com/media/D_KFp8PWsAMWUpQ.jpg"/>
    <hyperlink ref="U54" r:id="rId137" display="https://pbs.twimg.com/media/D_KHlTpXsAEJy1y.png"/>
    <hyperlink ref="U49" r:id="rId138" display="https://pbs.twimg.com/tweet_video_thumb/D-9fYGSXsAEiA5l.jpg"/>
    <hyperlink ref="U419" r:id="rId139" display="https://pbs.twimg.com/media/D_KR1-VU8AAYXV6.jpg"/>
    <hyperlink ref="U420" r:id="rId140" display="https://pbs.twimg.com/media/D_KR1-VU8AAYXV6.jpg"/>
    <hyperlink ref="U421" r:id="rId141" display="https://pbs.twimg.com/media/D_KR1-VU8AAYXV6.jpg"/>
    <hyperlink ref="U612" r:id="rId142" display="https://pbs.twimg.com/media/D_KenMiUIAAReUh.jpg"/>
    <hyperlink ref="U80" r:id="rId143" display="https://pbs.twimg.com/media/D_KuUI2U0AEUJII.jpg"/>
    <hyperlink ref="U281" r:id="rId144" display="https://pbs.twimg.com/ext_tw_video_thumb/1149105413587165184/pu/img/YIZchxFFxyKzuFDA.jpg"/>
    <hyperlink ref="U282" r:id="rId145" display="https://pbs.twimg.com/ext_tw_video_thumb/1149105413587165184/pu/img/YIZchxFFxyKzuFDA.jpg"/>
    <hyperlink ref="U283" r:id="rId146" display="https://pbs.twimg.com/ext_tw_video_thumb/1149105413587165184/pu/img/YIZchxFFxyKzuFDA.jpg"/>
    <hyperlink ref="U284" r:id="rId147" display="https://pbs.twimg.com/ext_tw_video_thumb/1149105413587165184/pu/img/YIZchxFFxyKzuFDA.jpg"/>
    <hyperlink ref="U285" r:id="rId148" display="https://pbs.twimg.com/ext_tw_video_thumb/1149105413587165184/pu/img/YIZchxFFxyKzuFDA.jpg"/>
    <hyperlink ref="U125" r:id="rId149" display="https://pbs.twimg.com/media/D_FkkNTUwAAp9ZY.jpg"/>
    <hyperlink ref="U264" r:id="rId150" display="https://pbs.twimg.com/media/D_LqklIW4AAtkFk.jpg"/>
    <hyperlink ref="U169" r:id="rId151" display="https://pbs.twimg.com/media/D_EQWg_UYAAXI9F.jpg"/>
    <hyperlink ref="U170" r:id="rId152" display="https://pbs.twimg.com/media/D_EROH9VUAInqoW.jpg"/>
    <hyperlink ref="U171" r:id="rId153" display="https://pbs.twimg.com/media/D_EQsL3UwAARJPA.jpg"/>
    <hyperlink ref="U172" r:id="rId154" display="https://pbs.twimg.com/media/D_JL915VUAA65Um.jpg"/>
    <hyperlink ref="U173" r:id="rId155" display="https://pbs.twimg.com/media/D_JUJkLUcAAtDDu.jpg"/>
    <hyperlink ref="U174" r:id="rId156" display="https://pbs.twimg.com/media/D_JVLltU0AElyVE.jpg"/>
    <hyperlink ref="U175" r:id="rId157" display="https://pbs.twimg.com/media/D_LyRElX4AAHvyR.jpg"/>
    <hyperlink ref="U684" r:id="rId158" display="https://pbs.twimg.com/media/D_JVLltU0AElyVE.jpg"/>
    <hyperlink ref="U685" r:id="rId159" display="https://pbs.twimg.com/media/D_JUJkLUcAAtDDu.jpg"/>
    <hyperlink ref="U55" r:id="rId160" display="https://pbs.twimg.com/tweet_video_thumb/D_LzYoKWwAAQZUj.jpg"/>
    <hyperlink ref="U427" r:id="rId161" display="https://pbs.twimg.com/media/D_MMJISX4AA59lP.jpg"/>
    <hyperlink ref="U617" r:id="rId162" display="https://pbs.twimg.com/media/D_MQtjvUwAEtkvd.jpg"/>
    <hyperlink ref="U298" r:id="rId163" display="https://pbs.twimg.com/tweet_video_thumb/D_MVsnXWsAEce1u.jpg"/>
    <hyperlink ref="U693" r:id="rId164" display="https://pbs.twimg.com/ext_tw_video_thumb/1148060228199616513/pu/img/yPDATGki6vaDSBI-.jpg"/>
    <hyperlink ref="U472" r:id="rId165" display="https://pbs.twimg.com/ext_tw_video_thumb/1148060228199616513/pu/img/yPDATGki6vaDSBI-.jpg"/>
    <hyperlink ref="U659" r:id="rId166" display="https://pbs.twimg.com/media/D_CDcKAX4AEJS4c.jpg"/>
    <hyperlink ref="U473" r:id="rId167" display="https://pbs.twimg.com/media/D_CDcKAX4AEJS4c.jpg"/>
    <hyperlink ref="U255" r:id="rId168" display="https://pbs.twimg.com/media/D_Hkso0X4AAx7jm.jpg"/>
    <hyperlink ref="U474" r:id="rId169" display="https://pbs.twimg.com/media/D_Hkso0X4AAx7jm.jpg"/>
    <hyperlink ref="U219" r:id="rId170" display="https://pbs.twimg.com/tweet_video_thumb/D_MVDwQW4AI1wYi.jpg"/>
    <hyperlink ref="U607" r:id="rId171" display="https://pbs.twimg.com/tweet_video_thumb/D_L0ByVWsAAhRuj.jpg"/>
    <hyperlink ref="U438" r:id="rId172" display="https://pbs.twimg.com/media/D_MqHlAXkAA5ngS.jpg"/>
    <hyperlink ref="U541" r:id="rId173" display="https://pbs.twimg.com/media/D_MtjZkXkAA6C-5.jpg"/>
    <hyperlink ref="U68" r:id="rId174" display="https://pbs.twimg.com/media/D_M0QjHXUAAlzGy.jpg"/>
    <hyperlink ref="U69" r:id="rId175" display="https://pbs.twimg.com/media/D_M0QjHXUAAlzGy.jpg"/>
    <hyperlink ref="U70" r:id="rId176" display="https://pbs.twimg.com/media/D_M0QjHXUAAlzGy.jpg"/>
    <hyperlink ref="U142" r:id="rId177" display="https://pbs.twimg.com/media/D_Clcx4XsAAni0N.jpg"/>
    <hyperlink ref="U482" r:id="rId178" display="https://pbs.twimg.com/media/D_Clcx4XsAAni0N.jpg"/>
    <hyperlink ref="U293" r:id="rId179" display="https://pbs.twimg.com/media/D_CgANnXkAAlSEq.jpg"/>
    <hyperlink ref="U483" r:id="rId180" display="https://pbs.twimg.com/media/D_CgANnXkAAlSEq.jpg"/>
    <hyperlink ref="U648" r:id="rId181" display="https://pbs.twimg.com/media/D_Cnmg8W4AQKcXc.jpg"/>
    <hyperlink ref="U484" r:id="rId182" display="https://pbs.twimg.com/media/D_Cnmg8W4AQKcXc.jpg"/>
    <hyperlink ref="U631" r:id="rId183" display="https://pbs.twimg.com/amplify_video_thumb/1148789211853725697/img/BcqOrJezllcysWWa.jpg"/>
    <hyperlink ref="U101" r:id="rId184" display="https://pbs.twimg.com/ext_tw_video_thumb/1148870625387323393/pu/img/uT5JGaGCosjyo7DA.jpg"/>
    <hyperlink ref="U486" r:id="rId185" display="https://pbs.twimg.com/ext_tw_video_thumb/1148870625387323393/pu/img/uT5JGaGCosjyo7DA.jpg"/>
    <hyperlink ref="U363" r:id="rId186" display="https://pbs.twimg.com/ext_tw_video_thumb/1148567263907332096/pu/img/3GHD1he_vVwU155a.jpg"/>
    <hyperlink ref="U364" r:id="rId187" display="https://pbs.twimg.com/ext_tw_video_thumb/1148937503115816960/pu/img/pg3ry6mUFRZnV8YC.jpg"/>
    <hyperlink ref="U62" r:id="rId188" display="https://pbs.twimg.com/media/D_HRYs-XkAEvH7y.jpg"/>
    <hyperlink ref="U490" r:id="rId189" display="https://pbs.twimg.com/media/D_HRYs-XkAEvH7y.jpg"/>
    <hyperlink ref="U572" r:id="rId190" display="https://pbs.twimg.com/ext_tw_video_thumb/1148563830756257792/pu/img/uxY008B1-LCgRkAc.jpg"/>
    <hyperlink ref="U491" r:id="rId191" display="https://pbs.twimg.com/ext_tw_video_thumb/1148563830756257792/pu/img/uxY008B1-LCgRkAc.jpg"/>
    <hyperlink ref="U579" r:id="rId192" display="https://pbs.twimg.com/ext_tw_video_thumb/1138832722242220033/pu/img/ybaOvF7TA2TXH6uq.jpg"/>
    <hyperlink ref="U593" r:id="rId193" display="https://pbs.twimg.com/ext_tw_video_thumb/1145986753007763458/pu/img/k5ZgYXLLtMuPiKGn.jpg"/>
    <hyperlink ref="U493" r:id="rId194" display="https://pbs.twimg.com/ext_tw_video_thumb/1145986753007763458/pu/img/k5ZgYXLLtMuPiKGn.jpg"/>
    <hyperlink ref="U42" r:id="rId195" display="https://pbs.twimg.com/ext_tw_video_thumb/1146461800772382721/pu/img/OkL0onv-suRY2hEc.jpg"/>
    <hyperlink ref="U494" r:id="rId196" display="https://pbs.twimg.com/ext_tw_video_thumb/1146461800772382721/pu/img/OkL0onv-suRY2hEc.jpg"/>
    <hyperlink ref="U387" r:id="rId197" display="https://pbs.twimg.com/ext_tw_video_thumb/1148573973916991490/pu/img/WNbXtrIazmxOdvyE.jpg"/>
    <hyperlink ref="U495" r:id="rId198" display="https://pbs.twimg.com/ext_tw_video_thumb/1148573973916991490/pu/img/WNbXtrIazmxOdvyE.jpg"/>
    <hyperlink ref="U688" r:id="rId199" display="https://pbs.twimg.com/ext_tw_video_thumb/1148583665447948290/pu/img/DCPLKMtSclglstGS.jpg"/>
    <hyperlink ref="U496" r:id="rId200" display="https://pbs.twimg.com/ext_tw_video_thumb/1148583665447948290/pu/img/DCPLKMtSclglstGS.jpg"/>
    <hyperlink ref="U446" r:id="rId201" display="https://pbs.twimg.com/ext_tw_video_thumb/1148574016203980800/pu/img/m1XQPMzeIvt0M7Nx.jpg"/>
    <hyperlink ref="U497" r:id="rId202" display="https://pbs.twimg.com/ext_tw_video_thumb/1148574016203980800/pu/img/m1XQPMzeIvt0M7Nx.jpg"/>
    <hyperlink ref="U398" r:id="rId203" display="https://pbs.twimg.com/ext_tw_video_thumb/1148578434148212737/pu/img/OlAZ_3wT8vzxhjDU.jpg"/>
    <hyperlink ref="U498" r:id="rId204" display="https://pbs.twimg.com/ext_tw_video_thumb/1148578434148212737/pu/img/OlAZ_3wT8vzxhjDU.jpg"/>
    <hyperlink ref="U197" r:id="rId205" display="https://pbs.twimg.com/media/D_CmoSHWkAIBWqK.jpg"/>
    <hyperlink ref="U198" r:id="rId206" display="https://pbs.twimg.com/media/D_Gc5zhXUAo7cde.jpg"/>
    <hyperlink ref="U499" r:id="rId207" display="https://pbs.twimg.com/media/D_CmoSHWkAIBWqK.jpg"/>
    <hyperlink ref="U500" r:id="rId208" display="https://pbs.twimg.com/media/D_Gc5zhXUAo7cde.jpg"/>
    <hyperlink ref="U574" r:id="rId209" display="https://pbs.twimg.com/ext_tw_video_thumb/1148307978765983744/pu/img/VtH-NtBBfKrG0FLS.jpg"/>
    <hyperlink ref="U501" r:id="rId210" display="https://pbs.twimg.com/ext_tw_video_thumb/1148307978765983744/pu/img/VtH-NtBBfKrG0FLS.jpg"/>
    <hyperlink ref="U683" r:id="rId211" display="https://pbs.twimg.com/ext_tw_video_thumb/1113779304293232642/pu/img/OuXWqu37OUINm4je.jpg"/>
    <hyperlink ref="U502" r:id="rId212" display="https://pbs.twimg.com/ext_tw_video_thumb/1113779304293232642/pu/img/OuXWqu37OUINm4je.jpg"/>
    <hyperlink ref="U75" r:id="rId213" display="https://pbs.twimg.com/ext_tw_video_thumb/1148581594707267586/pu/img/utS_QAZ-vTj0V9sx.jpg"/>
    <hyperlink ref="U60" r:id="rId214" display="https://pbs.twimg.com/ext_tw_video_thumb/1148867341024780288/pu/img/Oteq_XOTlQ_rJIQT.jpg"/>
    <hyperlink ref="U67" r:id="rId215" display="https://pbs.twimg.com/ext_tw_video_thumb/1148566506298462208/pu/img/ZuX0GKgsftl5ShWY.jpg"/>
    <hyperlink ref="U65" r:id="rId216" display="https://pbs.twimg.com/ext_tw_video_thumb/1148569440201707521/pu/img/d7qaKdyI-k0O-lvf.jpg"/>
    <hyperlink ref="U312" r:id="rId217" display="https://pbs.twimg.com/amplify_video_thumb/1146826836565024769/img/wxLo9IUwZJkONPjX.jpg"/>
    <hyperlink ref="U508" r:id="rId218" display="https://pbs.twimg.com/amplify_video_thumb/1146826836565024769/img/wxLo9IUwZJkONPjX.jpg"/>
    <hyperlink ref="U320" r:id="rId219" display="https://pbs.twimg.com/ext_tw_video_thumb/1142534213784223744/pu/img/rcm7pfEzRu7fdkmz.jpg"/>
    <hyperlink ref="U509" r:id="rId220" display="https://pbs.twimg.com/ext_tw_video_thumb/1142534213784223744/pu/img/rcm7pfEzRu7fdkmz.jpg"/>
    <hyperlink ref="U695" r:id="rId221" display="https://pbs.twimg.com/ext_tw_video_thumb/1124414368450588672/pu/img/dSSAaCPmqVuqD2_G.jpg"/>
    <hyperlink ref="U510" r:id="rId222" display="https://pbs.twimg.com/ext_tw_video_thumb/1124414368450588672/pu/img/dSSAaCPmqVuqD2_G.jpg"/>
    <hyperlink ref="U578" r:id="rId223" display="https://pbs.twimg.com/media/D_HxZ2bW4AAr6SJ.jpg"/>
    <hyperlink ref="U573" r:id="rId224" display="https://pbs.twimg.com/media/D_HMqflU4AAQIpf.jpg"/>
    <hyperlink ref="U596" r:id="rId225" display="https://pbs.twimg.com/media/D_F-WgDXkAEwhfW.jpg"/>
    <hyperlink ref="U513" r:id="rId226" display="https://pbs.twimg.com/media/D_F-WgDXkAEwhfW.jpg"/>
    <hyperlink ref="U326" r:id="rId227" display="https://pbs.twimg.com/media/D_KxAQoUwAAp98q.jpg"/>
    <hyperlink ref="U98" r:id="rId228" display="https://pbs.twimg.com/tweet_video_thumb/D_K65s3XUAA568g.jpg"/>
    <hyperlink ref="U575" r:id="rId229" display="https://pbs.twimg.com/ext_tw_video_thumb/1149179616575148033/pu/img/vUH-DF8uIxq1bObw.jpg"/>
    <hyperlink ref="U576" r:id="rId230" display="https://pbs.twimg.com/ext_tw_video_thumb/1149292607731748866/pu/img/eSUSI3LNQYs-cqtL.jpg"/>
    <hyperlink ref="U577" r:id="rId231" display="https://pbs.twimg.com/media/D_MGfF5UEAEDXZR.jpg"/>
    <hyperlink ref="U516" r:id="rId232" display="https://pbs.twimg.com/media/D_HRYs-XkAEvH7y.jpg"/>
    <hyperlink ref="U517" r:id="rId233" display="https://pbs.twimg.com/ext_tw_video_thumb/1124414368450588672/pu/img/dSSAaCPmqVuqD2_G.jpg"/>
    <hyperlink ref="U518" r:id="rId234" display="https://pbs.twimg.com/ext_tw_video_thumb/1149179616575148033/pu/img/vUH-DF8uIxq1bObw.jpg"/>
    <hyperlink ref="U521" r:id="rId235" display="https://pbs.twimg.com/ext_tw_video_thumb/1149292607731748866/pu/img/eSUSI3LNQYs-cqtL.jpg"/>
    <hyperlink ref="U522" r:id="rId236" display="https://pbs.twimg.com/media/D_MGfF5UEAEDXZR.jpg"/>
    <hyperlink ref="U166" r:id="rId237" display="https://pbs.twimg.com/media/D_M7VzpU8AIZxOA.jpg"/>
    <hyperlink ref="U450" r:id="rId238" display="https://pbs.twimg.com/media/D_M7hvQXYAMV4M0.jpg"/>
    <hyperlink ref="U97" r:id="rId239" display="https://pbs.twimg.com/media/D_M-DJ7U8AETmdh.jpg"/>
    <hyperlink ref="U107" r:id="rId240" display="https://pbs.twimg.com/media/D_NBw4pWsAANwVM.jpg"/>
    <hyperlink ref="U297" r:id="rId241" display="https://pbs.twimg.com/media/D_NCGxrX4AAEJc_.jpg"/>
    <hyperlink ref="U523" r:id="rId242" display="https://pbs.twimg.com/tweet_video_thumb/D8HDzmlXkAA0au0.jpg"/>
    <hyperlink ref="U13" r:id="rId243" display="https://pbs.twimg.com/tweet_video_thumb/D8HDzmlXkAA0au0.jpg"/>
    <hyperlink ref="U239" r:id="rId244" display="https://pbs.twimg.com/tweet_video_thumb/D_NGgITXYAA1Isg.jpg"/>
    <hyperlink ref="U690" r:id="rId245" display="https://pbs.twimg.com/media/D_ID2U8UYAAfNQn.jpg"/>
    <hyperlink ref="U672" r:id="rId246" display="https://pbs.twimg.com/media/D_ID2U8UYAAfNQn.jpg"/>
    <hyperlink ref="U673" r:id="rId247" display="https://pbs.twimg.com/media/D_ID2U8UYAAfNQn.jpg"/>
    <hyperlink ref="U9" r:id="rId248" display="https://pbs.twimg.com/media/D_LZkeIVAAAmk5E.jpg"/>
    <hyperlink ref="U329" r:id="rId249" display="https://pbs.twimg.com/media/D_NG4SAWsAAnhBl.jpg"/>
    <hyperlink ref="U73" r:id="rId250" display="https://pbs.twimg.com/media/D_ID5xFWsAMVLlE.jpg"/>
    <hyperlink ref="U694" r:id="rId251" display="https://pbs.twimg.com/tweet_video_thumb/D_NLbRVWwAEP0dm.jpg"/>
    <hyperlink ref="U626" r:id="rId252" display="https://pbs.twimg.com/tweet_video_thumb/D_NPNtNW4AE98no.jpg"/>
    <hyperlink ref="U74" r:id="rId253" display="https://pbs.twimg.com/ext_tw_video_thumb/1149350036855087106/pu/img/fpAVdMnX6tP-tLJT.jpg"/>
    <hyperlink ref="U352" r:id="rId254" display="https://pbs.twimg.com/media/D_E9G7EXkAIR3pZ.jpg"/>
    <hyperlink ref="V152" r:id="rId255" display="http://pbs.twimg.com/profile_images/1134632332923527169/y19SInaS_normal.jpg"/>
    <hyperlink ref="V608" r:id="rId256" display="http://pbs.twimg.com/profile_images/1142777115177132032/UDKjh5xl_normal.jpg"/>
    <hyperlink ref="V425" r:id="rId257" display="http://pbs.twimg.com/profile_images/1141434930070605824/4DQODh8z_normal.jpg"/>
    <hyperlink ref="V568" r:id="rId258" display="http://pbs.twimg.com/profile_images/1148799497184526337/cvpPn6UG_normal.jpg"/>
    <hyperlink ref="V464" r:id="rId259" display="http://pbs.twimg.com/profile_images/1147091998098071552/W1a-W_Nz_normal.jpg"/>
    <hyperlink ref="V354" r:id="rId260" display="http://pbs.twimg.com/profile_images/1138832807072096257/4YId40ap_normal.jpg"/>
    <hyperlink ref="V185" r:id="rId261" display="http://pbs.twimg.com/profile_images/1142723501394026496/O_406AWy_normal.jpg"/>
    <hyperlink ref="V47" r:id="rId262" display="http://pbs.twimg.com/profile_images/1147185465902002177/GqrAKHto_normal.jpg"/>
    <hyperlink ref="V536" r:id="rId263" display="http://pbs.twimg.com/profile_images/1059156190612086785/UPqmNurs_normal.jpg"/>
    <hyperlink ref="V266" r:id="rId264" display="http://pbs.twimg.com/profile_images/1141831018665709568/ObntQu8N_normal.jpg"/>
    <hyperlink ref="V335" r:id="rId265" display="http://pbs.twimg.com/profile_images/1147944005549875200/wxkrf75K_normal.jpg"/>
    <hyperlink ref="V524" r:id="rId266" display="http://pbs.twimg.com/profile_images/1128499226634223618/TYYnHIcn_normal.jpg"/>
    <hyperlink ref="V637" r:id="rId267" display="http://pbs.twimg.com/profile_images/586563847793709057/Naa-21D__normal.jpg"/>
    <hyperlink ref="V444" r:id="rId268" display="http://pbs.twimg.com/profile_images/1145416093755957250/nKtg3djT_normal.jpg"/>
    <hyperlink ref="V181" r:id="rId269" display="http://pbs.twimg.com/profile_images/1145701750243860481/3oSKonpJ_normal.jpg"/>
    <hyperlink ref="V330" r:id="rId270" display="http://pbs.twimg.com/profile_images/214890864/NECherryFestivalRun_9557_JoeyAllessie_JABabay_CrossingFinishLine_20080712_normal.JPG"/>
    <hyperlink ref="V93" r:id="rId271" display="http://pbs.twimg.com/profile_images/1134826798498439169/4I5WJiEQ_normal.jpg"/>
    <hyperlink ref="V414" r:id="rId272" display="http://pbs.twimg.com/profile_images/1138431795148410881/60ptsZvt_normal.jpg"/>
    <hyperlink ref="V699" r:id="rId273" display="http://pbs.twimg.com/profile_images/1147356629429444610/MqbqiBjC_normal.jpg"/>
    <hyperlink ref="V309" r:id="rId274" display="http://pbs.twimg.com/profile_images/1118273365347852288/S6QsNdwi_normal.jpg"/>
    <hyperlink ref="V691" r:id="rId275" display="http://pbs.twimg.com/profile_images/1142585154084331521/bMek6_rb_normal.jpg"/>
    <hyperlink ref="V95" r:id="rId276" display="http://pbs.twimg.com/profile_images/967091222094299136/qjqa9Ii9_normal.jpg"/>
    <hyperlink ref="V564" r:id="rId277" display="http://abs.twimg.com/sticky/default_profile_images/default_profile_normal.png"/>
    <hyperlink ref="V467" r:id="rId278" display="http://pbs.twimg.com/profile_images/883458952268177408/7u2ZecQP_normal.jpg"/>
    <hyperlink ref="V656" r:id="rId279" display="http://pbs.twimg.com/profile_images/745374668496973824/QbAetwND_normal.jpg"/>
    <hyperlink ref="V131" r:id="rId280" display="http://pbs.twimg.com/profile_images/1096703406633373697/vBLxn2B1_normal.jpg"/>
    <hyperlink ref="V351" r:id="rId281" display="http://pbs.twimg.com/profile_images/1145705963594215424/d09R21FB_normal.jpg"/>
    <hyperlink ref="V120" r:id="rId282" display="http://pbs.twimg.com/profile_images/1135363377625227265/DDZhVWj0_normal.jpg"/>
    <hyperlink ref="V189" r:id="rId283" display="http://pbs.twimg.com/profile_images/1145249219520782336/QQlQkzuS_normal.jpg"/>
    <hyperlink ref="V697" r:id="rId284" display="http://pbs.twimg.com/profile_images/1143210659242549248/K_QbiI0K_normal.jpg"/>
    <hyperlink ref="V611" r:id="rId285" display="https://pbs.twimg.com/media/D_F2aMmVUAAsOHL.jpg"/>
    <hyperlink ref="V415" r:id="rId286" display="http://pbs.twimg.com/profile_images/1087480853092016128/UJsn8arI_normal.jpg"/>
    <hyperlink ref="V104" r:id="rId287" display="http://pbs.twimg.com/profile_images/2369261765/sayocoroicom_normal.jpg"/>
    <hyperlink ref="V700" r:id="rId288" display="http://pbs.twimg.com/profile_images/1147634202348859397/o9ORlLGx_normal.jpg"/>
    <hyperlink ref="V51" r:id="rId289" display="http://pbs.twimg.com/profile_images/622086233498513408/mcAXlHhF_normal.jpg"/>
    <hyperlink ref="V52" r:id="rId290" display="http://pbs.twimg.com/profile_images/622086233498513408/mcAXlHhF_normal.jpg"/>
    <hyperlink ref="V53" r:id="rId291" display="http://pbs.twimg.com/profile_images/622086233498513408/mcAXlHhF_normal.jpg"/>
    <hyperlink ref="V178" r:id="rId292" display="http://pbs.twimg.com/profile_images/990724590769917952/2ZmlSpwB_normal.jpg"/>
    <hyperlink ref="V229" r:id="rId293" display="https://pbs.twimg.com/media/D_F3ymKUIAAVPYA.jpg"/>
    <hyperlink ref="V407" r:id="rId294" display="http://pbs.twimg.com/profile_images/783571044913209346/oS5II-yh_normal.jpg"/>
    <hyperlink ref="V288" r:id="rId295" display="http://pbs.twimg.com/profile_images/1135230580163923968/BlZr2O-l_normal.png"/>
    <hyperlink ref="V289" r:id="rId296" display="http://pbs.twimg.com/profile_images/1135230580163923968/BlZr2O-l_normal.png"/>
    <hyperlink ref="V569" r:id="rId297" display="http://pbs.twimg.com/profile_images/1135315009435652097/anF5WsBw_normal.jpg"/>
    <hyperlink ref="V346" r:id="rId298" display="http://pbs.twimg.com/profile_images/1141196241679765510/xoEYSyGI_normal.jpg"/>
    <hyperlink ref="V571" r:id="rId299" display="http://pbs.twimg.com/profile_images/530274226348249088/7i2zoS2f_normal.jpeg"/>
    <hyperlink ref="V428" r:id="rId300" display="https://pbs.twimg.com/media/D_F-x5DUEAA807Q.jpg"/>
    <hyperlink ref="V43" r:id="rId301" display="http://pbs.twimg.com/profile_images/1046954313312915456/GaxtWsR__normal.jpg"/>
    <hyperlink ref="V418" r:id="rId302" display="http://pbs.twimg.com/profile_images/1122617035840741376/WFiaK1rj_normal.jpg"/>
    <hyperlink ref="V310" r:id="rId303" display="http://pbs.twimg.com/profile_images/556968119185334273/yQqDDEke_normal.jpeg"/>
    <hyperlink ref="V160" r:id="rId304" display="http://pbs.twimg.com/profile_images/1019295100357275648/mf3zsRD2_normal.jpg"/>
    <hyperlink ref="V380" r:id="rId305" display="http://pbs.twimg.com/profile_images/1148085371043008512/3v_dZmhB_normal.jpg"/>
    <hyperlink ref="V333" r:id="rId306" display="http://pbs.twimg.com/profile_images/497532093253943296/ee5k4DKr_normal.jpeg"/>
    <hyperlink ref="V26" r:id="rId307" display="http://pbs.twimg.com/profile_images/1145938779015921670/cjASGmCL_normal.jpg"/>
    <hyperlink ref="V328" r:id="rId308" display="http://pbs.twimg.com/profile_images/1105002295081816064/UeXX6bF-_normal.jpg"/>
    <hyperlink ref="V639" r:id="rId309" display="http://pbs.twimg.com/profile_images/1148488447444836352/SOlQfm27_normal.jpg"/>
    <hyperlink ref="V18" r:id="rId310" display="http://pbs.twimg.com/profile_images/1132226583274459136/XsFMVf-o_normal.jpg"/>
    <hyperlink ref="V381" r:id="rId311" display="http://pbs.twimg.com/profile_images/1148726381204758528/t5OxGwbO_normal.jpg"/>
    <hyperlink ref="V417" r:id="rId312" display="http://pbs.twimg.com/profile_images/1065131886979227650/7qJytnRj_normal.jpg"/>
    <hyperlink ref="V220" r:id="rId313" display="http://pbs.twimg.com/profile_images/1146403438584115200/ZFUMZOP2_normal.jpg"/>
    <hyperlink ref="V221" r:id="rId314" display="http://pbs.twimg.com/profile_images/1146403438584115200/ZFUMZOP2_normal.jpg"/>
    <hyperlink ref="V600" r:id="rId315" display="http://pbs.twimg.com/profile_images/1143046569073291264/gt0hplsF_normal.jpg"/>
    <hyperlink ref="V155" r:id="rId316" display="http://pbs.twimg.com/profile_images/1149242101856706560/oTpRVy5t_normal.jpg"/>
    <hyperlink ref="V349" r:id="rId317" display="https://pbs.twimg.com/media/D_GP_QpU8AAKVX2.jpg"/>
    <hyperlink ref="V620" r:id="rId318" display="http://pbs.twimg.com/profile_images/1126612942890385409/1iQdagzp_normal.jpg"/>
    <hyperlink ref="V625" r:id="rId319" display="http://pbs.twimg.com/profile_images/1139964867446579200/4AK7z6oo_normal.jpg"/>
    <hyperlink ref="V46" r:id="rId320" display="http://pbs.twimg.com/profile_images/1031368859343679490/2Y1DhyDd_normal.jpg"/>
    <hyperlink ref="V10" r:id="rId321" display="http://pbs.twimg.com/profile_images/1146637057558585345/eWMoDd2V_normal.jpg"/>
    <hyperlink ref="V561" r:id="rId322" display="http://pbs.twimg.com/profile_images/961313944794161153/5zyEVGK1_normal.jpg"/>
    <hyperlink ref="V562" r:id="rId323" display="http://pbs.twimg.com/profile_images/1119503206390702081/TGMYgkkp_normal.jpg"/>
    <hyperlink ref="V563" r:id="rId324" display="http://pbs.twimg.com/profile_images/1119503206390702081/TGMYgkkp_normal.jpg"/>
    <hyperlink ref="V430" r:id="rId325" display="http://pbs.twimg.com/profile_images/1126084833581494272/_h-fYdDV_normal.jpg"/>
    <hyperlink ref="V8" r:id="rId326" display="http://pbs.twimg.com/profile_images/1138548068700381186/n1XNCNpD_normal.jpg"/>
    <hyperlink ref="V123" r:id="rId327" display="http://pbs.twimg.com/profile_images/963921265022197760/yadFLbFN_normal.jpg"/>
    <hyperlink ref="V544" r:id="rId328" display="http://pbs.twimg.com/profile_images/1121073026055983105/-IIfYNgm_normal.png"/>
    <hyperlink ref="V57" r:id="rId329" display="http://pbs.twimg.com/profile_images/1131641909422841856/4HMiJ0k0_normal.png"/>
    <hyperlink ref="V327" r:id="rId330" display="http://pbs.twimg.com/profile_images/1089557850794455040/gdsvOvIF_normal.jpg"/>
    <hyperlink ref="V134" r:id="rId331" display="http://pbs.twimg.com/profile_images/925460359682580480/umBFutr0_normal.jpg"/>
    <hyperlink ref="V66" r:id="rId332" display="http://pbs.twimg.com/profile_images/2958339264/ee7a8ac4c27da93266fca4b361220b37_normal.jpeg"/>
    <hyperlink ref="V61" r:id="rId333" display="http://pbs.twimg.com/profile_images/1147483460354940929/atiV0Swp_normal.jpg"/>
    <hyperlink ref="V37" r:id="rId334" display="http://pbs.twimg.com/profile_images/510156413465657345/6Bnd55Dy_normal.png"/>
    <hyperlink ref="V21" r:id="rId335" display="http://pbs.twimg.com/profile_images/1111561095318257664/e46wkWsQ_normal.jpg"/>
    <hyperlink ref="V195" r:id="rId336" display="http://pbs.twimg.com/profile_images/845343649273729024/0JUZkApr_normal.jpg"/>
    <hyperlink ref="V384" r:id="rId337" display="http://pbs.twimg.com/profile_images/833549629614546944/LkoCEFz5_normal.jpg"/>
    <hyperlink ref="V321" r:id="rId338" display="https://pbs.twimg.com/media/D_G8TVeWwAERb-F.jpg"/>
    <hyperlink ref="V222" r:id="rId339" display="http://pbs.twimg.com/profile_images/1075142549185155072/U4pIcBbM_normal.jpg"/>
    <hyperlink ref="V660" r:id="rId340" display="https://pbs.twimg.com/media/D_HB5zvW4AALJsV.png"/>
    <hyperlink ref="V416" r:id="rId341" display="http://pbs.twimg.com/profile_images/1134966039668596736/WEYxIguL_normal.png"/>
    <hyperlink ref="V87" r:id="rId342" display="http://pbs.twimg.com/profile_images/1124531937262145536/8TkSuedx_normal.jpg"/>
    <hyperlink ref="V423" r:id="rId343" display="http://pbs.twimg.com/profile_images/1131227824029929472/_jabyWsp_normal.jpg"/>
    <hyperlink ref="V424" r:id="rId344" display="http://pbs.twimg.com/profile_images/1131227824029929472/_jabyWsp_normal.jpg"/>
    <hyperlink ref="V193" r:id="rId345" display="http://pbs.twimg.com/profile_images/1142781847513915393/tFf_zT0y_normal.jpg"/>
    <hyperlink ref="V594" r:id="rId346" display="https://pbs.twimg.com/media/D_EQsL3UwAARJPA.jpg"/>
    <hyperlink ref="V595" r:id="rId347" display="https://pbs.twimg.com/media/D_EROH9VUAInqoW.jpg"/>
    <hyperlink ref="V135" r:id="rId348" display="https://pbs.twimg.com/media/D_HSxahWwAEOnZV.jpg"/>
    <hyperlink ref="V191" r:id="rId349" display="http://pbs.twimg.com/profile_images/378800000070844446/56e3121788929ca344fb173916f16351_normal.png"/>
    <hyperlink ref="V192" r:id="rId350" display="http://pbs.twimg.com/profile_images/378800000070844446/56e3121788929ca344fb173916f16351_normal.png"/>
    <hyperlink ref="V696" r:id="rId351" display="http://pbs.twimg.com/profile_images/1146265998481416193/tsA1hYZm_normal.jpg"/>
    <hyperlink ref="V546" r:id="rId352" display="http://pbs.twimg.com/profile_images/1108425359433830402/0rlw2-Yn_normal.jpg"/>
    <hyperlink ref="V279" r:id="rId353" display="http://pbs.twimg.com/profile_images/511846981468045312/zirWtWmm_normal.jpeg"/>
    <hyperlink ref="V280" r:id="rId354" display="http://pbs.twimg.com/profile_images/511846981468045312/zirWtWmm_normal.jpeg"/>
    <hyperlink ref="V23" r:id="rId355" display="http://pbs.twimg.com/profile_images/1131260220775292928/vm_k-3Ez_normal.jpg"/>
    <hyperlink ref="V113" r:id="rId356" display="http://pbs.twimg.com/profile_images/1069321132040310784/iTvcuvVn_normal.jpg"/>
    <hyperlink ref="V377" r:id="rId357" display="http://pbs.twimg.com/profile_images/1082775200503091200/wJ47Qwsy_normal.jpg"/>
    <hyperlink ref="V114" r:id="rId358" display="http://pbs.twimg.com/profile_images/520215456125157378/ZQJs6v0s_normal.jpeg"/>
    <hyperlink ref="V85" r:id="rId359" display="http://pbs.twimg.com/profile_images/1148916357339029504/haOMh0P1_normal.jpg"/>
    <hyperlink ref="V223" r:id="rId360" display="http://pbs.twimg.com/profile_images/563309348231725056/bqgwnonP_normal.jpeg"/>
    <hyperlink ref="V41" r:id="rId361" display="http://pbs.twimg.com/profile_images/895766918564646915/5soIbzlI_normal.jpg"/>
    <hyperlink ref="V692" r:id="rId362" display="http://pbs.twimg.com/profile_images/1142768763332227073/giqZbzuz_normal.jpg"/>
    <hyperlink ref="V296" r:id="rId363" display="http://pbs.twimg.com/profile_images/1148044676034891778/LikBAs1a_normal.jpg"/>
    <hyperlink ref="V86" r:id="rId364" display="http://pbs.twimg.com/profile_images/1136258994358575104/lcq6n5b3_normal.png"/>
    <hyperlink ref="V396" r:id="rId365" display="http://pbs.twimg.com/profile_images/978445229714911232/5UuUDp3H_normal.jpg"/>
    <hyperlink ref="V389" r:id="rId366" display="http://pbs.twimg.com/profile_images/1145370755074387968/7zOHn7-h_normal.jpg"/>
    <hyperlink ref="V110" r:id="rId367" display="http://pbs.twimg.com/profile_images/1146743968723587073/E6YmOwMP_normal.png"/>
    <hyperlink ref="V111" r:id="rId368" display="http://pbs.twimg.com/profile_images/1146743968723587073/E6YmOwMP_normal.png"/>
    <hyperlink ref="V267" r:id="rId369" display="http://pbs.twimg.com/profile_images/1006141698144178176/q4Sx45OV_normal.jpg"/>
    <hyperlink ref="V268" r:id="rId370" display="http://pbs.twimg.com/profile_images/1006141698144178176/q4Sx45OV_normal.jpg"/>
    <hyperlink ref="V124" r:id="rId371" display="http://pbs.twimg.com/profile_images/1057501912172507136/83QpRHhg_normal.jpg"/>
    <hyperlink ref="V215" r:id="rId372" display="http://pbs.twimg.com/profile_images/1128687757033742336/jEESiMZM_normal.jpg"/>
    <hyperlink ref="V216" r:id="rId373" display="http://pbs.twimg.com/profile_images/1128687757033742336/jEESiMZM_normal.jpg"/>
    <hyperlink ref="V371" r:id="rId374" display="http://pbs.twimg.com/profile_images/1143223133417156608/sIdAwMlu_normal.png"/>
    <hyperlink ref="V393" r:id="rId375" display="http://pbs.twimg.com/profile_images/1101824204029202432/cDcZIZ14_normal.jpg"/>
    <hyperlink ref="V468" r:id="rId376" display="http://pbs.twimg.com/profile_images/1145575432562999297/zgcM8hoX_normal.jpg"/>
    <hyperlink ref="V469" r:id="rId377" display="http://pbs.twimg.com/profile_images/1145575432562999297/zgcM8hoX_normal.jpg"/>
    <hyperlink ref="V601" r:id="rId378" display="http://pbs.twimg.com/profile_images/767424359682179072/TBEiKsgY_normal.jpg"/>
    <hyperlink ref="V602" r:id="rId379" display="http://pbs.twimg.com/profile_images/767424359682179072/TBEiKsgY_normal.jpg"/>
    <hyperlink ref="V603" r:id="rId380" display="http://pbs.twimg.com/profile_images/767424359682179072/TBEiKsgY_normal.jpg"/>
    <hyperlink ref="V622" r:id="rId381" display="http://pbs.twimg.com/profile_images/1147797971427180550/I0lH-qM5_normal.jpg"/>
    <hyperlink ref="V630" r:id="rId382" display="http://pbs.twimg.com/profile_images/1125166611160281100/Y9rkuH59_normal.jpg"/>
    <hyperlink ref="V177" r:id="rId383" display="http://pbs.twimg.com/profile_images/1113013571884015616/HXqeg9nE_normal.jpg"/>
    <hyperlink ref="V316" r:id="rId384" display="http://pbs.twimg.com/profile_images/639215405785964545/KSnEy0IL_normal.jpg"/>
    <hyperlink ref="V116" r:id="rId385" display="http://pbs.twimg.com/profile_images/1128770580684124160/2IRjkFJg_normal.jpg"/>
    <hyperlink ref="V140" r:id="rId386" display="http://pbs.twimg.com/profile_images/1098855654574436352/TOb68R4b_normal.png"/>
    <hyperlink ref="V650" r:id="rId387" display="http://abs.twimg.com/sticky/default_profile_images/default_profile_normal.png"/>
    <hyperlink ref="V311" r:id="rId388" display="http://pbs.twimg.com/profile_images/525347422797824001/_1La_Jkk_normal.jpeg"/>
    <hyperlink ref="V651" r:id="rId389" display="http://pbs.twimg.com/profile_images/1092477173984681984/0ETkG5mY_normal.jpg"/>
    <hyperlink ref="V224" r:id="rId390" display="http://pbs.twimg.com/profile_images/1130797873325469696/Z5B3LL7V_normal.jpg"/>
    <hyperlink ref="V200" r:id="rId391" display="http://pbs.twimg.com/profile_images/593770777243209728/Mhu_XRbY_normal.jpg"/>
    <hyperlink ref="V201" r:id="rId392" display="http://pbs.twimg.com/profile_images/593770777243209728/Mhu_XRbY_normal.jpg"/>
    <hyperlink ref="V202" r:id="rId393" display="http://pbs.twimg.com/profile_images/593770777243209728/Mhu_XRbY_normal.jpg"/>
    <hyperlink ref="V203" r:id="rId394" display="http://pbs.twimg.com/profile_images/593770777243209728/Mhu_XRbY_normal.jpg"/>
    <hyperlink ref="V204" r:id="rId395" display="http://pbs.twimg.com/profile_images/593770777243209728/Mhu_XRbY_normal.jpg"/>
    <hyperlink ref="V205" r:id="rId396" display="http://pbs.twimg.com/profile_images/593770777243209728/Mhu_XRbY_normal.jpg"/>
    <hyperlink ref="V206" r:id="rId397" display="http://pbs.twimg.com/profile_images/593770777243209728/Mhu_XRbY_normal.jpg"/>
    <hyperlink ref="V207" r:id="rId398" display="http://pbs.twimg.com/profile_images/593770777243209728/Mhu_XRbY_normal.jpg"/>
    <hyperlink ref="V208" r:id="rId399" display="http://pbs.twimg.com/profile_images/593770777243209728/Mhu_XRbY_normal.jpg"/>
    <hyperlink ref="V209" r:id="rId400" display="http://pbs.twimg.com/profile_images/593770777243209728/Mhu_XRbY_normal.jpg"/>
    <hyperlink ref="V210" r:id="rId401" display="http://pbs.twimg.com/profile_images/593770777243209728/Mhu_XRbY_normal.jpg"/>
    <hyperlink ref="V15" r:id="rId402" display="https://pbs.twimg.com/media/D_IGTqFXsAIMd-0.jpg"/>
    <hyperlink ref="V159" r:id="rId403" display="https://pbs.twimg.com/media/D_IJXjnWsAAca19.jpg"/>
    <hyperlink ref="V31" r:id="rId404" display="https://pbs.twimg.com/media/D_IKW88VAAIflnw.jpg"/>
    <hyperlink ref="V32" r:id="rId405" display="https://pbs.twimg.com/media/D_IKW88VAAIflnw.jpg"/>
    <hyperlink ref="V240" r:id="rId406" display="http://pbs.twimg.com/profile_images/845373617114361859/IegCk3R9_normal.jpg"/>
    <hyperlink ref="V253" r:id="rId407" display="http://pbs.twimg.com/profile_images/1143523397650939906/-yDxsRQX_normal.jpg"/>
    <hyperlink ref="V303" r:id="rId408" display="http://pbs.twimg.com/profile_images/1830325120/IMG00013-20120113-1842_normal.jpg"/>
    <hyperlink ref="V449" r:id="rId409" display="http://pbs.twimg.com/profile_images/930224132591104000/OwWjKeFD_normal.jpg"/>
    <hyperlink ref="V582" r:id="rId410" display="https://pbs.twimg.com/media/D_IN_Q5UcAAC6bv.jpg"/>
    <hyperlink ref="V48" r:id="rId411" display="http://pbs.twimg.com/profile_images/753937093777321984/cf-fETfi_normal.jpg"/>
    <hyperlink ref="V657" r:id="rId412" display="http://pbs.twimg.com/profile_images/1081801105955274752/jDp8q85t_normal.jpg"/>
    <hyperlink ref="V539" r:id="rId413" display="http://pbs.twimg.com/profile_images/1139269103917699077/sv-lpzhs_normal.jpg"/>
    <hyperlink ref="V182" r:id="rId414" display="http://pbs.twimg.com/profile_images/1029425160485388288/lXd7fuMY_normal.jpg"/>
    <hyperlink ref="V226" r:id="rId415" display="http://pbs.twimg.com/profile_images/1870077826/DSCN1723_normal.jpg"/>
    <hyperlink ref="V375" r:id="rId416" display="http://pbs.twimg.com/profile_images/732480661336903683/xZGEXQrx_normal.jpg"/>
    <hyperlink ref="V613" r:id="rId417" display="http://pbs.twimg.com/profile_images/1054938647127035904/Ju4YflxC_normal.jpg"/>
    <hyperlink ref="V272" r:id="rId418" display="http://pbs.twimg.com/profile_images/757686992851394561/ga4mdKgX_normal.jpg"/>
    <hyperlink ref="V322" r:id="rId419" display="http://pbs.twimg.com/profile_images/587204331138494464/pAdxF2jW_normal.jpg"/>
    <hyperlink ref="V102" r:id="rId420" display="http://pbs.twimg.com/profile_images/1146938625357156352/2ELBJtLS_normal.jpg"/>
    <hyperlink ref="V199" r:id="rId421" display="http://pbs.twimg.com/profile_images/1143390737536565248/Z56wfjKC_normal.png"/>
    <hyperlink ref="V447" r:id="rId422" display="http://pbs.twimg.com/profile_images/1149180735275728897/FShrFQka_normal.jpg"/>
    <hyperlink ref="V132" r:id="rId423" display="http://pbs.twimg.com/profile_images/1135450119388708864/P8j1z9Va_normal.jpg"/>
    <hyperlink ref="V28" r:id="rId424" display="http://pbs.twimg.com/profile_images/504711864505208832/cq0vVoMF_normal.jpeg"/>
    <hyperlink ref="V153" r:id="rId425" display="http://pbs.twimg.com/profile_images/972661316128313344/Evh3Uym4_normal.jpg"/>
    <hyperlink ref="V372" r:id="rId426" display="http://pbs.twimg.com/profile_images/1064370219085369344/du8GRU5d_normal.jpg"/>
    <hyperlink ref="V130" r:id="rId427" display="http://pbs.twimg.com/profile_images/1134487921841643520/4ucMRuV1_normal.jpg"/>
    <hyperlink ref="V81" r:id="rId428" display="https://pbs.twimg.com/tweet_video_thumb/D_Ikm5IWkAAS9_J.jpg"/>
    <hyperlink ref="V82" r:id="rId429" display="https://pbs.twimg.com/tweet_video_thumb/D_Ikm5IWkAAS9_J.jpg"/>
    <hyperlink ref="V83" r:id="rId430" display="https://pbs.twimg.com/tweet_video_thumb/D_Ikm5IWkAAS9_J.jpg"/>
    <hyperlink ref="V610" r:id="rId431" display="http://pbs.twimg.com/profile_images/1015034909046530048/rD6CyE2K_normal.jpg"/>
    <hyperlink ref="V634" r:id="rId432" display="http://pbs.twimg.com/profile_images/1055847922489876486/wOOzYlx9_normal.jpg"/>
    <hyperlink ref="V635" r:id="rId433" display="http://pbs.twimg.com/profile_images/1055847922489876486/wOOzYlx9_normal.jpg"/>
    <hyperlink ref="V261" r:id="rId434" display="https://pbs.twimg.com/ext_tw_video_thumb/1148985270370492416/pu/img/OB2BUbeZrcliWKb5.jpg"/>
    <hyperlink ref="V262" r:id="rId435" display="https://pbs.twimg.com/ext_tw_video_thumb/1149024580603973638/pu/img/vRJd4PYPJAQzoz6o.jpg"/>
    <hyperlink ref="V184" r:id="rId436" display="http://pbs.twimg.com/profile_images/1132270375583342593/t_lVENv8_normal.png"/>
    <hyperlink ref="V406" r:id="rId437" display="http://pbs.twimg.com/profile_images/1132957982663335936/0_0b9cwK_normal.png"/>
    <hyperlink ref="V465" r:id="rId438" display="http://pbs.twimg.com/profile_images/1146918771501780992/AOpubCm2_normal.png"/>
    <hyperlink ref="V161" r:id="rId439" display="https://pbs.twimg.com/media/D_EQWg_UYAAXI9F.jpg"/>
    <hyperlink ref="V402" r:id="rId440" display="http://pbs.twimg.com/profile_images/1114326977941364736/q0TOx8PT_normal.jpg"/>
    <hyperlink ref="V403" r:id="rId441" display="http://pbs.twimg.com/profile_images/1114326977941364736/q0TOx8PT_normal.jpg"/>
    <hyperlink ref="V4" r:id="rId442" display="http://pbs.twimg.com/profile_images/1131025484135903232/hWivkEXG_normal.jpg"/>
    <hyperlink ref="V397" r:id="rId443" display="http://pbs.twimg.com/profile_images/922510631667945472/h8n2YDu__normal.jpg"/>
    <hyperlink ref="V386" r:id="rId444" display="http://abs.twimg.com/sticky/default_profile_images/default_profile_normal.png"/>
    <hyperlink ref="V247" r:id="rId445" display="http://pbs.twimg.com/profile_images/1120617738798620672/Hkm6lf8z_normal.jpg"/>
    <hyperlink ref="V655" r:id="rId446" display="http://pbs.twimg.com/profile_images/1124047949841956866/qmRecLZ__normal.jpg"/>
    <hyperlink ref="V442" r:id="rId447" display="http://pbs.twimg.com/profile_images/804746123638374402/WDYPZ2rU_normal.jpg"/>
    <hyperlink ref="V136" r:id="rId448" display="http://pbs.twimg.com/profile_images/1124606208961282048/0Gxi1bWy_normal.jpg"/>
    <hyperlink ref="V137" r:id="rId449" display="http://pbs.twimg.com/profile_images/1124606208961282048/0Gxi1bWy_normal.jpg"/>
    <hyperlink ref="V399" r:id="rId450" display="http://pbs.twimg.com/profile_images/949029338132951040/TxVM31V3_normal.jpg"/>
    <hyperlink ref="V400" r:id="rId451" display="http://pbs.twimg.com/profile_images/949029338132951040/TxVM31V3_normal.jpg"/>
    <hyperlink ref="V599" r:id="rId452" display="https://pbs.twimg.com/media/D_IxhHZU0AAgpvo.jpg"/>
    <hyperlink ref="V404" r:id="rId453" display="http://pbs.twimg.com/profile_images/1148075810961723392/Oy9naDFy_normal.jpg"/>
    <hyperlink ref="V535" r:id="rId454" display="http://pbs.twimg.com/profile_images/1145014259799220230/CFCC-LpH_normal.jpg"/>
    <hyperlink ref="V323" r:id="rId455" display="http://pbs.twimg.com/profile_images/896800786570768384/tol8vax1_normal.jpg"/>
    <hyperlink ref="V606" r:id="rId456" display="http://pbs.twimg.com/profile_images/911843473862541313/KuMKjxZ5_normal.jpg"/>
    <hyperlink ref="V331" r:id="rId457" display="http://pbs.twimg.com/profile_images/1126307738047451136/VuCfUoyy_normal.jpg"/>
    <hyperlink ref="V270" r:id="rId458" display="http://pbs.twimg.com/profile_images/1144052006174318598/GsQf7rQv_normal.jpg"/>
    <hyperlink ref="V196" r:id="rId459" display="http://pbs.twimg.com/profile_images/1121068372198920197/S_J2t5L__normal.jpg"/>
    <hyperlink ref="V39" r:id="rId460" display="http://pbs.twimg.com/profile_images/941252171731034112/z7bTtOVk_normal.jpg"/>
    <hyperlink ref="V40" r:id="rId461" display="http://pbs.twimg.com/profile_images/941252171731034112/z7bTtOVk_normal.jpg"/>
    <hyperlink ref="V77" r:id="rId462" display="http://pbs.twimg.com/profile_images/1123370840320544768/g8EXRzo4_normal.jpg"/>
    <hyperlink ref="V547" r:id="rId463" display="http://pbs.twimg.com/profile_images/1139606769146179584/vHw4HXYV_normal.jpg"/>
    <hyperlink ref="V451" r:id="rId464" display="http://pbs.twimg.com/profile_images/1142394562226376704/Wo_-OGwT_normal.jpg"/>
    <hyperlink ref="V548" r:id="rId465" display="http://pbs.twimg.com/profile_images/1139606769146179584/vHw4HXYV_normal.jpg"/>
    <hyperlink ref="V452" r:id="rId466" display="http://pbs.twimg.com/profile_images/1142394562226376704/Wo_-OGwT_normal.jpg"/>
    <hyperlink ref="V549" r:id="rId467" display="http://pbs.twimg.com/profile_images/1139606769146179584/vHw4HXYV_normal.jpg"/>
    <hyperlink ref="V453" r:id="rId468" display="http://pbs.twimg.com/profile_images/1142394562226376704/Wo_-OGwT_normal.jpg"/>
    <hyperlink ref="V550" r:id="rId469" display="http://pbs.twimg.com/profile_images/1139606769146179584/vHw4HXYV_normal.jpg"/>
    <hyperlink ref="V454" r:id="rId470" display="http://pbs.twimg.com/profile_images/1142394562226376704/Wo_-OGwT_normal.jpg"/>
    <hyperlink ref="V551" r:id="rId471" display="http://pbs.twimg.com/profile_images/1139606769146179584/vHw4HXYV_normal.jpg"/>
    <hyperlink ref="V455" r:id="rId472" display="http://pbs.twimg.com/profile_images/1142394562226376704/Wo_-OGwT_normal.jpg"/>
    <hyperlink ref="V552" r:id="rId473" display="http://pbs.twimg.com/profile_images/1139606769146179584/vHw4HXYV_normal.jpg"/>
    <hyperlink ref="V456" r:id="rId474" display="http://pbs.twimg.com/profile_images/1142394562226376704/Wo_-OGwT_normal.jpg"/>
    <hyperlink ref="V553" r:id="rId475" display="http://pbs.twimg.com/profile_images/1139606769146179584/vHw4HXYV_normal.jpg"/>
    <hyperlink ref="V457" r:id="rId476" display="http://pbs.twimg.com/profile_images/1142394562226376704/Wo_-OGwT_normal.jpg"/>
    <hyperlink ref="V554" r:id="rId477" display="http://pbs.twimg.com/profile_images/1139606769146179584/vHw4HXYV_normal.jpg"/>
    <hyperlink ref="V458" r:id="rId478" display="http://pbs.twimg.com/profile_images/1142394562226376704/Wo_-OGwT_normal.jpg"/>
    <hyperlink ref="V555" r:id="rId479" display="http://pbs.twimg.com/profile_images/1139606769146179584/vHw4HXYV_normal.jpg"/>
    <hyperlink ref="V459" r:id="rId480" display="http://pbs.twimg.com/profile_images/1142394562226376704/Wo_-OGwT_normal.jpg"/>
    <hyperlink ref="V556" r:id="rId481" display="http://pbs.twimg.com/profile_images/1139606769146179584/vHw4HXYV_normal.jpg"/>
    <hyperlink ref="V460" r:id="rId482" display="http://pbs.twimg.com/profile_images/1142394562226376704/Wo_-OGwT_normal.jpg"/>
    <hyperlink ref="V557" r:id="rId483" display="http://pbs.twimg.com/profile_images/1139606769146179584/vHw4HXYV_normal.jpg"/>
    <hyperlink ref="V461" r:id="rId484" display="http://pbs.twimg.com/profile_images/1142394562226376704/Wo_-OGwT_normal.jpg"/>
    <hyperlink ref="V558" r:id="rId485" display="http://pbs.twimg.com/profile_images/1139606769146179584/vHw4HXYV_normal.jpg"/>
    <hyperlink ref="V462" r:id="rId486" display="http://pbs.twimg.com/profile_images/1142394562226376704/Wo_-OGwT_normal.jpg"/>
    <hyperlink ref="V559" r:id="rId487" display="http://pbs.twimg.com/profile_images/1139606769146179584/vHw4HXYV_normal.jpg"/>
    <hyperlink ref="V463" r:id="rId488" display="http://pbs.twimg.com/profile_images/1142394562226376704/Wo_-OGwT_normal.jpg"/>
    <hyperlink ref="V89" r:id="rId489" display="http://pbs.twimg.com/profile_images/704094864095342593/tMq5fB6w_normal.jpg"/>
    <hyperlink ref="V290" r:id="rId490" display="https://pbs.twimg.com/media/D_JAvleVAAAUXMC.jpg"/>
    <hyperlink ref="V90" r:id="rId491" display="https://pbs.twimg.com/media/D_JCm2OX4AEXlqI.jpg"/>
    <hyperlink ref="V632" r:id="rId492" display="http://pbs.twimg.com/profile_images/1094392551224889344/RocxFMHP_normal.jpg"/>
    <hyperlink ref="V633" r:id="rId493" display="http://pbs.twimg.com/profile_images/1094392551224889344/RocxFMHP_normal.jpg"/>
    <hyperlink ref="V273" r:id="rId494" display="http://pbs.twimg.com/profile_images/1106624461493673987/qGRbrGy2_normal.jpg"/>
    <hyperlink ref="V274" r:id="rId495" display="http://pbs.twimg.com/profile_images/1106624461493673987/qGRbrGy2_normal.jpg"/>
    <hyperlink ref="V623" r:id="rId496" display="http://pbs.twimg.com/profile_images/1133298217460862982/fiDeBGtO_normal.jpg"/>
    <hyperlink ref="V624" r:id="rId497" display="http://pbs.twimg.com/profile_images/1133298217460862982/fiDeBGtO_normal.jpg"/>
    <hyperlink ref="V188" r:id="rId498" display="http://pbs.twimg.com/profile_images/1144434611084128256/tRV29Nir_normal.jpg"/>
    <hyperlink ref="V325" r:id="rId499" display="https://pbs.twimg.com/media/D-ekiUTUYAMLWII.jpg"/>
    <hyperlink ref="V235" r:id="rId500" display="https://pbs.twimg.com/media/D-ekiUTUYAMLWII.jpg"/>
    <hyperlink ref="V236" r:id="rId501" display="https://pbs.twimg.com/media/D-ekiUTUYAMLWII.jpg"/>
    <hyperlink ref="V163" r:id="rId502" display="http://pbs.twimg.com/profile_images/1140883644950564864/81Yb_o3q_normal.jpg"/>
    <hyperlink ref="V376" r:id="rId503" display="https://pbs.twimg.com/tweet_video_thumb/D_JFcdVXUAAY_aN.jpg"/>
    <hyperlink ref="V33" r:id="rId504" display="http://pbs.twimg.com/profile_images/685904579045801984/wcOJ_rM5_normal.jpg"/>
    <hyperlink ref="V126" r:id="rId505" display="http://pbs.twimg.com/profile_images/1084949046865719302/pBjZbmiO_normal.jpg"/>
    <hyperlink ref="V334" r:id="rId506" display="http://pbs.twimg.com/profile_images/1133381984670158854/MzBy3os__normal.jpg"/>
    <hyperlink ref="V345" r:id="rId507" display="http://pbs.twimg.com/profile_images/834222841818120198/eniEXFxj_normal.jpg"/>
    <hyperlink ref="V395" r:id="rId508" display="https://pbs.twimg.com/tweet_video_thumb/D_JJr71WsAISvML.jpg"/>
    <hyperlink ref="V139" r:id="rId509" display="http://pbs.twimg.com/profile_images/1080461454/tails_normal.gif"/>
    <hyperlink ref="V225" r:id="rId510" display="http://pbs.twimg.com/profile_images/1145914140013322241/qQJ5OFWo_normal.jpg"/>
    <hyperlink ref="V143" r:id="rId511" display="http://pbs.twimg.com/profile_images/853449993687937025/SOWP13qF_normal.jpg"/>
    <hyperlink ref="V405" r:id="rId512" display="https://pbs.twimg.com/media/D_GW8lZXYAA1ih1.jpg"/>
    <hyperlink ref="V133" r:id="rId513" display="http://pbs.twimg.com/profile_images/1148903072162336770/sJllnhaf_normal.jpg"/>
    <hyperlink ref="V190" r:id="rId514" display="http://pbs.twimg.com/profile_images/1107654682837770240/GrmgMnrR_normal.png"/>
    <hyperlink ref="V410" r:id="rId515" display="http://pbs.twimg.com/profile_images/959664328407269377/KxNhpXu7_normal.jpg"/>
    <hyperlink ref="V411" r:id="rId516" display="http://pbs.twimg.com/profile_images/959664328407269377/KxNhpXu7_normal.jpg"/>
    <hyperlink ref="V412" r:id="rId517" display="http://pbs.twimg.com/profile_images/959664328407269377/KxNhpXu7_normal.jpg"/>
    <hyperlink ref="V413" r:id="rId518" display="http://pbs.twimg.com/profile_images/959664328407269377/KxNhpXu7_normal.jpg"/>
    <hyperlink ref="V368" r:id="rId519" display="http://pbs.twimg.com/profile_images/615733597551652864/BoNK060Q_normal.jpg"/>
    <hyperlink ref="V441" r:id="rId520" display="http://pbs.twimg.com/profile_images/1127777470202036225/uW1H-P65_normal.jpg"/>
    <hyperlink ref="V165" r:id="rId521" display="https://pbs.twimg.com/media/D_JP8-KXkAAjP24.jpg"/>
    <hyperlink ref="V374" r:id="rId522" display="http://pbs.twimg.com/profile_images/1135537660536053760/N7hDUB2w_normal.png"/>
    <hyperlink ref="V614" r:id="rId523" display="http://pbs.twimg.com/profile_images/1147673398715305985/PwdeuxTa_normal.jpg"/>
    <hyperlink ref="V615" r:id="rId524" display="http://pbs.twimg.com/profile_images/1147673398715305985/PwdeuxTa_normal.jpg"/>
    <hyperlink ref="V257" r:id="rId525" display="https://pbs.twimg.com/tweet_video_thumb/D_JUwljU0AEr7Ol.jpg"/>
    <hyperlink ref="V439" r:id="rId526" display="http://pbs.twimg.com/profile_images/1115306374970449920/v-ff_38K_normal.jpg"/>
    <hyperlink ref="V440" r:id="rId527" display="http://pbs.twimg.com/profile_images/1115306374970449920/v-ff_38K_normal.jpg"/>
    <hyperlink ref="V295" r:id="rId528" display="https://pbs.twimg.com/media/D_JXHzYXUAEeF4x.jpg"/>
    <hyperlink ref="V361" r:id="rId529" display="https://pbs.twimg.com/media/D_EROH9VUAInqoW.jpg"/>
    <hyperlink ref="V362" r:id="rId530" display="https://pbs.twimg.com/media/D_EQsL3UwAARJPA.jpg"/>
    <hyperlink ref="V436" r:id="rId531" display="http://pbs.twimg.com/profile_images/1127731456892112898/IFhDV4cb_normal.jpg"/>
    <hyperlink ref="V63" r:id="rId532" display="http://pbs.twimg.com/profile_images/1028308184765800455/ptwZm8tM_normal.jpg"/>
    <hyperlink ref="V64" r:id="rId533" display="http://pbs.twimg.com/profile_images/1028308184765800455/ptwZm8tM_normal.jpg"/>
    <hyperlink ref="V103" r:id="rId534" display="http://pbs.twimg.com/profile_images/980272547001348096/2byRoctf_normal.jpg"/>
    <hyperlink ref="V313" r:id="rId535" display="https://pbs.twimg.com/tweet_video_thumb/D_JZ0NkWsAEjOFd.jpg"/>
    <hyperlink ref="V314" r:id="rId536" display="https://pbs.twimg.com/tweet_video_thumb/D_JZ0NkWsAEjOFd.jpg"/>
    <hyperlink ref="V315" r:id="rId537" display="https://pbs.twimg.com/tweet_video_thumb/D_JZ0NkWsAEjOFd.jpg"/>
    <hyperlink ref="V29" r:id="rId538" display="http://pbs.twimg.com/profile_images/615696617165885440/JDbUuo9H_normal.jpg"/>
    <hyperlink ref="V560" r:id="rId539" display="http://pbs.twimg.com/profile_images/727161508854116354/_VkIPAOi_normal.jpg"/>
    <hyperlink ref="V525" r:id="rId540" display="http://pbs.twimg.com/profile_images/1145469635808153606/lTIDyacH_normal.jpg"/>
    <hyperlink ref="V526" r:id="rId541" display="http://pbs.twimg.com/profile_images/1145469635808153606/lTIDyacH_normal.jpg"/>
    <hyperlink ref="V527" r:id="rId542" display="http://pbs.twimg.com/profile_images/1145469635808153606/lTIDyacH_normal.jpg"/>
    <hyperlink ref="V528" r:id="rId543" display="http://pbs.twimg.com/profile_images/1145469635808153606/lTIDyacH_normal.jpg"/>
    <hyperlink ref="V529" r:id="rId544" display="http://pbs.twimg.com/profile_images/1145469635808153606/lTIDyacH_normal.jpg"/>
    <hyperlink ref="V530" r:id="rId545" display="http://pbs.twimg.com/profile_images/1145469635808153606/lTIDyacH_normal.jpg"/>
    <hyperlink ref="V531" r:id="rId546" display="http://pbs.twimg.com/profile_images/1145469635808153606/lTIDyacH_normal.jpg"/>
    <hyperlink ref="V532" r:id="rId547" display="http://pbs.twimg.com/profile_images/1145469635808153606/lTIDyacH_normal.jpg"/>
    <hyperlink ref="V533" r:id="rId548" display="http://pbs.twimg.com/profile_images/1145469635808153606/lTIDyacH_normal.jpg"/>
    <hyperlink ref="V534" r:id="rId549" display="http://pbs.twimg.com/profile_images/1145469635808153606/lTIDyacH_normal.jpg"/>
    <hyperlink ref="V357" r:id="rId550" display="http://pbs.twimg.com/profile_images/1015268211468664837/0B5-oKfr_normal.jpg"/>
    <hyperlink ref="V358" r:id="rId551" display="http://pbs.twimg.com/profile_images/1015268211468664837/0B5-oKfr_normal.jpg"/>
    <hyperlink ref="V359" r:id="rId552" display="http://pbs.twimg.com/profile_images/1015268211468664837/0B5-oKfr_normal.jpg"/>
    <hyperlink ref="V360" r:id="rId553" display="http://pbs.twimg.com/profile_images/1015268211468664837/0B5-oKfr_normal.jpg"/>
    <hyperlink ref="V168" r:id="rId554" display="http://pbs.twimg.com/profile_images/1141109003734401024/EcaWWs2R_normal.jpg"/>
    <hyperlink ref="V581" r:id="rId555" display="http://pbs.twimg.com/profile_images/1144921798128984064/9Q-lDPom_normal.jpg"/>
    <hyperlink ref="V176" r:id="rId556" display="http://pbs.twimg.com/profile_images/662382460148125696/q0XrBm4J_normal.jpg"/>
    <hyperlink ref="V88" r:id="rId557" display="http://pbs.twimg.com/profile_images/1130565224975732738/7qMVyTHP_normal.jpg"/>
    <hyperlink ref="V609" r:id="rId558" display="https://pbs.twimg.com/media/D_Jm5DrWsAEhiu5.jpg"/>
    <hyperlink ref="V38" r:id="rId559" display="http://pbs.twimg.com/profile_images/922516174772101120/XZ6QkJPZ_normal.jpg"/>
    <hyperlink ref="V233" r:id="rId560" display="http://pbs.twimg.com/profile_images/1030585838139146240/QgpQw-1e_normal.jpg"/>
    <hyperlink ref="V336" r:id="rId561" display="http://pbs.twimg.com/profile_images/931547611026268165/edywedCr_normal.jpg"/>
    <hyperlink ref="V249" r:id="rId562" display="http://pbs.twimg.com/profile_images/1098112665350799365/sP-iDPyw_normal.jpg"/>
    <hyperlink ref="V343" r:id="rId563" display="http://pbs.twimg.com/profile_images/1102696326486208513/_DO7_v1R_normal.jpg"/>
    <hyperlink ref="V304" r:id="rId564" display="https://pbs.twimg.com/media/D_JreGpXkAEbp0h.jpg"/>
    <hyperlink ref="V647" r:id="rId565" display="http://pbs.twimg.com/profile_images/853807728552292352/404aEoC4_normal.jpg"/>
    <hyperlink ref="V448" r:id="rId566" display="http://pbs.twimg.com/profile_images/1133790576132804608/Op31ARm-_normal.jpg"/>
    <hyperlink ref="V117" r:id="rId567" display="http://pbs.twimg.com/profile_images/1148801964735492096/dgF21fEK_normal.jpg"/>
    <hyperlink ref="V258" r:id="rId568" display="https://pbs.twimg.com/media/D_ExowgXUAIrRVK.jpg"/>
    <hyperlink ref="V44" r:id="rId569" display="http://pbs.twimg.com/profile_images/1109199952536834053/ZEG9EhO2_normal.jpg"/>
    <hyperlink ref="V45" r:id="rId570" display="http://pbs.twimg.com/profile_images/1109199952536834053/ZEG9EhO2_normal.jpg"/>
    <hyperlink ref="V5" r:id="rId571" display="http://pbs.twimg.com/profile_images/1146839408005414914/i-ZtXi7p_normal.jpg"/>
    <hyperlink ref="V365" r:id="rId572" display="https://pbs.twimg.com/tweet_video_thumb/D_JyLeBXUAEwmQF.jpg"/>
    <hyperlink ref="V366" r:id="rId573" display="https://pbs.twimg.com/tweet_video_thumb/D_JyLeBXUAEwmQF.jpg"/>
    <hyperlink ref="V367" r:id="rId574" display="https://pbs.twimg.com/tweet_video_thumb/D_JyLeBXUAEwmQF.jpg"/>
    <hyperlink ref="V286" r:id="rId575" display="http://pbs.twimg.com/profile_images/1145445668997255178/XWdOiI0T_normal.jpg"/>
    <hyperlink ref="V59" r:id="rId576" display="https://pbs.twimg.com/media/D_J1_3dWsAEfGY_.jpg"/>
    <hyperlink ref="V687" r:id="rId577" display="https://pbs.twimg.com/media/D_JL915VUAA65Um.jpg"/>
    <hyperlink ref="V94" r:id="rId578" display="https://pbs.twimg.com/media/D_J4Ef2U4AIc7NW.jpg"/>
    <hyperlink ref="V164" r:id="rId579" display="http://pbs.twimg.com/profile_images/1145052416649437185/RgWZTKFF_normal.jpg"/>
    <hyperlink ref="V19" r:id="rId580" display="http://pbs.twimg.com/profile_images/2430294601/walking_normal.jpg"/>
    <hyperlink ref="V20" r:id="rId581" display="http://pbs.twimg.com/profile_images/2430294601/walking_normal.jpg"/>
    <hyperlink ref="V435" r:id="rId582" display="http://pbs.twimg.com/profile_images/1149045455763808256/ylgkj72U_normal.jpg"/>
    <hyperlink ref="V432" r:id="rId583" display="http://pbs.twimg.com/profile_images/1135141699653591040/NyoCwlNK_normal.png"/>
    <hyperlink ref="V433" r:id="rId584" display="http://pbs.twimg.com/profile_images/1135141699653591040/NyoCwlNK_normal.png"/>
    <hyperlink ref="V429" r:id="rId585" display="http://pbs.twimg.com/profile_images/1136758255185747975/QJunBDs9_normal.jpg"/>
    <hyperlink ref="V287" r:id="rId586" display="http://pbs.twimg.com/profile_images/997748169671753728/ttlvqrVM_normal.jpg"/>
    <hyperlink ref="V183" r:id="rId587" display="https://pbs.twimg.com/ext_tw_video_thumb/1148540008321581056/pu/img/FoK2z_tOevcTDioc.jpg"/>
    <hyperlink ref="V636" r:id="rId588" display="http://abs.twimg.com/sticky/default_profile_images/default_profile_normal.png"/>
    <hyperlink ref="V378" r:id="rId589" display="https://pbs.twimg.com/media/D_IuWlhXkAYSsa3.jpg"/>
    <hyperlink ref="V379" r:id="rId590" display="https://pbs.twimg.com/media/D_JZ1MAXsAEPj-U.jpg"/>
    <hyperlink ref="V84" r:id="rId591" display="https://pbs.twimg.com/media/D_JZ1MAXsAEPj-U.jpg"/>
    <hyperlink ref="V388" r:id="rId592" display="http://pbs.twimg.com/profile_images/510744136261976064/jnhFeXlE_normal.jpeg"/>
    <hyperlink ref="V537" r:id="rId593" display="http://pbs.twimg.com/profile_images/1132097848869175297/LJJUa1nV_normal.jpg"/>
    <hyperlink ref="V27" r:id="rId594" display="http://pbs.twimg.com/profile_images/1146595598235295745/pNE1E-3r_normal.jpg"/>
    <hyperlink ref="V658" r:id="rId595" display="https://pbs.twimg.com/ext_tw_video_thumb/1149123622281367553/pu/img/Is7L1AzWOgmDmyDy.jpg"/>
    <hyperlink ref="V180" r:id="rId596" display="http://pbs.twimg.com/profile_images/1118723121333272577/DN3CyFJw_normal.jpg"/>
    <hyperlink ref="V276" r:id="rId597" display="http://pbs.twimg.com/profile_images/1149124653341904896/fqE-dxy__normal.jpg"/>
    <hyperlink ref="V119" r:id="rId598" display="http://pbs.twimg.com/profile_images/1075298365439528960/4QZXqJX9_normal.jpg"/>
    <hyperlink ref="V105" r:id="rId599" display="http://pbs.twimg.com/profile_images/1112042383028314112/N6RGMtsU_normal.jpg"/>
    <hyperlink ref="V106" r:id="rId600" display="http://pbs.twimg.com/profile_images/1112042383028314112/N6RGMtsU_normal.jpg"/>
    <hyperlink ref="V217" r:id="rId601" display="http://pbs.twimg.com/profile_images/1104916198293045248/b1Get-sk_normal.jpg"/>
    <hyperlink ref="V12" r:id="rId602" display="http://pbs.twimg.com/profile_images/1110853214163730433/LXmQ9-QL_normal.jpg"/>
    <hyperlink ref="V567" r:id="rId603" display="http://pbs.twimg.com/profile_images/1148979717837590529/zyNF9Tgg_normal.jpg"/>
    <hyperlink ref="V194" r:id="rId604" display="http://pbs.twimg.com/profile_images/1142970413808590853/oI6Qg8RA_normal.jpg"/>
    <hyperlink ref="V382" r:id="rId605" display="https://pbs.twimg.com/media/D_KFp8PWsAMWUpQ.jpg"/>
    <hyperlink ref="V24" r:id="rId606" display="http://pbs.twimg.com/profile_images/924482048827576321/XqWsKggF_normal.jpg"/>
    <hyperlink ref="V54" r:id="rId607" display="https://pbs.twimg.com/media/D_KHlTpXsAEJy1y.png"/>
    <hyperlink ref="V356" r:id="rId608" display="http://pbs.twimg.com/profile_images/603031821970866176/uuf8MpNj_normal.jpg"/>
    <hyperlink ref="V186" r:id="rId609" display="http://pbs.twimg.com/profile_images/1139062231864356864/LXg6VozU_normal.jpg"/>
    <hyperlink ref="V49" r:id="rId610" display="https://pbs.twimg.com/tweet_video_thumb/D-9fYGSXsAEiA5l.jpg"/>
    <hyperlink ref="V292" r:id="rId611" display="http://pbs.twimg.com/profile_images/1143540549657530368/0BpL_IZ6_normal.jpg"/>
    <hyperlink ref="V342" r:id="rId612" display="http://pbs.twimg.com/profile_images/1147335267293913090/_WR17SJ7_normal.jpg"/>
    <hyperlink ref="V344" r:id="rId613" display="http://pbs.twimg.com/profile_images/1127226342406270976/dWnoez18_normal.jpg"/>
    <hyperlink ref="V543" r:id="rId614" display="http://pbs.twimg.com/profile_images/942213840904818688/nceDDgy6_normal.jpg"/>
    <hyperlink ref="V340" r:id="rId615" display="http://pbs.twimg.com/profile_images/898567881373495296/fb5ixGca_normal.jpg"/>
    <hyperlink ref="V127" r:id="rId616" display="http://pbs.twimg.com/profile_images/682043941319913472/LYRQ6LvV_normal.jpg"/>
    <hyperlink ref="V212" r:id="rId617" display="http://pbs.twimg.com/profile_images/995092875959386112/oUOgxXaZ_normal.jpg"/>
    <hyperlink ref="V337" r:id="rId618" display="http://pbs.twimg.com/profile_images/1111768326366097409/a5E2D0aM_normal.jpg"/>
    <hyperlink ref="V338" r:id="rId619" display="http://pbs.twimg.com/profile_images/1111768326366097409/a5E2D0aM_normal.jpg"/>
    <hyperlink ref="V339" r:id="rId620" display="http://pbs.twimg.com/profile_images/1111768326366097409/a5E2D0aM_normal.jpg"/>
    <hyperlink ref="V167" r:id="rId621" display="http://pbs.twimg.com/profile_images/1143264722537648128/h45RHTZK_normal.jpg"/>
    <hyperlink ref="V30" r:id="rId622" display="http://pbs.twimg.com/profile_images/1124452363362816000/qfS_X8JU_normal.png"/>
    <hyperlink ref="V350" r:id="rId623" display="http://pbs.twimg.com/profile_images/1147742387399213056/qViPSJ_Z_normal.png"/>
    <hyperlink ref="V580" r:id="rId624" display="http://pbs.twimg.com/profile_images/1138963244993982466/jEK1nlZK_normal.jpg"/>
    <hyperlink ref="V401" r:id="rId625" display="http://pbs.twimg.com/profile_images/548011704097837057/UAUCkuEj_normal.jpeg"/>
    <hyperlink ref="V58" r:id="rId626" display="http://pbs.twimg.com/profile_images/755531759673049088/q_pzIESd_normal.jpg"/>
    <hyperlink ref="V306" r:id="rId627" display="http://pbs.twimg.com/profile_images/1134344923757465601/R7WcgOHp_normal.png"/>
    <hyperlink ref="V211" r:id="rId628" display="http://pbs.twimg.com/profile_images/1145499769495838720/_AjSsrxg_normal.jpg"/>
    <hyperlink ref="V419" r:id="rId629" display="https://pbs.twimg.com/media/D_KR1-VU8AAYXV6.jpg"/>
    <hyperlink ref="V420" r:id="rId630" display="https://pbs.twimg.com/media/D_KR1-VU8AAYXV6.jpg"/>
    <hyperlink ref="V421" r:id="rId631" display="https://pbs.twimg.com/media/D_KR1-VU8AAYXV6.jpg"/>
    <hyperlink ref="V128" r:id="rId632" display="http://pbs.twimg.com/profile_images/1144953970101837825/-YWFswgM_normal.jpg"/>
    <hyperlink ref="V154" r:id="rId633" display="http://pbs.twimg.com/profile_images/647987067645878272/G8G3R0Q4_normal.png"/>
    <hyperlink ref="V471" r:id="rId634" display="http://pbs.twimg.com/profile_images/902936363615518722/FK-PrAux_normal.jpg"/>
    <hyperlink ref="V275" r:id="rId635" display="http://pbs.twimg.com/profile_images/788540722387443712/1l9yfzcj_normal.jpg"/>
    <hyperlink ref="V538" r:id="rId636" display="http://pbs.twimg.com/profile_images/491368671638347776/6fTU3kVp_normal.jpeg"/>
    <hyperlink ref="V466" r:id="rId637" display="http://pbs.twimg.com/profile_images/1145702187630243847/B5jQF_jO_normal.jpg"/>
    <hyperlink ref="V319" r:id="rId638" display="http://pbs.twimg.com/profile_images/1145718239160225793/25f8iEtV_normal.jpg"/>
    <hyperlink ref="V612" r:id="rId639" display="https://pbs.twimg.com/media/D_KenMiUIAAReUh.jpg"/>
    <hyperlink ref="V121" r:id="rId640" display="http://pbs.twimg.com/profile_images/1149154890796523520/HNPlKztP_normal.jpg"/>
    <hyperlink ref="V138" r:id="rId641" display="http://pbs.twimg.com/profile_images/1109665791857905664/7sKSdf_v_normal.jpg"/>
    <hyperlink ref="V385" r:id="rId642" display="http://abs.twimg.com/sticky/default_profile_images/default_profile_normal.png"/>
    <hyperlink ref="V652" r:id="rId643" display="http://pbs.twimg.com/profile_images/1028854020964638720/tFKOeKhD_normal.jpg"/>
    <hyperlink ref="V470" r:id="rId644" display="http://pbs.twimg.com/profile_images/1146819046207193093/drMz-Nrk_normal.jpg"/>
    <hyperlink ref="V443" r:id="rId645" display="http://pbs.twimg.com/profile_images/1012749457014706176/9F2UBxJA_normal.jpg"/>
    <hyperlink ref="V115" r:id="rId646" display="http://pbs.twimg.com/profile_images/1144044313791221760/grteIsWt_normal.jpg"/>
    <hyperlink ref="V80" r:id="rId647" display="https://pbs.twimg.com/media/D_KuUI2U0AEUJII.jpg"/>
    <hyperlink ref="V187" r:id="rId648" display="http://pbs.twimg.com/profile_images/1142974558607220739/3-PjOvDU_normal.jpg"/>
    <hyperlink ref="V570" r:id="rId649" display="http://pbs.twimg.com/profile_images/1146098833601941505/OEmPZoPa_normal.jpg"/>
    <hyperlink ref="V151" r:id="rId650" display="http://pbs.twimg.com/profile_images/854642645154635776/gNMQ0x4h_normal.jpg"/>
    <hyperlink ref="V231" r:id="rId651" display="http://pbs.twimg.com/profile_images/745413120844140550/pfCJnJUs_normal.jpg"/>
    <hyperlink ref="V291" r:id="rId652" display="http://pbs.twimg.com/profile_images/647466502417846272/R9c6-G90_normal.jpg"/>
    <hyperlink ref="V373" r:id="rId653" display="http://pbs.twimg.com/profile_images/1080377612973666304/kujgfE2M_normal.jpg"/>
    <hyperlink ref="V76" r:id="rId654" display="http://pbs.twimg.com/profile_images/1088482909235757058/AymhJuzC_normal.jpg"/>
    <hyperlink ref="V540" r:id="rId655" display="http://pbs.twimg.com/profile_images/1115721812527259648/tcl9MlWp_normal.jpg"/>
    <hyperlink ref="V434" r:id="rId656" display="http://pbs.twimg.com/profile_images/664659424573657089/dEfZLJAQ_normal.jpg"/>
    <hyperlink ref="V654" r:id="rId657" display="http://pbs.twimg.com/profile_images/1127730498971807746/NTis3xLE_normal.png"/>
    <hyperlink ref="V281" r:id="rId658" display="https://pbs.twimg.com/ext_tw_video_thumb/1149105413587165184/pu/img/YIZchxFFxyKzuFDA.jpg"/>
    <hyperlink ref="V282" r:id="rId659" display="https://pbs.twimg.com/ext_tw_video_thumb/1149105413587165184/pu/img/YIZchxFFxyKzuFDA.jpg"/>
    <hyperlink ref="V627" r:id="rId660" display="http://pbs.twimg.com/profile_images/3169318559/31c639095ee49a8ad22507e39d6fbc6c_normal.jpeg"/>
    <hyperlink ref="V283" r:id="rId661" display="https://pbs.twimg.com/ext_tw_video_thumb/1149105413587165184/pu/img/YIZchxFFxyKzuFDA.jpg"/>
    <hyperlink ref="V284" r:id="rId662" display="https://pbs.twimg.com/ext_tw_video_thumb/1149105413587165184/pu/img/YIZchxFFxyKzuFDA.jpg"/>
    <hyperlink ref="V628" r:id="rId663" display="http://pbs.twimg.com/profile_images/3169318559/31c639095ee49a8ad22507e39d6fbc6c_normal.jpeg"/>
    <hyperlink ref="V285" r:id="rId664" display="https://pbs.twimg.com/ext_tw_video_thumb/1149105413587165184/pu/img/YIZchxFFxyKzuFDA.jpg"/>
    <hyperlink ref="V629" r:id="rId665" display="http://pbs.twimg.com/profile_images/3169318559/31c639095ee49a8ad22507e39d6fbc6c_normal.jpeg"/>
    <hyperlink ref="V300" r:id="rId666" display="http://pbs.twimg.com/profile_images/667090772/katie_fforde_s_pic_normal.jpg"/>
    <hyperlink ref="V301" r:id="rId667" display="http://pbs.twimg.com/profile_images/667090772/katie_fforde_s_pic_normal.jpg"/>
    <hyperlink ref="V302" r:id="rId668" display="http://pbs.twimg.com/profile_images/1124179698144071680/njl3Wa-o_normal.jpg"/>
    <hyperlink ref="V118" r:id="rId669" display="http://abs.twimg.com/sticky/default_profile_images/default_profile_normal.png"/>
    <hyperlink ref="V14" r:id="rId670" display="http://pbs.twimg.com/profile_images/1058972798373236737/BaVyrtPC_normal.jpg"/>
    <hyperlink ref="V250" r:id="rId671" display="http://pbs.twimg.com/profile_images/1058176709558788096/EUWgLGER_normal.jpg"/>
    <hyperlink ref="V251" r:id="rId672" display="http://pbs.twimg.com/profile_images/1058176709558788096/EUWgLGER_normal.jpg"/>
    <hyperlink ref="V125" r:id="rId673" display="https://pbs.twimg.com/media/D_FkkNTUwAAp9ZY.jpg"/>
    <hyperlink ref="V79" r:id="rId674" display="http://pbs.twimg.com/profile_images/1016428227126935553/wQwhWVdG_normal.jpg"/>
    <hyperlink ref="V265" r:id="rId675" display="http://pbs.twimg.com/profile_images/535208661409210368/gp_90v9w_normal.jpeg"/>
    <hyperlink ref="V162" r:id="rId676" display="http://pbs.twimg.com/profile_images/1115174297998364672/cyFIwZMA_normal.png"/>
    <hyperlink ref="V565" r:id="rId677" display="http://pbs.twimg.com/profile_images/1141939592351719425/QeEhydgE_normal.jpg"/>
    <hyperlink ref="V566" r:id="rId678" display="http://pbs.twimg.com/profile_images/1141939592351719425/QeEhydgE_normal.jpg"/>
    <hyperlink ref="V25" r:id="rId679" display="http://pbs.twimg.com/profile_images/735881276406665217/UXmX7zW3_normal.jpg"/>
    <hyperlink ref="V96" r:id="rId680" display="http://pbs.twimg.com/profile_images/1135824935786385413/ZNhRPdCN_normal.png"/>
    <hyperlink ref="V22" r:id="rId681" display="http://pbs.twimg.com/profile_images/1148690800248872963/IBmzsu3K_normal.jpg"/>
    <hyperlink ref="V256" r:id="rId682" display="http://pbs.twimg.com/profile_images/1146047202927808512/lK1bIVNj_normal.jpg"/>
    <hyperlink ref="V156" r:id="rId683" display="http://pbs.twimg.com/profile_images/1476078057/Everyone_Seems_Normal_normal.jpg"/>
    <hyperlink ref="V264" r:id="rId684" display="https://pbs.twimg.com/media/D_LqklIW4AAtkFk.jpg"/>
    <hyperlink ref="V422" r:id="rId685" display="http://pbs.twimg.com/profile_images/1134340984173617152/Yc4GpF8M_normal.png"/>
    <hyperlink ref="V353" r:id="rId686" display="http://pbs.twimg.com/profile_images/1122267448026247169/iKHMxg_o_normal.jpg"/>
    <hyperlink ref="V616" r:id="rId687" display="http://pbs.twimg.com/profile_images/1139446243791384576/h2GihgxY_normal.jpg"/>
    <hyperlink ref="V16" r:id="rId688" display="http://pbs.twimg.com/profile_images/739945135308300288/HuawvM1A_normal.jpg"/>
    <hyperlink ref="V92" r:id="rId689" display="http://pbs.twimg.com/profile_images/1089294714019504129/X4I4T62T_normal.jpg"/>
    <hyperlink ref="V169" r:id="rId690" display="https://pbs.twimg.com/media/D_EQWg_UYAAXI9F.jpg"/>
    <hyperlink ref="V170" r:id="rId691" display="https://pbs.twimg.com/media/D_EROH9VUAInqoW.jpg"/>
    <hyperlink ref="V171" r:id="rId692" display="https://pbs.twimg.com/media/D_EQsL3UwAARJPA.jpg"/>
    <hyperlink ref="V172" r:id="rId693" display="https://pbs.twimg.com/media/D_JL915VUAA65Um.jpg"/>
    <hyperlink ref="V173" r:id="rId694" display="https://pbs.twimg.com/media/D_JUJkLUcAAtDDu.jpg"/>
    <hyperlink ref="V174" r:id="rId695" display="https://pbs.twimg.com/media/D_JVLltU0AElyVE.jpg"/>
    <hyperlink ref="V175" r:id="rId696" display="https://pbs.twimg.com/media/D_LyRElX4AAHvyR.jpg"/>
    <hyperlink ref="V684" r:id="rId697" display="https://pbs.twimg.com/media/D_JVLltU0AElyVE.jpg"/>
    <hyperlink ref="V685" r:id="rId698" display="https://pbs.twimg.com/media/D_JUJkLUcAAtDDu.jpg"/>
    <hyperlink ref="V686" r:id="rId699" display="http://pbs.twimg.com/profile_images/894083087918710784/TpjFkvLB_normal.jpg"/>
    <hyperlink ref="V228" r:id="rId700" display="http://pbs.twimg.com/profile_images/1125829111530704896/-V36HmAn_normal.jpg"/>
    <hyperlink ref="V55" r:id="rId701" display="https://pbs.twimg.com/tweet_video_thumb/D_LzYoKWwAAQZUj.jpg"/>
    <hyperlink ref="V3" r:id="rId702" display="http://pbs.twimg.com/profile_images/998345929244663808/t99J7CV5_normal.jpg"/>
    <hyperlink ref="V383" r:id="rId703" display="http://pbs.twimg.com/profile_images/1146303813332025344/Z1QKjoLF_normal.jpg"/>
    <hyperlink ref="V324" r:id="rId704" display="http://pbs.twimg.com/profile_images/1122571023612809216/JQoW13Eq_normal.jpg"/>
    <hyperlink ref="V241" r:id="rId705" display="http://pbs.twimg.com/profile_images/1140821999318491137/-olq7-58_normal.jpg"/>
    <hyperlink ref="V426" r:id="rId706" display="http://pbs.twimg.com/profile_images/826724242251251712/CjuE6vCe_normal.jpg"/>
    <hyperlink ref="V427" r:id="rId707" display="https://pbs.twimg.com/media/D_MMJISX4AA59lP.jpg"/>
    <hyperlink ref="V230" r:id="rId708" display="http://pbs.twimg.com/profile_images/1072203107856207872/XKcKLnog_normal.jpg"/>
    <hyperlink ref="V617" r:id="rId709" display="https://pbs.twimg.com/media/D_MQtjvUwAEtkvd.jpg"/>
    <hyperlink ref="V50" r:id="rId710" display="http://pbs.twimg.com/profile_images/832440185291812865/NAKdVTC5_normal.jpg"/>
    <hyperlink ref="V542" r:id="rId711" display="http://pbs.twimg.com/profile_images/1146130353876193280/BU-szC7Q_normal.png"/>
    <hyperlink ref="V298" r:id="rId712" display="https://pbs.twimg.com/tweet_video_thumb/D_MVsnXWsAEce1u.jpg"/>
    <hyperlink ref="V605" r:id="rId713" display="http://pbs.twimg.com/profile_images/650380385277243392/bAZiNBjn_normal.jpg"/>
    <hyperlink ref="V248" r:id="rId714" display="http://pbs.twimg.com/profile_images/1148308789411495936/ZfGqHxPp_normal.jpg"/>
    <hyperlink ref="V355" r:id="rId715" display="http://pbs.twimg.com/profile_images/1088956435839496197/5xW0G6RH_normal.jpg"/>
    <hyperlink ref="V693" r:id="rId716" display="https://pbs.twimg.com/ext_tw_video_thumb/1148060228199616513/pu/img/yPDATGki6vaDSBI-.jpg"/>
    <hyperlink ref="V472" r:id="rId717" display="https://pbs.twimg.com/ext_tw_video_thumb/1148060228199616513/pu/img/yPDATGki6vaDSBI-.jpg"/>
    <hyperlink ref="V659" r:id="rId718" display="https://pbs.twimg.com/media/D_CDcKAX4AEJS4c.jpg"/>
    <hyperlink ref="V473" r:id="rId719" display="https://pbs.twimg.com/media/D_CDcKAX4AEJS4c.jpg"/>
    <hyperlink ref="V255" r:id="rId720" display="https://pbs.twimg.com/media/D_Hkso0X4AAx7jm.jpg"/>
    <hyperlink ref="V474" r:id="rId721" display="https://pbs.twimg.com/media/D_Hkso0X4AAx7jm.jpg"/>
    <hyperlink ref="V308" r:id="rId722" display="http://pbs.twimg.com/profile_images/1143046791056613376/QPZpFl-R_normal.png"/>
    <hyperlink ref="V475" r:id="rId723" display="http://pbs.twimg.com/profile_images/1149247824426668032/hzjjkp5B_normal.jpg"/>
    <hyperlink ref="V141" r:id="rId724" display="http://pbs.twimg.com/profile_images/1046925134274224129/zLErygwo_normal.jpg"/>
    <hyperlink ref="V476" r:id="rId725" display="http://pbs.twimg.com/profile_images/1149247824426668032/hzjjkp5B_normal.jpg"/>
    <hyperlink ref="V218" r:id="rId726" display="http://pbs.twimg.com/profile_images/1148221697700618242/sg4-GSLi_normal.png"/>
    <hyperlink ref="V219" r:id="rId727" display="https://pbs.twimg.com/tweet_video_thumb/D_MVDwQW4AI1wYi.jpg"/>
    <hyperlink ref="V477" r:id="rId728" display="http://pbs.twimg.com/profile_images/1149247824426668032/hzjjkp5B_normal.jpg"/>
    <hyperlink ref="V109" r:id="rId729" display="http://pbs.twimg.com/profile_images/738139405446062081/x0FQk9Yl_normal.jpg"/>
    <hyperlink ref="V478" r:id="rId730" display="http://pbs.twimg.com/profile_images/1149247824426668032/hzjjkp5B_normal.jpg"/>
    <hyperlink ref="V649" r:id="rId731" display="http://pbs.twimg.com/profile_images/1148374126672977926/qnfNo3No_normal.jpg"/>
    <hyperlink ref="V479" r:id="rId732" display="http://pbs.twimg.com/profile_images/1149247824426668032/hzjjkp5B_normal.jpg"/>
    <hyperlink ref="V480" r:id="rId733" display="http://pbs.twimg.com/profile_images/1149247824426668032/hzjjkp5B_normal.jpg"/>
    <hyperlink ref="V481" r:id="rId734" display="http://pbs.twimg.com/profile_images/1149247824426668032/hzjjkp5B_normal.jpg"/>
    <hyperlink ref="V394" r:id="rId735" display="http://abs.twimg.com/sticky/default_profile_images/default_profile_normal.png"/>
    <hyperlink ref="V317" r:id="rId736" display="http://pbs.twimg.com/profile_images/867700927708442624/odMJTDb6_normal.jpg"/>
    <hyperlink ref="V698" r:id="rId737" display="http://pbs.twimg.com/profile_images/1054475402578747392/8-Fa8peJ_normal.jpg"/>
    <hyperlink ref="V91" r:id="rId738" display="http://pbs.twimg.com/profile_images/616683389920350208/ZxeGL-DI_normal.jpg"/>
    <hyperlink ref="V277" r:id="rId739" display="http://pbs.twimg.com/profile_images/1134903437814951936/lUlzKwEV_normal.png"/>
    <hyperlink ref="V278" r:id="rId740" display="http://pbs.twimg.com/profile_images/1134903437814951936/lUlzKwEV_normal.png"/>
    <hyperlink ref="V607" r:id="rId741" display="https://pbs.twimg.com/tweet_video_thumb/D_L0ByVWsAAhRuj.jpg"/>
    <hyperlink ref="V269" r:id="rId742" display="http://pbs.twimg.com/profile_images/2372626508/Mum_002_normal.jpg"/>
    <hyperlink ref="V259" r:id="rId743" display="http://pbs.twimg.com/profile_images/1138420113319845888/WYwiFFNx_normal.jpg"/>
    <hyperlink ref="V260" r:id="rId744" display="http://pbs.twimg.com/profile_images/1138420113319845888/WYwiFFNx_normal.jpg"/>
    <hyperlink ref="V438" r:id="rId745" display="https://pbs.twimg.com/media/D_MqHlAXkAA5ngS.jpg"/>
    <hyperlink ref="V437" r:id="rId746" display="http://pbs.twimg.com/profile_images/884957620146061312/6trkZ1Pd_normal.jpg"/>
    <hyperlink ref="V541" r:id="rId747" display="https://pbs.twimg.com/media/D_MtjZkXkAA6C-5.jpg"/>
    <hyperlink ref="V112" r:id="rId748" display="http://pbs.twimg.com/profile_images/1096052142085935104/qD0-S92B_normal.jpg"/>
    <hyperlink ref="V68" r:id="rId749" display="https://pbs.twimg.com/media/D_M0QjHXUAAlzGy.jpg"/>
    <hyperlink ref="V69" r:id="rId750" display="https://pbs.twimg.com/media/D_M0QjHXUAAlzGy.jpg"/>
    <hyperlink ref="V70" r:id="rId751" display="https://pbs.twimg.com/media/D_M0QjHXUAAlzGy.jpg"/>
    <hyperlink ref="V142" r:id="rId752" display="https://pbs.twimg.com/media/D_Clcx4XsAAni0N.jpg"/>
    <hyperlink ref="V482" r:id="rId753" display="https://pbs.twimg.com/media/D_Clcx4XsAAni0N.jpg"/>
    <hyperlink ref="V293" r:id="rId754" display="https://pbs.twimg.com/media/D_CgANnXkAAlSEq.jpg"/>
    <hyperlink ref="V483" r:id="rId755" display="https://pbs.twimg.com/media/D_CgANnXkAAlSEq.jpg"/>
    <hyperlink ref="V648" r:id="rId756" display="https://pbs.twimg.com/media/D_Cnmg8W4AQKcXc.jpg"/>
    <hyperlink ref="V484" r:id="rId757" display="https://pbs.twimg.com/media/D_Cnmg8W4AQKcXc.jpg"/>
    <hyperlink ref="V631" r:id="rId758" display="https://pbs.twimg.com/amplify_video_thumb/1148789211853725697/img/BcqOrJezllcysWWa.jpg"/>
    <hyperlink ref="V485" r:id="rId759" display="http://pbs.twimg.com/profile_images/1148961347725488128/Ml4go2Vj_normal.jpg"/>
    <hyperlink ref="V101" r:id="rId760" display="https://pbs.twimg.com/ext_tw_video_thumb/1148870625387323393/pu/img/uT5JGaGCosjyo7DA.jpg"/>
    <hyperlink ref="V486" r:id="rId761" display="https://pbs.twimg.com/ext_tw_video_thumb/1148870625387323393/pu/img/uT5JGaGCosjyo7DA.jpg"/>
    <hyperlink ref="V36" r:id="rId762" display="http://pbs.twimg.com/profile_images/1146727462153252865/zTuNBR4y_normal.jpg"/>
    <hyperlink ref="V487" r:id="rId763" display="http://pbs.twimg.com/profile_images/1148961347725488128/Ml4go2Vj_normal.jpg"/>
    <hyperlink ref="V363" r:id="rId764" display="https://pbs.twimg.com/ext_tw_video_thumb/1148567263907332096/pu/img/3GHD1he_vVwU155a.jpg"/>
    <hyperlink ref="V364" r:id="rId765" display="https://pbs.twimg.com/ext_tw_video_thumb/1148937503115816960/pu/img/pg3ry6mUFRZnV8YC.jpg"/>
    <hyperlink ref="V488" r:id="rId766" display="http://pbs.twimg.com/profile_images/1148961347725488128/Ml4go2Vj_normal.jpg"/>
    <hyperlink ref="V489" r:id="rId767" display="http://pbs.twimg.com/profile_images/1148961347725488128/Ml4go2Vj_normal.jpg"/>
    <hyperlink ref="V62" r:id="rId768" display="https://pbs.twimg.com/media/D_HRYs-XkAEvH7y.jpg"/>
    <hyperlink ref="V490" r:id="rId769" display="https://pbs.twimg.com/media/D_HRYs-XkAEvH7y.jpg"/>
    <hyperlink ref="V572" r:id="rId770" display="https://pbs.twimg.com/ext_tw_video_thumb/1148563830756257792/pu/img/uxY008B1-LCgRkAc.jpg"/>
    <hyperlink ref="V491" r:id="rId771" display="https://pbs.twimg.com/ext_tw_video_thumb/1148563830756257792/pu/img/uxY008B1-LCgRkAc.jpg"/>
    <hyperlink ref="V579" r:id="rId772" display="https://pbs.twimg.com/ext_tw_video_thumb/1138832722242220033/pu/img/ybaOvF7TA2TXH6uq.jpg"/>
    <hyperlink ref="V492" r:id="rId773" display="http://pbs.twimg.com/profile_images/1148961347725488128/Ml4go2Vj_normal.jpg"/>
    <hyperlink ref="V593" r:id="rId774" display="https://pbs.twimg.com/ext_tw_video_thumb/1145986753007763458/pu/img/k5ZgYXLLtMuPiKGn.jpg"/>
    <hyperlink ref="V493" r:id="rId775" display="https://pbs.twimg.com/ext_tw_video_thumb/1145986753007763458/pu/img/k5ZgYXLLtMuPiKGn.jpg"/>
    <hyperlink ref="V42" r:id="rId776" display="https://pbs.twimg.com/ext_tw_video_thumb/1146461800772382721/pu/img/OkL0onv-suRY2hEc.jpg"/>
    <hyperlink ref="V494" r:id="rId777" display="https://pbs.twimg.com/ext_tw_video_thumb/1146461800772382721/pu/img/OkL0onv-suRY2hEc.jpg"/>
    <hyperlink ref="V387" r:id="rId778" display="https://pbs.twimg.com/ext_tw_video_thumb/1148573973916991490/pu/img/WNbXtrIazmxOdvyE.jpg"/>
    <hyperlink ref="V495" r:id="rId779" display="https://pbs.twimg.com/ext_tw_video_thumb/1148573973916991490/pu/img/WNbXtrIazmxOdvyE.jpg"/>
    <hyperlink ref="V688" r:id="rId780" display="https://pbs.twimg.com/ext_tw_video_thumb/1148583665447948290/pu/img/DCPLKMtSclglstGS.jpg"/>
    <hyperlink ref="V496" r:id="rId781" display="https://pbs.twimg.com/ext_tw_video_thumb/1148583665447948290/pu/img/DCPLKMtSclglstGS.jpg"/>
    <hyperlink ref="V446" r:id="rId782" display="https://pbs.twimg.com/ext_tw_video_thumb/1148574016203980800/pu/img/m1XQPMzeIvt0M7Nx.jpg"/>
    <hyperlink ref="V497" r:id="rId783" display="https://pbs.twimg.com/ext_tw_video_thumb/1148574016203980800/pu/img/m1XQPMzeIvt0M7Nx.jpg"/>
    <hyperlink ref="V398" r:id="rId784" display="https://pbs.twimg.com/ext_tw_video_thumb/1148578434148212737/pu/img/OlAZ_3wT8vzxhjDU.jpg"/>
    <hyperlink ref="V498" r:id="rId785" display="https://pbs.twimg.com/ext_tw_video_thumb/1148578434148212737/pu/img/OlAZ_3wT8vzxhjDU.jpg"/>
    <hyperlink ref="V197" r:id="rId786" display="https://pbs.twimg.com/media/D_CmoSHWkAIBWqK.jpg"/>
    <hyperlink ref="V198" r:id="rId787" display="https://pbs.twimg.com/media/D_Gc5zhXUAo7cde.jpg"/>
    <hyperlink ref="V499" r:id="rId788" display="https://pbs.twimg.com/media/D_CmoSHWkAIBWqK.jpg"/>
    <hyperlink ref="V500" r:id="rId789" display="https://pbs.twimg.com/media/D_Gc5zhXUAo7cde.jpg"/>
    <hyperlink ref="V574" r:id="rId790" display="https://pbs.twimg.com/ext_tw_video_thumb/1148307978765983744/pu/img/VtH-NtBBfKrG0FLS.jpg"/>
    <hyperlink ref="V501" r:id="rId791" display="https://pbs.twimg.com/ext_tw_video_thumb/1148307978765983744/pu/img/VtH-NtBBfKrG0FLS.jpg"/>
    <hyperlink ref="V683" r:id="rId792" display="https://pbs.twimg.com/ext_tw_video_thumb/1113779304293232642/pu/img/OuXWqu37OUINm4je.jpg"/>
    <hyperlink ref="V502" r:id="rId793" display="https://pbs.twimg.com/ext_tw_video_thumb/1113779304293232642/pu/img/OuXWqu37OUINm4je.jpg"/>
    <hyperlink ref="V75" r:id="rId794" display="https://pbs.twimg.com/ext_tw_video_thumb/1148581594707267586/pu/img/utS_QAZ-vTj0V9sx.jpg"/>
    <hyperlink ref="V503" r:id="rId795" display="http://pbs.twimg.com/profile_images/1148961347725488128/Ml4go2Vj_normal.jpg"/>
    <hyperlink ref="V254" r:id="rId796" display="http://pbs.twimg.com/profile_images/1148540649970343936/2m2hxOFp_normal.jpg"/>
    <hyperlink ref="V504" r:id="rId797" display="http://pbs.twimg.com/profile_images/1148961347725488128/Ml4go2Vj_normal.jpg"/>
    <hyperlink ref="V60" r:id="rId798" display="https://pbs.twimg.com/ext_tw_video_thumb/1148867341024780288/pu/img/Oteq_XOTlQ_rJIQT.jpg"/>
    <hyperlink ref="V505" r:id="rId799" display="http://pbs.twimg.com/profile_images/1148961347725488128/Ml4go2Vj_normal.jpg"/>
    <hyperlink ref="V67" r:id="rId800" display="https://pbs.twimg.com/ext_tw_video_thumb/1148566506298462208/pu/img/ZuX0GKgsftl5ShWY.jpg"/>
    <hyperlink ref="V506" r:id="rId801" display="http://pbs.twimg.com/profile_images/1148961347725488128/Ml4go2Vj_normal.jpg"/>
    <hyperlink ref="V65" r:id="rId802" display="https://pbs.twimg.com/ext_tw_video_thumb/1148569440201707521/pu/img/d7qaKdyI-k0O-lvf.jpg"/>
    <hyperlink ref="V507" r:id="rId803" display="http://pbs.twimg.com/profile_images/1148961347725488128/Ml4go2Vj_normal.jpg"/>
    <hyperlink ref="V312" r:id="rId804" display="https://pbs.twimg.com/amplify_video_thumb/1146826836565024769/img/wxLo9IUwZJkONPjX.jpg"/>
    <hyperlink ref="V508" r:id="rId805" display="https://pbs.twimg.com/amplify_video_thumb/1146826836565024769/img/wxLo9IUwZJkONPjX.jpg"/>
    <hyperlink ref="V320" r:id="rId806" display="https://pbs.twimg.com/ext_tw_video_thumb/1142534213784223744/pu/img/rcm7pfEzRu7fdkmz.jpg"/>
    <hyperlink ref="V509" r:id="rId807" display="https://pbs.twimg.com/ext_tw_video_thumb/1142534213784223744/pu/img/rcm7pfEzRu7fdkmz.jpg"/>
    <hyperlink ref="V695" r:id="rId808" display="https://pbs.twimg.com/ext_tw_video_thumb/1124414368450588672/pu/img/dSSAaCPmqVuqD2_G.jpg"/>
    <hyperlink ref="V510" r:id="rId809" display="https://pbs.twimg.com/ext_tw_video_thumb/1124414368450588672/pu/img/dSSAaCPmqVuqD2_G.jpg"/>
    <hyperlink ref="V578" r:id="rId810" display="https://pbs.twimg.com/media/D_HxZ2bW4AAr6SJ.jpg"/>
    <hyperlink ref="V511" r:id="rId811" display="http://pbs.twimg.com/profile_images/1148961347725488128/Ml4go2Vj_normal.jpg"/>
    <hyperlink ref="V573" r:id="rId812" display="https://pbs.twimg.com/media/D_HMqflU4AAQIpf.jpg"/>
    <hyperlink ref="V512" r:id="rId813" display="http://pbs.twimg.com/profile_images/1148961347725488128/Ml4go2Vj_normal.jpg"/>
    <hyperlink ref="V596" r:id="rId814" display="https://pbs.twimg.com/media/D_F-WgDXkAEwhfW.jpg"/>
    <hyperlink ref="V513" r:id="rId815" display="https://pbs.twimg.com/media/D_F-WgDXkAEwhfW.jpg"/>
    <hyperlink ref="V326" r:id="rId816" display="https://pbs.twimg.com/media/D_KxAQoUwAAp98q.jpg"/>
    <hyperlink ref="V514" r:id="rId817" display="http://pbs.twimg.com/profile_images/1148961347725488128/Ml4go2Vj_normal.jpg"/>
    <hyperlink ref="V98" r:id="rId818" display="https://pbs.twimg.com/tweet_video_thumb/D_K65s3XUAA568g.jpg"/>
    <hyperlink ref="V515" r:id="rId819" display="http://pbs.twimg.com/profile_images/1148961347725488128/Ml4go2Vj_normal.jpg"/>
    <hyperlink ref="V575" r:id="rId820" display="https://pbs.twimg.com/ext_tw_video_thumb/1149179616575148033/pu/img/vUH-DF8uIxq1bObw.jpg"/>
    <hyperlink ref="V576" r:id="rId821" display="https://pbs.twimg.com/ext_tw_video_thumb/1149292607731748866/pu/img/eSUSI3LNQYs-cqtL.jpg"/>
    <hyperlink ref="V577" r:id="rId822" display="https://pbs.twimg.com/media/D_MGfF5UEAEDXZR.jpg"/>
    <hyperlink ref="V516" r:id="rId823" display="https://pbs.twimg.com/media/D_HRYs-XkAEvH7y.jpg"/>
    <hyperlink ref="V517" r:id="rId824" display="https://pbs.twimg.com/ext_tw_video_thumb/1124414368450588672/pu/img/dSSAaCPmqVuqD2_G.jpg"/>
    <hyperlink ref="V518" r:id="rId825" display="https://pbs.twimg.com/ext_tw_video_thumb/1149179616575148033/pu/img/vUH-DF8uIxq1bObw.jpg"/>
    <hyperlink ref="V519" r:id="rId826" display="http://pbs.twimg.com/profile_images/1148961347725488128/Ml4go2Vj_normal.jpg"/>
    <hyperlink ref="V520" r:id="rId827" display="http://pbs.twimg.com/profile_images/1148961347725488128/Ml4go2Vj_normal.jpg"/>
    <hyperlink ref="V521" r:id="rId828" display="https://pbs.twimg.com/ext_tw_video_thumb/1149292607731748866/pu/img/eSUSI3LNQYs-cqtL.jpg"/>
    <hyperlink ref="V522" r:id="rId829" display="https://pbs.twimg.com/media/D_MGfF5UEAEDXZR.jpg"/>
    <hyperlink ref="V34" r:id="rId830" display="http://pbs.twimg.com/profile_images/1128041466427789313/gcJtnBu2_normal.jpg"/>
    <hyperlink ref="V35" r:id="rId831" display="http://pbs.twimg.com/profile_images/1128041466427789313/gcJtnBu2_normal.jpg"/>
    <hyperlink ref="V621" r:id="rId832" display="http://pbs.twimg.com/profile_images/919531576043610113/6gHfDR22_normal.jpg"/>
    <hyperlink ref="V245" r:id="rId833" display="http://pbs.twimg.com/profile_images/511402579721715713/N90KULei_normal.jpeg"/>
    <hyperlink ref="V242" r:id="rId834" display="http://pbs.twimg.com/profile_images/1016478579641602048/e3S2CJwX_normal.jpg"/>
    <hyperlink ref="V243" r:id="rId835" display="http://pbs.twimg.com/profile_images/1016478579641602048/e3S2CJwX_normal.jpg"/>
    <hyperlink ref="V244" r:id="rId836" display="http://pbs.twimg.com/profile_images/1016478579641602048/e3S2CJwX_normal.jpg"/>
    <hyperlink ref="V294" r:id="rId837" display="http://pbs.twimg.com/profile_images/1070541225948676096/OuSDviuV_normal.jpg"/>
    <hyperlink ref="V332" r:id="rId838" display="http://pbs.twimg.com/profile_images/1115755108174843904/QeY6uVWQ_normal.png"/>
    <hyperlink ref="V6" r:id="rId839" display="http://pbs.twimg.com/profile_images/1148977866626854913/VAT5bVEd_normal.jpg"/>
    <hyperlink ref="V640" r:id="rId840" display="http://pbs.twimg.com/profile_images/1048759582468837377/YBoYN58I_normal.jpg"/>
    <hyperlink ref="V641" r:id="rId841" display="http://pbs.twimg.com/profile_images/1048759582468837377/YBoYN58I_normal.jpg"/>
    <hyperlink ref="V642" r:id="rId842" display="http://pbs.twimg.com/profile_images/1048759582468837377/YBoYN58I_normal.jpg"/>
    <hyperlink ref="V643" r:id="rId843" display="http://pbs.twimg.com/profile_images/1048759582468837377/YBoYN58I_normal.jpg"/>
    <hyperlink ref="V644" r:id="rId844" display="http://pbs.twimg.com/profile_images/1048759582468837377/YBoYN58I_normal.jpg"/>
    <hyperlink ref="V645" r:id="rId845" display="http://pbs.twimg.com/profile_images/1048759582468837377/YBoYN58I_normal.jpg"/>
    <hyperlink ref="V646" r:id="rId846" display="http://pbs.twimg.com/profile_images/1048759582468837377/YBoYN58I_normal.jpg"/>
    <hyperlink ref="V307" r:id="rId847" display="http://pbs.twimg.com/profile_images/1135856803680571392/Dwjnodx6_normal.jpg"/>
    <hyperlink ref="V445" r:id="rId848" display="http://pbs.twimg.com/profile_images/1127979852504735744/g-2a06AM_normal.jpg"/>
    <hyperlink ref="V166" r:id="rId849" display="https://pbs.twimg.com/media/D_M7VzpU8AIZxOA.jpg"/>
    <hyperlink ref="V450" r:id="rId850" display="https://pbs.twimg.com/media/D_M7hvQXYAMV4M0.jpg"/>
    <hyperlink ref="V97" r:id="rId851" display="https://pbs.twimg.com/media/D_M-DJ7U8AETmdh.jpg"/>
    <hyperlink ref="V408" r:id="rId852" display="http://pbs.twimg.com/profile_images/1077152786066812928/EPuZUCzg_normal.jpg"/>
    <hyperlink ref="V107" r:id="rId853" display="https://pbs.twimg.com/media/D_NBw4pWsAANwVM.jpg"/>
    <hyperlink ref="V297" r:id="rId854" display="https://pbs.twimg.com/media/D_NCGxrX4AAEJc_.jpg"/>
    <hyperlink ref="V523" r:id="rId855" display="https://pbs.twimg.com/tweet_video_thumb/D8HDzmlXkAA0au0.jpg"/>
    <hyperlink ref="V13" r:id="rId856" display="https://pbs.twimg.com/tweet_video_thumb/D8HDzmlXkAA0au0.jpg"/>
    <hyperlink ref="V227" r:id="rId857" display="http://pbs.twimg.com/profile_images/902837421473071104/JoD0yX8A_normal.jpg"/>
    <hyperlink ref="V341" r:id="rId858" display="http://pbs.twimg.com/profile_images/1149243565995900929/0QtM4EcF_normal.jpg"/>
    <hyperlink ref="V653" r:id="rId859" display="http://pbs.twimg.com/profile_images/1123342338514796544/Aacp4FvD_normal.jpg"/>
    <hyperlink ref="V7" r:id="rId860" display="http://pbs.twimg.com/profile_images/1145502199830798337/IwAjSKol_normal.jpg"/>
    <hyperlink ref="V213" r:id="rId861" display="http://pbs.twimg.com/profile_images/905628855393632256/h7F1HRz8_normal.jpg"/>
    <hyperlink ref="V214" r:id="rId862" display="http://pbs.twimg.com/profile_images/905628855393632256/h7F1HRz8_normal.jpg"/>
    <hyperlink ref="V239" r:id="rId863" display="https://pbs.twimg.com/tweet_video_thumb/D_NGgITXYAA1Isg.jpg"/>
    <hyperlink ref="V237" r:id="rId864" display="http://pbs.twimg.com/profile_images/1143455969395052547/KKeBiX0S_normal.jpg"/>
    <hyperlink ref="V238" r:id="rId865" display="http://pbs.twimg.com/profile_images/1143455969395052547/KKeBiX0S_normal.jpg"/>
    <hyperlink ref="V318" r:id="rId866" display="http://pbs.twimg.com/profile_images/1134088299910434816/h5SxV9si_normal.jpg"/>
    <hyperlink ref="V158" r:id="rId867" display="http://pbs.twimg.com/profile_images/378800000162030623/40aa90fc8ab61e1f59bb782629a5c882_normal.jpeg"/>
    <hyperlink ref="V661" r:id="rId868" display="http://pbs.twimg.com/profile_images/845445028591812609/erG6q2C0_normal.jpg"/>
    <hyperlink ref="V597" r:id="rId869" display="http://pbs.twimg.com/profile_images/480791844549185536/31I3EgDc_normal.jpeg"/>
    <hyperlink ref="V598" r:id="rId870" display="http://pbs.twimg.com/profile_images/480791844549185536/31I3EgDc_normal.jpeg"/>
    <hyperlink ref="V662" r:id="rId871" display="http://pbs.twimg.com/profile_images/845445028591812609/erG6q2C0_normal.jpg"/>
    <hyperlink ref="V663" r:id="rId872" display="http://pbs.twimg.com/profile_images/845445028591812609/erG6q2C0_normal.jpg"/>
    <hyperlink ref="V144" r:id="rId873" display="http://pbs.twimg.com/profile_images/1143309830020575233/ZuDqt3Bq_normal.jpg"/>
    <hyperlink ref="V583" r:id="rId874" display="http://pbs.twimg.com/profile_images/1147665291226296322/BHeI0PT0_normal.jpg"/>
    <hyperlink ref="V584" r:id="rId875" display="http://pbs.twimg.com/profile_images/1147665291226296322/BHeI0PT0_normal.jpg"/>
    <hyperlink ref="V585" r:id="rId876" display="http://pbs.twimg.com/profile_images/1147665291226296322/BHeI0PT0_normal.jpg"/>
    <hyperlink ref="V586" r:id="rId877" display="http://pbs.twimg.com/profile_images/1147665291226296322/BHeI0PT0_normal.jpg"/>
    <hyperlink ref="V587" r:id="rId878" display="http://pbs.twimg.com/profile_images/1147665291226296322/BHeI0PT0_normal.jpg"/>
    <hyperlink ref="V588" r:id="rId879" display="http://pbs.twimg.com/profile_images/1147665291226296322/BHeI0PT0_normal.jpg"/>
    <hyperlink ref="V589" r:id="rId880" display="http://pbs.twimg.com/profile_images/1147665291226296322/BHeI0PT0_normal.jpg"/>
    <hyperlink ref="V590" r:id="rId881" display="http://pbs.twimg.com/profile_images/1147665291226296322/BHeI0PT0_normal.jpg"/>
    <hyperlink ref="V591" r:id="rId882" display="http://pbs.twimg.com/profile_images/1147665291226296322/BHeI0PT0_normal.jpg"/>
    <hyperlink ref="V592" r:id="rId883" display="http://pbs.twimg.com/profile_images/1147665291226296322/BHeI0PT0_normal.jpg"/>
    <hyperlink ref="V664" r:id="rId884" display="http://pbs.twimg.com/profile_images/845445028591812609/erG6q2C0_normal.jpg"/>
    <hyperlink ref="V145" r:id="rId885" display="http://pbs.twimg.com/profile_images/1143309830020575233/ZuDqt3Bq_normal.jpg"/>
    <hyperlink ref="V665" r:id="rId886" display="http://pbs.twimg.com/profile_images/845445028591812609/erG6q2C0_normal.jpg"/>
    <hyperlink ref="V146" r:id="rId887" display="http://pbs.twimg.com/profile_images/1143309830020575233/ZuDqt3Bq_normal.jpg"/>
    <hyperlink ref="V666" r:id="rId888" display="http://pbs.twimg.com/profile_images/845445028591812609/erG6q2C0_normal.jpg"/>
    <hyperlink ref="V147" r:id="rId889" display="http://pbs.twimg.com/profile_images/1143309830020575233/ZuDqt3Bq_normal.jpg"/>
    <hyperlink ref="V667" r:id="rId890" display="http://pbs.twimg.com/profile_images/845445028591812609/erG6q2C0_normal.jpg"/>
    <hyperlink ref="V148" r:id="rId891" display="http://pbs.twimg.com/profile_images/1143309830020575233/ZuDqt3Bq_normal.jpg"/>
    <hyperlink ref="V668" r:id="rId892" display="http://pbs.twimg.com/profile_images/845445028591812609/erG6q2C0_normal.jpg"/>
    <hyperlink ref="V149" r:id="rId893" display="http://pbs.twimg.com/profile_images/1143309830020575233/ZuDqt3Bq_normal.jpg"/>
    <hyperlink ref="V669" r:id="rId894" display="http://pbs.twimg.com/profile_images/845445028591812609/erG6q2C0_normal.jpg"/>
    <hyperlink ref="V150" r:id="rId895" display="http://pbs.twimg.com/profile_images/1143309830020575233/ZuDqt3Bq_normal.jpg"/>
    <hyperlink ref="V670" r:id="rId896" display="http://pbs.twimg.com/profile_images/845445028591812609/erG6q2C0_normal.jpg"/>
    <hyperlink ref="V671" r:id="rId897" display="http://pbs.twimg.com/profile_images/845445028591812609/erG6q2C0_normal.jpg"/>
    <hyperlink ref="V690" r:id="rId898" display="https://pbs.twimg.com/media/D_ID2U8UYAAfNQn.jpg"/>
    <hyperlink ref="V672" r:id="rId899" display="https://pbs.twimg.com/media/D_ID2U8UYAAfNQn.jpg"/>
    <hyperlink ref="V673" r:id="rId900" display="https://pbs.twimg.com/media/D_ID2U8UYAAfNQn.jpg"/>
    <hyperlink ref="V390" r:id="rId901" display="http://pbs.twimg.com/profile_images/378800000559087095/02c6cf917f510fc6af595ef527dc3027_normal.jpeg"/>
    <hyperlink ref="V391" r:id="rId902" display="http://pbs.twimg.com/profile_images/378800000559087095/02c6cf917f510fc6af595ef527dc3027_normal.jpeg"/>
    <hyperlink ref="V392" r:id="rId903" display="http://pbs.twimg.com/profile_images/378800000559087095/02c6cf917f510fc6af595ef527dc3027_normal.jpeg"/>
    <hyperlink ref="V674" r:id="rId904" display="http://pbs.twimg.com/profile_images/845445028591812609/erG6q2C0_normal.jpg"/>
    <hyperlink ref="V11" r:id="rId905" display="http://pbs.twimg.com/profile_images/1040403657768853505/Xzx7p2Gj_normal.jpg"/>
    <hyperlink ref="V675" r:id="rId906" display="http://pbs.twimg.com/profile_images/845445028591812609/erG6q2C0_normal.jpg"/>
    <hyperlink ref="V676" r:id="rId907" display="http://pbs.twimg.com/profile_images/845445028591812609/erG6q2C0_normal.jpg"/>
    <hyperlink ref="V271" r:id="rId908" display="http://pbs.twimg.com/profile_images/501132402106695680/YFNmo66G_normal.jpeg"/>
    <hyperlink ref="V677" r:id="rId909" display="http://pbs.twimg.com/profile_images/845445028591812609/erG6q2C0_normal.jpg"/>
    <hyperlink ref="V409" r:id="rId910" display="http://pbs.twimg.com/profile_images/1113236032093290496/2OmUPi8p_normal.jpg"/>
    <hyperlink ref="V678" r:id="rId911" display="http://pbs.twimg.com/profile_images/845445028591812609/erG6q2C0_normal.jpg"/>
    <hyperlink ref="V679" r:id="rId912" display="http://pbs.twimg.com/profile_images/845445028591812609/erG6q2C0_normal.jpg"/>
    <hyperlink ref="V9" r:id="rId913" display="https://pbs.twimg.com/media/D_LZkeIVAAAmk5E.jpg"/>
    <hyperlink ref="V680" r:id="rId914" display="http://pbs.twimg.com/profile_images/845445028591812609/erG6q2C0_normal.jpg"/>
    <hyperlink ref="V329" r:id="rId915" display="https://pbs.twimg.com/media/D_NG4SAWsAAnhBl.jpg"/>
    <hyperlink ref="V681" r:id="rId916" display="http://pbs.twimg.com/profile_images/845445028591812609/erG6q2C0_normal.jpg"/>
    <hyperlink ref="V682" r:id="rId917" display="http://pbs.twimg.com/profile_images/845445028591812609/erG6q2C0_normal.jpg"/>
    <hyperlink ref="V347" r:id="rId918" display="http://pbs.twimg.com/profile_images/1139308756297297921/LoA4RYee_normal.jpg"/>
    <hyperlink ref="V638" r:id="rId919" display="http://pbs.twimg.com/profile_images/1015445859230715904/hxmLX9b5_normal.jpg"/>
    <hyperlink ref="V431" r:id="rId920" display="http://pbs.twimg.com/profile_images/1005169996979322880/UjwTIQEn_normal.jpg"/>
    <hyperlink ref="V71" r:id="rId921" display="http://pbs.twimg.com/profile_images/1004383834488467456/jsBg6pXq_normal.jpg"/>
    <hyperlink ref="V234" r:id="rId922" display="http://pbs.twimg.com/profile_images/1108505653499166720/V6iHpYqw_normal.jpg"/>
    <hyperlink ref="V72" r:id="rId923" display="http://pbs.twimg.com/profile_images/1004383834488467456/jsBg6pXq_normal.jpg"/>
    <hyperlink ref="V73" r:id="rId924" display="https://pbs.twimg.com/media/D_ID5xFWsAMVLlE.jpg"/>
    <hyperlink ref="V179" r:id="rId925" display="http://pbs.twimg.com/profile_images/1062395136284549120/fbdP6wX4_normal.jpg"/>
    <hyperlink ref="V694" r:id="rId926" display="https://pbs.twimg.com/tweet_video_thumb/D_NLbRVWwAEP0dm.jpg"/>
    <hyperlink ref="V232" r:id="rId927" display="http://pbs.twimg.com/profile_images/1140088824434810885/3X1CLpU0_normal.jpg"/>
    <hyperlink ref="V604" r:id="rId928" display="http://pbs.twimg.com/profile_images/968558564670361602/Z8Z3QNms_normal.jpg"/>
    <hyperlink ref="V545" r:id="rId929" display="http://pbs.twimg.com/profile_images/1101164004217708544/iVBvrNvW_normal.jpg"/>
    <hyperlink ref="V626" r:id="rId930" display="https://pbs.twimg.com/tweet_video_thumb/D_NPNtNW4AE98no.jpg"/>
    <hyperlink ref="V74" r:id="rId931" display="https://pbs.twimg.com/ext_tw_video_thumb/1149350036855087106/pu/img/fpAVdMnX6tP-tLJT.jpg"/>
    <hyperlink ref="V352" r:id="rId932" display="https://pbs.twimg.com/media/D_E9G7EXkAIR3pZ.jpg"/>
    <hyperlink ref="V129" r:id="rId933" display="http://pbs.twimg.com/profile_images/894683655687110656/lkxhoil0_normal.jpg"/>
    <hyperlink ref="V305" r:id="rId934" display="http://pbs.twimg.com/profile_images/1142919313982144522/pUGCZQb1_normal.jpg"/>
    <hyperlink ref="V157" r:id="rId935" display="http://pbs.twimg.com/profile_images/1147199055279247360/ma-XxbsY_normal.jpg"/>
    <hyperlink ref="V78" r:id="rId936" display="http://pbs.twimg.com/profile_images/872972045792952321/To1QVCZj_normal.jpg"/>
    <hyperlink ref="V263" r:id="rId937" display="http://pbs.twimg.com/profile_images/1144692754473086976/7wuNrVk7_normal.jpg"/>
    <hyperlink ref="V348" r:id="rId938" display="http://pbs.twimg.com/profile_images/1148944749417639937/ABHsgKzJ_normal.jpg"/>
    <hyperlink ref="V618" r:id="rId939" display="http://pbs.twimg.com/profile_images/1144974606681432066/_mGAMf-n_normal.jpg"/>
    <hyperlink ref="V619" r:id="rId940" display="http://pbs.twimg.com/profile_images/1144974606681432066/_mGAMf-n_normal.jpg"/>
    <hyperlink ref="V369" r:id="rId941" display="http://pbs.twimg.com/profile_images/1142477600020992000/TMyl2HMc_normal.jpg"/>
    <hyperlink ref="V370" r:id="rId942" display="http://pbs.twimg.com/profile_images/1142477600020992000/TMyl2HMc_normal.jpg"/>
    <hyperlink ref="V108" r:id="rId943" display="http://pbs.twimg.com/profile_images/1148666711022825472/c3ZInRUF_normal.jpg"/>
    <hyperlink ref="V299" r:id="rId944" display="http://pbs.twimg.com/profile_images/1123733437184188422/AUSHWf0-_normal.jpg"/>
    <hyperlink ref="V17" r:id="rId945" display="http://pbs.twimg.com/profile_images/1146580887091367936/zsYqXJmn_normal.png"/>
    <hyperlink ref="V246" r:id="rId946" display="http://pbs.twimg.com/profile_images/1115196662933225472/6Gx4e26F_normal.png"/>
    <hyperlink ref="V122" r:id="rId947" display="http://pbs.twimg.com/profile_images/492011733569921025/2XtexjZf_normal.jpeg"/>
    <hyperlink ref="V56" r:id="rId948" display="http://pbs.twimg.com/profile_images/1131686624776118272/p6pMkQ9R_normal.jpg"/>
    <hyperlink ref="V689" r:id="rId949" display="http://pbs.twimg.com/profile_images/940563711550545921/V4YsjaaR_normal.jpg"/>
    <hyperlink ref="V99" r:id="rId950" display="http://pbs.twimg.com/profile_images/1149326931332149248/s1LvXCB6_normal.jpg"/>
    <hyperlink ref="V100" r:id="rId951" display="http://pbs.twimg.com/profile_images/1149326931332149248/s1LvXCB6_normal.jpg"/>
    <hyperlink ref="V252" r:id="rId952" display="http://pbs.twimg.com/profile_images/952369616818442240/H16mEoPJ_normal.jpg"/>
    <hyperlink ref="Z152" r:id="rId953" display="https://twitter.com/petermaldonad19/status/1148823557096366082"/>
    <hyperlink ref="Z608" r:id="rId954" display="https://twitter.com/bgallagher_98/status/1148823630169571328"/>
    <hyperlink ref="Z425" r:id="rId955" display="https://twitter.com/dopealexxx/status/1148823699077779456"/>
    <hyperlink ref="Z568" r:id="rId956" display="https://twitter.com/captainnerdism/status/1148823728093925376"/>
    <hyperlink ref="Z464" r:id="rId957" display="https://twitter.com/cultvope/status/1148823826832039936"/>
    <hyperlink ref="Z354" r:id="rId958" display="https://twitter.com/iamcharlington/status/1148823840111374337"/>
    <hyperlink ref="Z185" r:id="rId959" display="https://twitter.com/nigseu/status/1148824084718870528"/>
    <hyperlink ref="Z47" r:id="rId960" display="https://twitter.com/therealsmcity/status/1148824191233224704"/>
    <hyperlink ref="Z536" r:id="rId961" display="https://twitter.com/cjsuarezjr/status/1148824259193724931"/>
    <hyperlink ref="Z266" r:id="rId962" display="https://twitter.com/lilliananai/status/1148824313765748737"/>
    <hyperlink ref="Z335" r:id="rId963" display="https://twitter.com/jacko_boll/status/1148824387380006914"/>
    <hyperlink ref="Z524" r:id="rId964" display="https://twitter.com/coltonsmock/status/1148824456191758337"/>
    <hyperlink ref="Z637" r:id="rId965" display="https://twitter.com/andrewzip/status/1148824473082007552"/>
    <hyperlink ref="Z444" r:id="rId966" display="https://twitter.com/daniasp/status/1148824568594915329"/>
    <hyperlink ref="Z181" r:id="rId967" display="https://twitter.com/njsachi/status/1148825154752929793"/>
    <hyperlink ref="Z330" r:id="rId968" display="https://twitter.com/jayayzle/status/1148825267177230336"/>
    <hyperlink ref="Z93" r:id="rId969" display="https://twitter.com/silvertigerbb/status/1148825374677184512"/>
    <hyperlink ref="Z414" r:id="rId970" display="https://twitter.com/emptyorchestra6/status/1148825481644404736"/>
    <hyperlink ref="Z699" r:id="rId971" display="https://twitter.com/_andreareza/status/1148825575198302208"/>
    <hyperlink ref="Z309" r:id="rId972" display="https://twitter.com/junnttao/status/1148825644517773313"/>
    <hyperlink ref="Z691" r:id="rId973" display="https://twitter.com/1800catpuke/status/1148825776554311680"/>
    <hyperlink ref="Z95" r:id="rId974" display="https://twitter.com/shashi_hazard/status/1148826386729062400"/>
    <hyperlink ref="Z564" r:id="rId975" display="https://twitter.com/casanovacattree/status/1148826625645191169"/>
    <hyperlink ref="Z467" r:id="rId976" display="https://twitter.com/court_618/status/1148826657672744960"/>
    <hyperlink ref="Z656" r:id="rId977" display="https://twitter.com/alefandino/status/1148826949189550081"/>
    <hyperlink ref="Z131" r:id="rId978" display="https://twitter.com/realmarvellomj/status/1148827407920566273"/>
    <hyperlink ref="Z351" r:id="rId979" display="https://twitter.com/iheartricaaa/status/1148827440971571200"/>
    <hyperlink ref="Z120" r:id="rId980" display="https://twitter.com/royboy2124/status/1148828222433505280"/>
    <hyperlink ref="Z189" r:id="rId981" display="https://twitter.com/nickf_ca/status/1148828782268039169"/>
    <hyperlink ref="Z697" r:id="rId982" display="https://twitter.com/_devvwaddle/status/1148829336209936384"/>
    <hyperlink ref="Z611" r:id="rId983" display="https://twitter.com/bellarke001/status/1148829576186888192"/>
    <hyperlink ref="Z415" r:id="rId984" display="https://twitter.com/emma_obie4/status/1148829897525215233"/>
    <hyperlink ref="Z104" r:id="rId985" display="https://twitter.com/sayo_coro/status/1148830048293511168"/>
    <hyperlink ref="Z700" r:id="rId986" display="https://twitter.com/_amandrew_/status/1148830298383224832"/>
    <hyperlink ref="Z51" r:id="rId987" display="https://twitter.com/thefreemodel/status/1148830327353335808"/>
    <hyperlink ref="Z52" r:id="rId988" display="https://twitter.com/thefreemodel/status/1148830327353335808"/>
    <hyperlink ref="Z53" r:id="rId989" display="https://twitter.com/thefreemodel/status/1148830327353335808"/>
    <hyperlink ref="Z178" r:id="rId990" display="https://twitter.com/notrealwaffles/status/1148831064938254336"/>
    <hyperlink ref="Z229" r:id="rId991" display="https://twitter.com/miniorchid/status/1148831099461574656"/>
    <hyperlink ref="Z407" r:id="rId992" display="https://twitter.com/f1princess/status/1148831807644852224"/>
    <hyperlink ref="Z288" r:id="rId993" display="https://twitter.com/ladydonna100/status/1148832159257382912"/>
    <hyperlink ref="Z289" r:id="rId994" display="https://twitter.com/ladydonna100/status/1148832159257382912"/>
    <hyperlink ref="Z569" r:id="rId995" display="https://twitter.com/cappnkenway/status/1148833093647646720"/>
    <hyperlink ref="Z346" r:id="rId996" display="https://twitter.com/isjxhnny/status/1148834915938521088"/>
    <hyperlink ref="Z571" r:id="rId997" display="https://twitter.com/burningtaco/status/1148837433028382720"/>
    <hyperlink ref="Z428" r:id="rId998" display="https://twitter.com/dodger_jess83/status/1148838781941796864"/>
    <hyperlink ref="Z43" r:id="rId999" display="https://twitter.com/thezorocario/status/1148839300882026496"/>
    <hyperlink ref="Z418" r:id="rId1000" display="https://twitter.com/efren_pedroza/status/1148839549239472128"/>
    <hyperlink ref="Z310" r:id="rId1001" display="https://twitter.com/jorgezunigam/status/1148839550225199104"/>
    <hyperlink ref="Z160" r:id="rId1002" display="https://twitter.com/oworock/status/1148841886939041792"/>
    <hyperlink ref="Z380" r:id="rId1003" display="https://twitter.com/goran_says/status/1148843160187146240"/>
    <hyperlink ref="Z333" r:id="rId1004" display="https://twitter.com/janetstangel/status/1148843703760539648"/>
    <hyperlink ref="Z26" r:id="rId1005" display="https://twitter.com/veggiedogmom/status/1148843938993885184"/>
    <hyperlink ref="Z328" r:id="rId1006" display="https://twitter.com/jclsucks/status/1148845983784194048"/>
    <hyperlink ref="Z639" r:id="rId1007" display="https://twitter.com/anamariaayme1/status/1148846660749017088"/>
    <hyperlink ref="Z18" r:id="rId1008" display="https://twitter.com/wankhairulikhw1/status/1148846716633767937"/>
    <hyperlink ref="Z381" r:id="rId1009" display="https://twitter.com/goddess69ganja/status/1148847610976845824"/>
    <hyperlink ref="Z417" r:id="rId1010" display="https://twitter.com/eg_glitter24/status/1148849735878553600"/>
    <hyperlink ref="Z220" r:id="rId1011" display="https://twitter.com/mounette0208/status/1148852478127030272"/>
    <hyperlink ref="Z221" r:id="rId1012" display="https://twitter.com/mounette0208/status/1148852478127030272"/>
    <hyperlink ref="Z600" r:id="rId1013" display="https://twitter.com/boku_no_jr/status/1148852519994634240"/>
    <hyperlink ref="Z155" r:id="rId1014" display="https://twitter.com/pauloveno_/status/1148856456348872704"/>
    <hyperlink ref="Z349" r:id="rId1015" display="https://twitter.com/interactivelads/status/1148857700014383104"/>
    <hyperlink ref="Z620" r:id="rId1016" display="https://twitter.com/ayewans/status/1148858202089578496"/>
    <hyperlink ref="Z625" r:id="rId1017" display="https://twitter.com/arindammr/status/1148860842378706944"/>
    <hyperlink ref="Z46" r:id="rId1018" display="https://twitter.com/theshyguy8/status/1148864077386506241"/>
    <hyperlink ref="Z10" r:id="rId1019" display="https://twitter.com/xtraordnarly/status/1148873115256012801"/>
    <hyperlink ref="Z561" r:id="rId1020" display="https://twitter.com/castroe07/status/1148875716416557056"/>
    <hyperlink ref="Z562" r:id="rId1021" display="https://twitter.com/cassgizmo/status/1148881217699270657"/>
    <hyperlink ref="Z563" r:id="rId1022" display="https://twitter.com/cassgizmo/status/1148881217699270657"/>
    <hyperlink ref="Z430" r:id="rId1023" display="https://twitter.com/dmelbm/status/1148885001724841985"/>
    <hyperlink ref="Z8" r:id="rId1024" display="https://twitter.com/yamperproganda/status/1148888391897026560"/>
    <hyperlink ref="Z123" r:id="rId1025" display="https://twitter.com/ritchan_en/status/1148893183608143872"/>
    <hyperlink ref="Z544" r:id="rId1026" display="https://twitter.com/chaedoc/status/1148894181491957760"/>
    <hyperlink ref="Z57" r:id="rId1027" display="https://twitter.com/th3doormatt/status/1148894742891106305"/>
    <hyperlink ref="Z327" r:id="rId1028" display="https://twitter.com/jennasykes13/status/1148898483979673600"/>
    <hyperlink ref="Z134" r:id="rId1029" display="https://twitter.com/rachelwithcats/status/1148390064130527232"/>
    <hyperlink ref="Z66" r:id="rId1030" display="https://twitter.com/strawbecky_81/status/1148899487072563201"/>
    <hyperlink ref="Z61" r:id="rId1031" display="https://twitter.com/synchronicbot/status/1148899549735456768"/>
    <hyperlink ref="Z37" r:id="rId1032" display="https://twitter.com/totalvideogame/status/1148900033976328192"/>
    <hyperlink ref="Z21" r:id="rId1033" display="https://twitter.com/vwc153gcg42jquu/status/1148901200659660800"/>
    <hyperlink ref="Z195" r:id="rId1034" display="https://twitter.com/nahuelnicrosini/status/1148905073008926720"/>
    <hyperlink ref="Z384" r:id="rId1035" display="https://twitter.com/genphys/status/1148905778926907393"/>
    <hyperlink ref="Z321" r:id="rId1036" display="https://twitter.com/jilsmom/status/1148906431879553025"/>
    <hyperlink ref="Z222" r:id="rId1037" display="https://twitter.com/moraysuth/status/1148911881479999489"/>
    <hyperlink ref="Z660" r:id="rId1038" display="https://twitter.com/adogtweets_/status/1148912580557230080"/>
    <hyperlink ref="Z416" r:id="rId1039" display="https://twitter.com/elliemrrt/status/1148914902146457601"/>
    <hyperlink ref="Z87" r:id="rId1040" display="https://twitter.com/skyedrixvg/status/1148919819607171073"/>
    <hyperlink ref="Z423" r:id="rId1041" display="https://twitter.com/dragonflight126/status/1148920860809596929"/>
    <hyperlink ref="Z424" r:id="rId1042" display="https://twitter.com/dragonflight126/status/1148920860809596929"/>
    <hyperlink ref="Z193" r:id="rId1043" display="https://twitter.com/nclgnsrth/status/1148921615347904513"/>
    <hyperlink ref="Z594" r:id="rId1044" display="https://twitter.com/botensori/status/1148929361170423808"/>
    <hyperlink ref="Z595" r:id="rId1045" display="https://twitter.com/botensori/status/1148929598618398720"/>
    <hyperlink ref="Z135" r:id="rId1046" display="https://twitter.com/qbeast9922/status/1148931131791818753"/>
    <hyperlink ref="Z191" r:id="rId1047" display="https://twitter.com/networkjanitor/status/1148932346139201536"/>
    <hyperlink ref="Z192" r:id="rId1048" display="https://twitter.com/networkjanitor/status/1148932346139201536"/>
    <hyperlink ref="Z696" r:id="rId1049" display="https://twitter.com/_itselladel/status/1148932511344410625"/>
    <hyperlink ref="Z546" r:id="rId1050" display="https://twitter.com/cclikesbands/status/1148933438273150976"/>
    <hyperlink ref="Z279" r:id="rId1051" display="https://twitter.com/lankyhelen/status/1148933965904044032"/>
    <hyperlink ref="Z280" r:id="rId1052" display="https://twitter.com/lankyhelen/status/1148933965904044032"/>
    <hyperlink ref="Z23" r:id="rId1053" display="https://twitter.com/vnlahabbo/status/1148937463135703042"/>
    <hyperlink ref="Z113" r:id="rId1054" display="https://twitter.com/rykael3/status/1148937804984004609"/>
    <hyperlink ref="Z377" r:id="rId1055" display="https://twitter.com/gracecheron/status/1148941289230127104"/>
    <hyperlink ref="Z114" r:id="rId1056" display="https://twitter.com/rx8welsh/status/1148942380831084544"/>
    <hyperlink ref="Z85" r:id="rId1057" display="https://twitter.com/slutfornatsu/status/1148942551572811777"/>
    <hyperlink ref="Z223" r:id="rId1058" display="https://twitter.com/moolicent/status/1148944403043618817"/>
    <hyperlink ref="Z41" r:id="rId1059" display="https://twitter.com/tjack30/status/1148944588268331009"/>
    <hyperlink ref="Z692" r:id="rId1060" display="https://twitter.com/_ynigo/status/1148945293980737537"/>
    <hyperlink ref="Z296" r:id="rId1061" display="https://twitter.com/kennylynny/status/1148945564714885120"/>
    <hyperlink ref="Z86" r:id="rId1062" display="https://twitter.com/sleepybiflinge/status/1148946387356094465"/>
    <hyperlink ref="Z396" r:id="rId1063" display="https://twitter.com/fooknews/status/1148947579113283585"/>
    <hyperlink ref="Z389" r:id="rId1064" display="https://twitter.com/garbage_waifu/status/1148947983838244864"/>
    <hyperlink ref="Z110" r:id="rId1065" display="https://twitter.com/s_selcouth/status/1148948291947847680"/>
    <hyperlink ref="Z111" r:id="rId1066" display="https://twitter.com/s_selcouth/status/1148948291947847680"/>
    <hyperlink ref="Z267" r:id="rId1067" display="https://twitter.com/liliamartinez6/status/1148948574639722500"/>
    <hyperlink ref="Z268" r:id="rId1068" display="https://twitter.com/liliamartinez6/status/1148948574639722500"/>
    <hyperlink ref="Z124" r:id="rId1069" display="https://twitter.com/riosculptures/status/1148949041134350336"/>
    <hyperlink ref="Z215" r:id="rId1070" display="https://twitter.com/mrscruz1999/status/1148952878607810562"/>
    <hyperlink ref="Z216" r:id="rId1071" display="https://twitter.com/mrscruz1999/status/1148952878607810562"/>
    <hyperlink ref="Z371" r:id="rId1072" display="https://twitter.com/haylightz/status/1148953398512967681"/>
    <hyperlink ref="Z393" r:id="rId1073" display="https://twitter.com/friednoodlespls/status/1148954002932948993"/>
    <hyperlink ref="Z468" r:id="rId1074" display="https://twitter.com/countercheq/status/1148951161480728577"/>
    <hyperlink ref="Z469" r:id="rId1075" display="https://twitter.com/countercheq/status/1148951161480728577"/>
    <hyperlink ref="Z601" r:id="rId1076" display="https://twitter.com/birdlady19492/status/1148955254920306689"/>
    <hyperlink ref="Z602" r:id="rId1077" display="https://twitter.com/birdlady19492/status/1148955254920306689"/>
    <hyperlink ref="Z603" r:id="rId1078" display="https://twitter.com/birdlady19492/status/1148955254920306689"/>
    <hyperlink ref="Z622" r:id="rId1079" display="https://twitter.com/atzmiroh/status/1148958337951621120"/>
    <hyperlink ref="Z630" r:id="rId1080" display="https://twitter.com/aras_sivad/status/1148964608197255169"/>
    <hyperlink ref="Z177" r:id="rId1081" display="https://twitter.com/nsbulatao70/status/1148966716283600896"/>
    <hyperlink ref="Z316" r:id="rId1082" display="https://twitter.com/joeylanez18/status/1148966968323661827"/>
    <hyperlink ref="Z116" r:id="rId1083" display="https://twitter.com/rulecorgis/status/1148976919196684289"/>
    <hyperlink ref="Z140" r:id="rId1084" display="https://twitter.com/positivereigen/status/1148982594228248576"/>
    <hyperlink ref="Z650" r:id="rId1085" display="https://twitter.com/althausdan/status/1148985274111860737"/>
    <hyperlink ref="Z311" r:id="rId1086" display="https://twitter.com/jorgeluis_gm/status/1148986959563505665"/>
    <hyperlink ref="Z651" r:id="rId1087" display="https://twitter.com/allfactmix/status/1117364659382902786"/>
    <hyperlink ref="Z224" r:id="rId1088" display="https://twitter.com/monika_1gf/status/1148987496581087237"/>
    <hyperlink ref="Z200" r:id="rId1089" display="https://twitter.com/muttamorphosis/status/1148987737086812161"/>
    <hyperlink ref="Z201" r:id="rId1090" display="https://twitter.com/muttamorphosis/status/1148987737086812161"/>
    <hyperlink ref="Z202" r:id="rId1091" display="https://twitter.com/muttamorphosis/status/1148987737086812161"/>
    <hyperlink ref="Z203" r:id="rId1092" display="https://twitter.com/muttamorphosis/status/1148987737086812161"/>
    <hyperlink ref="Z204" r:id="rId1093" display="https://twitter.com/muttamorphosis/status/1148987737086812161"/>
    <hyperlink ref="Z205" r:id="rId1094" display="https://twitter.com/muttamorphosis/status/1148987737086812161"/>
    <hyperlink ref="Z206" r:id="rId1095" display="https://twitter.com/muttamorphosis/status/1148987737086812161"/>
    <hyperlink ref="Z207" r:id="rId1096" display="https://twitter.com/muttamorphosis/status/1148987737086812161"/>
    <hyperlink ref="Z208" r:id="rId1097" display="https://twitter.com/muttamorphosis/status/1148987737086812161"/>
    <hyperlink ref="Z209" r:id="rId1098" display="https://twitter.com/muttamorphosis/status/1148987737086812161"/>
    <hyperlink ref="Z210" r:id="rId1099" display="https://twitter.com/muttamorphosis/status/1148987737086812161"/>
    <hyperlink ref="Z15" r:id="rId1100" display="https://twitter.com/wildearthpets/status/1148987795723247616"/>
    <hyperlink ref="Z159" r:id="rId1101" display="https://twitter.com/padoju_yt/status/1148991165062139910"/>
    <hyperlink ref="Z31" r:id="rId1102" display="https://twitter.com/twolipbouquets/status/1148992251357384706"/>
    <hyperlink ref="Z32" r:id="rId1103" display="https://twitter.com/twolipbouquets/status/1148992251357384706"/>
    <hyperlink ref="Z240" r:id="rId1104" display="https://twitter.com/maxxxhamm/status/1148992684675207170"/>
    <hyperlink ref="Z253" r:id="rId1105" display="https://twitter.com/lynxreviewer/status/1148512011510091776"/>
    <hyperlink ref="Z303" r:id="rId1106" display="https://twitter.com/karasmakun/status/1148994981778141184"/>
    <hyperlink ref="Z449" r:id="rId1107" display="https://twitter.com/cwillis_1/status/1148995542216781824"/>
    <hyperlink ref="Z582" r:id="rId1108" display="https://twitter.com/brownchick3296/status/1148996239884578816"/>
    <hyperlink ref="Z48" r:id="rId1109" display="https://twitter.com/therealdavegee/status/1148996366062051330"/>
    <hyperlink ref="Z657" r:id="rId1110" display="https://twitter.com/aja_renise/status/1148855510948548609"/>
    <hyperlink ref="Z539" r:id="rId1111" display="https://twitter.com/chloejoellee/status/1148997200325808130"/>
    <hyperlink ref="Z182" r:id="rId1112" display="https://twitter.com/ninjapuppy99/status/1148997755509071877"/>
    <hyperlink ref="Z226" r:id="rId1113" display="https://twitter.com/momixou/status/1148999253655773185"/>
    <hyperlink ref="Z375" r:id="rId1114" display="https://twitter.com/greg2395/status/1148999302007656448"/>
    <hyperlink ref="Z613" r:id="rId1115" display="https://twitter.com/be_macedoo/status/1148999506152841216"/>
    <hyperlink ref="Z272" r:id="rId1116" display="https://twitter.com/leander_mc/status/1149005529664098306"/>
    <hyperlink ref="Z322" r:id="rId1117" display="https://twitter.com/jillhanner/status/1149007635963887618"/>
    <hyperlink ref="Z102" r:id="rId1118" display="https://twitter.com/scotttherock5/status/1149009642619584512"/>
    <hyperlink ref="Z199" r:id="rId1119" display="https://twitter.com/mymuseyip1995my/status/1149009760827707393"/>
    <hyperlink ref="Z447" r:id="rId1120" display="https://twitter.com/daegudorkss/status/1149014726699077633"/>
    <hyperlink ref="Z132" r:id="rId1121" display="https://twitter.com/raptordavinci/status/1149015426548060161"/>
    <hyperlink ref="Z28" r:id="rId1122" display="https://twitter.com/valcarmom/status/1149016959171911681"/>
    <hyperlink ref="Z153" r:id="rId1123" display="https://twitter.com/pentbot_/status/1149019579873710089"/>
    <hyperlink ref="Z372" r:id="rId1124" display="https://twitter.com/hatfieldanne/status/1149020098168074242"/>
    <hyperlink ref="Z130" r:id="rId1125" display="https://twitter.com/rebeca_maggie8/status/1149020098352599042"/>
    <hyperlink ref="Z81" r:id="rId1126" display="https://twitter.com/smugcorgi/status/1149021112816295938"/>
    <hyperlink ref="Z82" r:id="rId1127" display="https://twitter.com/smugcorgi/status/1149021112816295938"/>
    <hyperlink ref="Z83" r:id="rId1128" display="https://twitter.com/smugcorgi/status/1149021112816295938"/>
    <hyperlink ref="Z610" r:id="rId1129" display="https://twitter.com/benny275/status/1149023718443610112"/>
    <hyperlink ref="Z634" r:id="rId1130" display="https://twitter.com/animalastronau1/status/1148888184480313344"/>
    <hyperlink ref="Z635" r:id="rId1131" display="https://twitter.com/animalastronau1/status/1149024365662625796"/>
    <hyperlink ref="Z261" r:id="rId1132" display="https://twitter.com/lisette_neely/status/1148985776388136961"/>
    <hyperlink ref="Z262" r:id="rId1133" display="https://twitter.com/lisette_neely/status/1149024907226996742"/>
    <hyperlink ref="Z184" r:id="rId1134" display="https://twitter.com/ninafcoach/status/1149024825014464512"/>
    <hyperlink ref="Z406" r:id="rId1135" display="https://twitter.com/faithdlee/status/1149026010865852417"/>
    <hyperlink ref="Z465" r:id="rId1136" display="https://twitter.com/crimsondemon15/status/1149028701968982016"/>
    <hyperlink ref="Z161" r:id="rId1137" display="https://twitter.com/ous2012/status/1149030392919281664"/>
    <hyperlink ref="Z402" r:id="rId1138" display="https://twitter.com/faxonb/status/1149030653666586624"/>
    <hyperlink ref="Z403" r:id="rId1139" display="https://twitter.com/faxonb/status/1149030653666586624"/>
    <hyperlink ref="Z4" r:id="rId1140" display="https://twitter.com/zakkhollander/status/1149031389947400192"/>
    <hyperlink ref="Z397" r:id="rId1141" display="https://twitter.com/fonz_/status/1148942455972216835"/>
    <hyperlink ref="Z386" r:id="rId1142" display="https://twitter.com/geekhungry/status/1149032259678138368"/>
    <hyperlink ref="Z247" r:id="rId1143" display="https://twitter.com/mariuslindberg/status/1149032278888210435"/>
    <hyperlink ref="Z655" r:id="rId1144" display="https://twitter.com/alexbcann/status/1149032605762949121"/>
    <hyperlink ref="Z442" r:id="rId1145" display="https://twitter.com/darthmarkovbot/status/1149034165557501957"/>
    <hyperlink ref="Z136" r:id="rId1146" display="https://twitter.com/psychodwarf/status/1149034603623178240"/>
    <hyperlink ref="Z137" r:id="rId1147" display="https://twitter.com/psychodwarf/status/1149034603623178240"/>
    <hyperlink ref="Z399" r:id="rId1148" display="https://twitter.com/fhchat/status/1149034870179618817"/>
    <hyperlink ref="Z400" r:id="rId1149" display="https://twitter.com/fhchat/status/1149034870179618817"/>
    <hyperlink ref="Z599" r:id="rId1150" display="https://twitter.com/bonezors/status/1149035314419138560"/>
    <hyperlink ref="Z404" r:id="rId1151" display="https://twitter.com/favzlouis/status/1149040754133803008"/>
    <hyperlink ref="Z535" r:id="rId1152" display="https://twitter.com/claaaaare/status/1149040887982280705"/>
    <hyperlink ref="Z323" r:id="rId1153" display="https://twitter.com/jhuitz/status/1149041053477064704"/>
    <hyperlink ref="Z606" r:id="rId1154" display="https://twitter.com/bigdawgd58/status/1149041201020096514"/>
    <hyperlink ref="Z331" r:id="rId1155" display="https://twitter.com/jaw_geous/status/1149042246995644424"/>
    <hyperlink ref="Z270" r:id="rId1156" display="https://twitter.com/leofrancisco96/status/1149045946367561729"/>
    <hyperlink ref="Z196" r:id="rId1157" display="https://twitter.com/nadiner_weiner/status/1149046112847826952"/>
    <hyperlink ref="Z39" r:id="rId1158" display="https://twitter.com/tmaclfc/status/1149046319379619845"/>
    <hyperlink ref="Z40" r:id="rId1159" display="https://twitter.com/tmaclfc/status/1149046319379619845"/>
    <hyperlink ref="Z77" r:id="rId1160" display="https://twitter.com/sshibon/status/1149049301894664199"/>
    <hyperlink ref="Z547" r:id="rId1161" display="https://twitter.com/caz_foster/status/1149049289454342144"/>
    <hyperlink ref="Z451" r:id="rId1162" display="https://twitter.com/cupidstunt17/status/1149049940242513922"/>
    <hyperlink ref="Z548" r:id="rId1163" display="https://twitter.com/caz_foster/status/1149049289454342144"/>
    <hyperlink ref="Z452" r:id="rId1164" display="https://twitter.com/cupidstunt17/status/1149049940242513922"/>
    <hyperlink ref="Z549" r:id="rId1165" display="https://twitter.com/caz_foster/status/1149049289454342144"/>
    <hyperlink ref="Z453" r:id="rId1166" display="https://twitter.com/cupidstunt17/status/1149049940242513922"/>
    <hyperlink ref="Z550" r:id="rId1167" display="https://twitter.com/caz_foster/status/1149049289454342144"/>
    <hyperlink ref="Z454" r:id="rId1168" display="https://twitter.com/cupidstunt17/status/1149049940242513922"/>
    <hyperlink ref="Z551" r:id="rId1169" display="https://twitter.com/caz_foster/status/1149049289454342144"/>
    <hyperlink ref="Z455" r:id="rId1170" display="https://twitter.com/cupidstunt17/status/1149049940242513922"/>
    <hyperlink ref="Z552" r:id="rId1171" display="https://twitter.com/caz_foster/status/1149049289454342144"/>
    <hyperlink ref="Z456" r:id="rId1172" display="https://twitter.com/cupidstunt17/status/1149049940242513922"/>
    <hyperlink ref="Z553" r:id="rId1173" display="https://twitter.com/caz_foster/status/1149049289454342144"/>
    <hyperlink ref="Z457" r:id="rId1174" display="https://twitter.com/cupidstunt17/status/1149049940242513922"/>
    <hyperlink ref="Z554" r:id="rId1175" display="https://twitter.com/caz_foster/status/1149049289454342144"/>
    <hyperlink ref="Z458" r:id="rId1176" display="https://twitter.com/cupidstunt17/status/1149049940242513922"/>
    <hyperlink ref="Z555" r:id="rId1177" display="https://twitter.com/caz_foster/status/1149049289454342144"/>
    <hyperlink ref="Z459" r:id="rId1178" display="https://twitter.com/cupidstunt17/status/1149049940242513922"/>
    <hyperlink ref="Z556" r:id="rId1179" display="https://twitter.com/caz_foster/status/1149049289454342144"/>
    <hyperlink ref="Z460" r:id="rId1180" display="https://twitter.com/cupidstunt17/status/1149049940242513922"/>
    <hyperlink ref="Z557" r:id="rId1181" display="https://twitter.com/caz_foster/status/1149049289454342144"/>
    <hyperlink ref="Z461" r:id="rId1182" display="https://twitter.com/cupidstunt17/status/1149049940242513922"/>
    <hyperlink ref="Z558" r:id="rId1183" display="https://twitter.com/caz_foster/status/1149049289454342144"/>
    <hyperlink ref="Z462" r:id="rId1184" display="https://twitter.com/cupidstunt17/status/1149049940242513922"/>
    <hyperlink ref="Z559" r:id="rId1185" display="https://twitter.com/caz_foster/status/1149049289454342144"/>
    <hyperlink ref="Z463" r:id="rId1186" display="https://twitter.com/cupidstunt17/status/1149049940242513922"/>
    <hyperlink ref="Z89" r:id="rId1187" display="https://twitter.com/sjpsnickers/status/1149051747631095816"/>
    <hyperlink ref="Z290" r:id="rId1188" display="https://twitter.com/lady_link_/status/1149052050098933760"/>
    <hyperlink ref="Z90" r:id="rId1189" display="https://twitter.com/sirenpins/status/1149054094172196865"/>
    <hyperlink ref="Z632" r:id="rId1190" display="https://twitter.com/annaegtzz/status/1149054210765402112"/>
    <hyperlink ref="Z633" r:id="rId1191" display="https://twitter.com/annaegtzz/status/1149054210765402112"/>
    <hyperlink ref="Z273" r:id="rId1192" display="https://twitter.com/laurawhitt32/status/1149054448058212353"/>
    <hyperlink ref="Z274" r:id="rId1193" display="https://twitter.com/laurawhitt32/status/1149054448058212353"/>
    <hyperlink ref="Z623" r:id="rId1194" display="https://twitter.com/ashibeans/status/1149054478374572035"/>
    <hyperlink ref="Z624" r:id="rId1195" display="https://twitter.com/ashibeans/status/1149054478374572035"/>
    <hyperlink ref="Z188" r:id="rId1196" display="https://twitter.com/nickwolford/status/1149055336780718080"/>
    <hyperlink ref="Z325" r:id="rId1197" display="https://twitter.com/jessscribbles/status/1146065547252998144"/>
    <hyperlink ref="Z235" r:id="rId1198" display="https://twitter.com/megan_orton28/status/1149055351398031362"/>
    <hyperlink ref="Z236" r:id="rId1199" display="https://twitter.com/megan_orton28/status/1149055351398031362"/>
    <hyperlink ref="Z163" r:id="rId1200" display="https://twitter.com/ouiouifrenchie/status/1149056611501125632"/>
    <hyperlink ref="Z376" r:id="rId1201" display="https://twitter.com/graysidelife916/status/1149057226864304130"/>
    <hyperlink ref="Z33" r:id="rId1202" display="https://twitter.com/truefactsbot/status/1149057460331790338"/>
    <hyperlink ref="Z126" r:id="rId1203" display="https://twitter.com/rice_a_rina/status/1149060597243240448"/>
    <hyperlink ref="Z334" r:id="rId1204" display="https://twitter.com/jadineleto/status/1148782565165191169"/>
    <hyperlink ref="Z345" r:id="rId1205" display="https://twitter.com/isreyes62/status/1149060612653273088"/>
    <hyperlink ref="Z395" r:id="rId1206" display="https://twitter.com/foxetv/status/1149061879723167746"/>
    <hyperlink ref="Z139" r:id="rId1207" display="https://twitter.com/psybuster2020/status/1149062385770094593"/>
    <hyperlink ref="Z225" r:id="rId1208" display="https://twitter.com/moneydiana/status/1149062629740175367"/>
    <hyperlink ref="Z143" r:id="rId1209" display="https://twitter.com/pizzaloidbot_k/status/1149063429774123009"/>
    <hyperlink ref="Z405" r:id="rId1210" display="https://twitter.com/fartour1/status/1148865487222321153"/>
    <hyperlink ref="Z133" r:id="rId1211" display="https://twitter.com/rahbar_fa/status/1149065321480953862"/>
    <hyperlink ref="Z190" r:id="rId1212" display="https://twitter.com/nicinira/status/1149065338270732288"/>
    <hyperlink ref="Z410" r:id="rId1213" display="https://twitter.com/entrr_username/status/1149066071573520385"/>
    <hyperlink ref="Z411" r:id="rId1214" display="https://twitter.com/entrr_username/status/1149066071573520385"/>
    <hyperlink ref="Z412" r:id="rId1215" display="https://twitter.com/entrr_username/status/1149066071573520385"/>
    <hyperlink ref="Z413" r:id="rId1216" display="https://twitter.com/entrr_username/status/1149066071573520385"/>
    <hyperlink ref="Z368" r:id="rId1217" display="https://twitter.com/heavymetalcorgi/status/1149067181755420675"/>
    <hyperlink ref="Z441" r:id="rId1218" display="https://twitter.com/davidhsu_/status/1149068061892157441"/>
    <hyperlink ref="Z165" r:id="rId1219" display="https://twitter.com/ornithorrinca/status/1149068788505239552"/>
    <hyperlink ref="Z374" r:id="rId1220" display="https://twitter.com/guiliaga/status/1149064997290545154"/>
    <hyperlink ref="Z614" r:id="rId1221" display="https://twitter.com/barbaraescreve/status/1149073758105276416"/>
    <hyperlink ref="Z615" r:id="rId1222" display="https://twitter.com/barbaraescreve/status/1149073758105276416"/>
    <hyperlink ref="Z257" r:id="rId1223" display="https://twitter.com/lu1783/status/1149074055854583808"/>
    <hyperlink ref="Z439" r:id="rId1224" display="https://twitter.com/davidkeithortiz/status/1149076320866983936"/>
    <hyperlink ref="Z440" r:id="rId1225" display="https://twitter.com/davidkeithortiz/status/1149076320866983936"/>
    <hyperlink ref="Z295" r:id="rId1226" display="https://twitter.com/kguentherart/status/1149076648538574853"/>
    <hyperlink ref="Z361" r:id="rId1227" display="https://twitter.com/hno3syo_/status/1149076798795202560"/>
    <hyperlink ref="Z362" r:id="rId1228" display="https://twitter.com/hno3syo_/status/1149076837940596736"/>
    <hyperlink ref="Z436" r:id="rId1229" display="https://twitter.com/decks_chilo/status/1149077052206850053"/>
    <hyperlink ref="Z63" r:id="rId1230" display="https://twitter.com/superinspired67/status/1149077934365380615"/>
    <hyperlink ref="Z64" r:id="rId1231" display="https://twitter.com/superinspired67/status/1149077934365380615"/>
    <hyperlink ref="Z103" r:id="rId1232" display="https://twitter.com/scarlet_fenrir5/status/1149078211038535683"/>
    <hyperlink ref="Z313" r:id="rId1233" display="https://twitter.com/jonisliban9/status/1149079620387528704"/>
    <hyperlink ref="Z314" r:id="rId1234" display="https://twitter.com/jonisliban9/status/1149079620387528704"/>
    <hyperlink ref="Z315" r:id="rId1235" display="https://twitter.com/jonisliban9/status/1149079620387528704"/>
    <hyperlink ref="Z29" r:id="rId1236" display="https://twitter.com/uberfacts/status/1148823413429067777"/>
    <hyperlink ref="Z560" r:id="rId1237" display="https://twitter.com/catchsome_zzz/status/1149084286752108544"/>
    <hyperlink ref="Z525" r:id="rId1238" display="https://twitter.com/coleisnotamazng/status/1149081888344170496"/>
    <hyperlink ref="Z526" r:id="rId1239" display="https://twitter.com/coleisnotamazng/status/1149082411868807168"/>
    <hyperlink ref="Z527" r:id="rId1240" display="https://twitter.com/coleisnotamazng/status/1149081888344170496"/>
    <hyperlink ref="Z528" r:id="rId1241" display="https://twitter.com/coleisnotamazng/status/1149082411868807168"/>
    <hyperlink ref="Z529" r:id="rId1242" display="https://twitter.com/coleisnotamazng/status/1149085313412866048"/>
    <hyperlink ref="Z530" r:id="rId1243" display="https://twitter.com/coleisnotamazng/status/1149085313412866048"/>
    <hyperlink ref="Z531" r:id="rId1244" display="https://twitter.com/coleisnotamazng/status/1149086358763425792"/>
    <hyperlink ref="Z532" r:id="rId1245" display="https://twitter.com/coleisnotamazng/status/1149086535385591814"/>
    <hyperlink ref="Z533" r:id="rId1246" display="https://twitter.com/coleisnotamazng/status/1149086358763425792"/>
    <hyperlink ref="Z534" r:id="rId1247" display="https://twitter.com/coleisnotamazng/status/1149086535385591814"/>
    <hyperlink ref="Z357" r:id="rId1248" display="https://twitter.com/holylighit/status/1148922316316971008"/>
    <hyperlink ref="Z358" r:id="rId1249" display="https://twitter.com/holylighit/status/1149077152274550786"/>
    <hyperlink ref="Z359" r:id="rId1250" display="https://twitter.com/holylighit/status/1149087424758390784"/>
    <hyperlink ref="Z360" r:id="rId1251" display="https://twitter.com/holylighit/status/1148922316316971008"/>
    <hyperlink ref="Z168" r:id="rId1252" display="https://twitter.com/ofgeography/status/1149088621712031745"/>
    <hyperlink ref="Z581" r:id="rId1253" display="https://twitter.com/bruyninckxmatt/status/1149089606702227456"/>
    <hyperlink ref="Z176" r:id="rId1254" display="https://twitter.com/obijuankenobi19/status/1149091751249903616"/>
    <hyperlink ref="Z88" r:id="rId1255" display="https://twitter.com/sjrb20/status/1149093172678672384"/>
    <hyperlink ref="Z609" r:id="rId1256" display="https://twitter.com/bexkollstedt/status/1149093991926906880"/>
    <hyperlink ref="Z38" r:id="rId1257" display="https://twitter.com/tombattistella7/status/1149095204315680773"/>
    <hyperlink ref="Z233" r:id="rId1258" display="https://twitter.com/mejustbeth/status/1149096903121883136"/>
    <hyperlink ref="Z336" r:id="rId1259" display="https://twitter.com/jackbecorgi/status/1149097296539160576"/>
    <hyperlink ref="Z249" r:id="rId1260" display="https://twitter.com/madkingbrandon/status/1149097357222535169"/>
    <hyperlink ref="Z343" r:id="rId1261" display="https://twitter.com/itsduckiehoe/status/1149098734535532544"/>
    <hyperlink ref="Z304" r:id="rId1262" display="https://twitter.com/karalainee/status/1149099023925698561"/>
    <hyperlink ref="Z647" r:id="rId1263" display="https://twitter.com/amybethcombs/status/1149101344428609536"/>
    <hyperlink ref="Z448" r:id="rId1264" display="https://twitter.com/dabbyysabbyy/status/1149101539203547137"/>
    <hyperlink ref="Z117" r:id="rId1265" display="https://twitter.com/rtnseongwu/status/1149102289866506241"/>
    <hyperlink ref="Z258" r:id="rId1266" display="https://twitter.com/loungefly/status/1148753958950899717"/>
    <hyperlink ref="Z44" r:id="rId1267" display="https://twitter.com/thesydstar/status/1149105788104953856"/>
    <hyperlink ref="Z45" r:id="rId1268" display="https://twitter.com/thesydstar/status/1149105788104953856"/>
    <hyperlink ref="Z5" r:id="rId1269" display="https://twitter.com/yuureishimonone/status/1149105917041893376"/>
    <hyperlink ref="Z365" r:id="rId1270" display="https://twitter.com/hech1w/status/1149106407402344449"/>
    <hyperlink ref="Z366" r:id="rId1271" display="https://twitter.com/hech1w/status/1149106407402344449"/>
    <hyperlink ref="Z367" r:id="rId1272" display="https://twitter.com/hech1w/status/1149106407402344449"/>
    <hyperlink ref="Z286" r:id="rId1273" display="https://twitter.com/lamasticobleu/status/1149109623401697280"/>
    <hyperlink ref="Z59" r:id="rId1274" display="https://twitter.com/teamcorgibrand/status/1149110598208278529"/>
    <hyperlink ref="Z687" r:id="rId1275" display="https://twitter.com/828corgi/status/1149111019886632960"/>
    <hyperlink ref="Z94" r:id="rId1276" display="https://twitter.com/shaunapembroke/status/1149112891355750400"/>
    <hyperlink ref="Z164" r:id="rId1277" display="https://twitter.com/ot_kpop/status/1149112926860730368"/>
    <hyperlink ref="Z19" r:id="rId1278" display="https://twitter.com/walkinshoeson/status/1149112967507718144"/>
    <hyperlink ref="Z20" r:id="rId1279" display="https://twitter.com/walkinshoeson/status/1149112967507718144"/>
    <hyperlink ref="Z435" r:id="rId1280" display="https://twitter.com/deejaysparatos/status/1149113470824013824"/>
    <hyperlink ref="Z432" r:id="rId1281" display="https://twitter.com/dignolong/status/1149108353798418439"/>
    <hyperlink ref="Z433" r:id="rId1282" display="https://twitter.com/dignolong/status/1149108533587300352"/>
    <hyperlink ref="Z429" r:id="rId1283" display="https://twitter.com/dobb_ay/status/1149114988885417984"/>
    <hyperlink ref="Z287" r:id="rId1284" display="https://twitter.com/ladymajima219/status/1149115283401056258"/>
    <hyperlink ref="Z183" r:id="rId1285" display="https://twitter.com/ninarome0/status/1148543108117745664"/>
    <hyperlink ref="Z636" r:id="rId1286" display="https://twitter.com/angiebuenavent2/status/1149116619504963584"/>
    <hyperlink ref="Z378" r:id="rId1287" display="https://twitter.com/gordonfetcher/status/1149031821730025472"/>
    <hyperlink ref="Z379" r:id="rId1288" display="https://twitter.com/gordonfetcher/status/1149079626658045953"/>
    <hyperlink ref="Z84" r:id="rId1289" display="https://twitter.com/smartcorgi/status/1149118865986789376"/>
    <hyperlink ref="Z388" r:id="rId1290" display="https://twitter.com/garywise1701/status/1149119245273509888"/>
    <hyperlink ref="Z537" r:id="rId1291" display="https://twitter.com/cjaspy/status/1149122148776075264"/>
    <hyperlink ref="Z27" r:id="rId1292" display="https://twitter.com/vaniulloa/status/1149123369490681858"/>
    <hyperlink ref="Z658" r:id="rId1293" display="https://twitter.com/agiron_78/status/1149123681802760193"/>
    <hyperlink ref="Z180" r:id="rId1294" display="https://twitter.com/nmorris1776/status/1149124059931860992"/>
    <hyperlink ref="Z276" r:id="rId1295" display="https://twitter.com/latinatings/status/1149124344825692170"/>
    <hyperlink ref="Z119" r:id="rId1296" display="https://twitter.com/rozplar/status/1149124552779169794"/>
    <hyperlink ref="Z105" r:id="rId1297" display="https://twitter.com/sararose2990/status/1149113394471034881"/>
    <hyperlink ref="Z106" r:id="rId1298" display="https://twitter.com/sararose2990/status/1149125892108627969"/>
    <hyperlink ref="Z217" r:id="rId1299" display="https://twitter.com/mrschihl/status/1149125918658617345"/>
    <hyperlink ref="Z12" r:id="rId1300" display="https://twitter.com/xaelserpent/status/1149126526069350401"/>
    <hyperlink ref="Z567" r:id="rId1301" display="https://twitter.com/carlatsm/status/1149127221216522240"/>
    <hyperlink ref="Z194" r:id="rId1302" display="https://twitter.com/nbbnorcia/status/1149127699300044801"/>
    <hyperlink ref="Z382" r:id="rId1303" display="https://twitter.com/gmthrr/status/1149127819622002688"/>
    <hyperlink ref="Z24" r:id="rId1304" display="https://twitter.com/vivirobichaud/status/1149128423710834688"/>
    <hyperlink ref="Z54" r:id="rId1305" display="https://twitter.com/thedoginthestar/status/1149130050870136839"/>
    <hyperlink ref="Z356" r:id="rId1306" display="https://twitter.com/housewifeofhell/status/1143184992933175297"/>
    <hyperlink ref="Z186" r:id="rId1307" display="https://twitter.com/nicotine_junkie/status/1149130348455964672"/>
    <hyperlink ref="Z49" r:id="rId1308" display="https://twitter.com/theodyssey/status/1149130938766548992"/>
    <hyperlink ref="Z292" r:id="rId1309" display="https://twitter.com/kt_bethb/status/1149131150931218433"/>
    <hyperlink ref="Z342" r:id="rId1310" display="https://twitter.com/itsnotkelly/status/1149131963577425925"/>
    <hyperlink ref="Z344" r:id="rId1311" display="https://twitter.com/itsalyssaaaaaa/status/1149132139692273665"/>
    <hyperlink ref="Z543" r:id="rId1312" display="https://twitter.com/chance_second/status/1149132247829753857"/>
    <hyperlink ref="Z340" r:id="rId1313" display="https://twitter.com/ivanzds/status/1149133054889406465"/>
    <hyperlink ref="Z127" r:id="rId1314" display="https://twitter.com/rhys_ford/status/1149134277411405825"/>
    <hyperlink ref="Z212" r:id="rId1315" display="https://twitter.com/muckleshoot_c/status/1137423547457056769"/>
    <hyperlink ref="Z337" r:id="rId1316" display="https://twitter.com/izandra/status/1149110862814183424"/>
    <hyperlink ref="Z338" r:id="rId1317" display="https://twitter.com/izandra/status/1149110862814183424"/>
    <hyperlink ref="Z339" r:id="rId1318" display="https://twitter.com/izandra/status/1149134580017819648"/>
    <hyperlink ref="Z167" r:id="rId1319" display="https://twitter.com/ohiobailey/status/1149135208194674688"/>
    <hyperlink ref="Z30" r:id="rId1320" display="https://twitter.com/tylerscheib/status/1149136116458643456"/>
    <hyperlink ref="Z350" r:id="rId1321" display="https://twitter.com/inqueersitor/status/1149136423301332992"/>
    <hyperlink ref="Z580" r:id="rId1322" display="https://twitter.com/bryanmatthews74/status/1149138123810582528"/>
    <hyperlink ref="Z401" r:id="rId1323" display="https://twitter.com/felinewithin/status/1149138187291258880"/>
    <hyperlink ref="Z58" r:id="rId1324" display="https://twitter.com/textdeviantart/status/1149135962087124992"/>
    <hyperlink ref="Z306" r:id="rId1325" display="https://twitter.com/kapitantripp/status/1149139235665874944"/>
    <hyperlink ref="Z211" r:id="rId1326" display="https://twitter.com/musarilia/status/1149141104228483073"/>
    <hyperlink ref="Z419" r:id="rId1327" display="https://twitter.com/eddinhernandez3/status/1149141245899374592"/>
    <hyperlink ref="Z420" r:id="rId1328" display="https://twitter.com/eddinhernandez3/status/1149141245899374592"/>
    <hyperlink ref="Z421" r:id="rId1329" display="https://twitter.com/eddinhernandez3/status/1149141245899374592"/>
    <hyperlink ref="Z128" r:id="rId1330" display="https://twitter.com/resistprofessor/status/1149143070119739392"/>
    <hyperlink ref="Z154" r:id="rId1331" display="https://twitter.com/pc_bloke/status/1149148056014557184"/>
    <hyperlink ref="Z471" r:id="rId1332" display="https://twitter.com/corgis3ellis/status/1149152236154605568"/>
    <hyperlink ref="Z275" r:id="rId1333" display="https://twitter.com/laurajs01092808/status/1149152252520804352"/>
    <hyperlink ref="Z538" r:id="rId1334" display="https://twitter.com/cindydickeykda/status/1149153624771006464"/>
    <hyperlink ref="Z466" r:id="rId1335" display="https://twitter.com/cowardwithapen/status/1149154069405216770"/>
    <hyperlink ref="Z319" r:id="rId1336" display="https://twitter.com/jishifruit/status/1149154393700237312"/>
    <hyperlink ref="Z612" r:id="rId1337" display="https://twitter.com/beefoxandacorgi/status/1149155254996353024"/>
    <hyperlink ref="Z121" r:id="rId1338" display="https://twitter.com/rosiellin/status/1149155405567680512"/>
    <hyperlink ref="Z138" r:id="rId1339" display="https://twitter.com/psychedelmons/status/1149158345888141313"/>
    <hyperlink ref="Z385" r:id="rId1340" display="https://twitter.com/geimernicholas/status/1149162935203303424"/>
    <hyperlink ref="Z652" r:id="rId1341" display="https://twitter.com/allenwinget/status/1149165216107847680"/>
    <hyperlink ref="Z470" r:id="rId1342" display="https://twitter.com/couldbeserina/status/1149167192241393665"/>
    <hyperlink ref="Z443" r:id="rId1343" display="https://twitter.com/danielrodsal00/status/1149170276271153153"/>
    <hyperlink ref="Z115" r:id="rId1344" display="https://twitter.com/ruselleuge/status/1149170535927963649"/>
    <hyperlink ref="Z80" r:id="rId1345" display="https://twitter.com/snarkeyeagle/status/1149172730140303361"/>
    <hyperlink ref="Z187" r:id="rId1346" display="https://twitter.com/nicmalfoy/status/1149175133250232322"/>
    <hyperlink ref="Z570" r:id="rId1347" display="https://twitter.com/callmechimmy/status/1149178137411895296"/>
    <hyperlink ref="Z151" r:id="rId1348" display="https://twitter.com/petscams/status/1149100572395675649"/>
    <hyperlink ref="Z231" r:id="rId1349" display="https://twitter.com/mestified/status/1149179639786430464"/>
    <hyperlink ref="Z291" r:id="rId1350" display="https://twitter.com/lab_ebooks/status/1149181561302130693"/>
    <hyperlink ref="Z373" r:id="rId1351" display="https://twitter.com/hamartiaxxx/status/1149184222600421376"/>
    <hyperlink ref="Z76" r:id="rId1352" display="https://twitter.com/ssurfar/status/1149185019602190336"/>
    <hyperlink ref="Z540" r:id="rId1353" display="https://twitter.com/chelseaa_mariee/status/1149185234769993728"/>
    <hyperlink ref="Z434" r:id="rId1354" display="https://twitter.com/deemo_music_bot/status/1149188168509358080"/>
    <hyperlink ref="Z654" r:id="rId1355" display="https://twitter.com/alexialafata/status/1149188604704546818"/>
    <hyperlink ref="Z281" r:id="rId1356" display="https://twitter.com/landmarkxplorer/status/1149105610128076800"/>
    <hyperlink ref="Z282" r:id="rId1357" display="https://twitter.com/landmarkxplorer/status/1149107532356624384"/>
    <hyperlink ref="Z627" r:id="rId1358" display="https://twitter.com/ardescar/status/1149194369670537216"/>
    <hyperlink ref="Z283" r:id="rId1359" display="https://twitter.com/landmarkxplorer/status/1149105610128076800"/>
    <hyperlink ref="Z284" r:id="rId1360" display="https://twitter.com/landmarkxplorer/status/1149107532356624384"/>
    <hyperlink ref="Z628" r:id="rId1361" display="https://twitter.com/ardescar/status/1149194369670537216"/>
    <hyperlink ref="Z285" r:id="rId1362" display="https://twitter.com/landmarkxplorer/status/1149107532356624384"/>
    <hyperlink ref="Z629" r:id="rId1363" display="https://twitter.com/ardescar/status/1149194369670537216"/>
    <hyperlink ref="Z300" r:id="rId1364" display="https://twitter.com/katiefforde/status/1149203330633281536"/>
    <hyperlink ref="Z301" r:id="rId1365" display="https://twitter.com/katiefforde/status/1149203330633281536"/>
    <hyperlink ref="Z302" r:id="rId1366" display="https://twitter.com/karuma_pk/status/1149204087675600896"/>
    <hyperlink ref="Z118" r:id="rId1367" display="https://twitter.com/rpmarshryan/status/1149162927213051905"/>
    <hyperlink ref="Z14" r:id="rId1368" display="https://twitter.com/worldanvil/status/1149204322766508032"/>
    <hyperlink ref="Z250" r:id="rId1369" display="https://twitter.com/madgamermag/status/1149206513501843461"/>
    <hyperlink ref="Z251" r:id="rId1370" display="https://twitter.com/madgamermag/status/1149206513501843461"/>
    <hyperlink ref="Z125" r:id="rId1371" display="https://twitter.com/riesakamoto/status/1148809957019492352"/>
    <hyperlink ref="Z79" r:id="rId1372" display="https://twitter.com/sousourocket/status/1149210232960299009"/>
    <hyperlink ref="Z265" r:id="rId1373" display="https://twitter.com/lillith6/status/1149213645248892930"/>
    <hyperlink ref="Z162" r:id="rId1374" display="https://twitter.com/ourhometerra/status/1149215801272147968"/>
    <hyperlink ref="Z565" r:id="rId1375" display="https://twitter.com/carolyna_2the_k/status/1149217914764922880"/>
    <hyperlink ref="Z566" r:id="rId1376" display="https://twitter.com/carolyna_2the_k/status/1149217914764922880"/>
    <hyperlink ref="Z25" r:id="rId1377" display="https://twitter.com/vgcharideas/status/1149227933392867329"/>
    <hyperlink ref="Z96" r:id="rId1378" display="https://twitter.com/sharktigger/status/1149230837730357248"/>
    <hyperlink ref="Z22" r:id="rId1379" display="https://twitter.com/voitoutou/status/1147573029523873792"/>
    <hyperlink ref="Z256" r:id="rId1380" display="https://twitter.com/luciedsp11/status/1149231629585518592"/>
    <hyperlink ref="Z156" r:id="rId1381" display="https://twitter.com/patricia17xx/status/1149237775671148544"/>
    <hyperlink ref="Z264" r:id="rId1382" display="https://twitter.com/lilynathanson/status/1149238773953249280"/>
    <hyperlink ref="Z422" r:id="rId1383" display="https://twitter.com/dyandelosreyes/status/1149241332939890689"/>
    <hyperlink ref="Z353" r:id="rId1384" display="https://twitter.com/icysedgwick/status/1149250395543363584"/>
    <hyperlink ref="Z616" r:id="rId1385" display="https://twitter.com/baibleh/status/1149257510047629313"/>
    <hyperlink ref="Z16" r:id="rId1386" display="https://twitter.com/whyisyatiddyout/status/1149258344734982144"/>
    <hyperlink ref="Z92" r:id="rId1387" display="https://twitter.com/simonbillinton/status/1149259099114287104"/>
    <hyperlink ref="Z169" r:id="rId1388" display="https://twitter.com/odaguru/status/1148717364151644160"/>
    <hyperlink ref="Z170" r:id="rId1389" display="https://twitter.com/odaguru/status/1148718319479840768"/>
    <hyperlink ref="Z171" r:id="rId1390" display="https://twitter.com/odaguru/status/1148717736064778241"/>
    <hyperlink ref="Z172" r:id="rId1391" display="https://twitter.com/odaguru/status/1149064386071285762"/>
    <hyperlink ref="Z173" r:id="rId1392" display="https://twitter.com/odaguru/status/1149073383142744065"/>
    <hyperlink ref="Z174" r:id="rId1393" display="https://twitter.com/odaguru/status/1149074518716981248"/>
    <hyperlink ref="Z175" r:id="rId1394" display="https://twitter.com/odaguru/status/1149247231180058624"/>
    <hyperlink ref="Z684" r:id="rId1395" display="https://twitter.com/8shimajiro/status/1149076565910671360"/>
    <hyperlink ref="Z685" r:id="rId1396" display="https://twitter.com/8shimajiro/status/1149076648647512065"/>
    <hyperlink ref="Z686" r:id="rId1397" display="https://twitter.com/8shimajiro/status/1149259304186179584"/>
    <hyperlink ref="Z228" r:id="rId1398" display="https://twitter.com/mizuniversed/status/1149259653219377152"/>
    <hyperlink ref="Z55" r:id="rId1399" display="https://twitter.com/thecavamalt/status/1149248467258265601"/>
    <hyperlink ref="Z3" r:id="rId1400" display="https://twitter.com/zombiesquadhq/status/1149260096150671360"/>
    <hyperlink ref="Z383" r:id="rId1401" display="https://twitter.com/gillfactora/status/1149264175811530752"/>
    <hyperlink ref="Z324" r:id="rId1402" display="https://twitter.com/jezza182/status/1149264984918122497"/>
    <hyperlink ref="Z241" r:id="rId1403" display="https://twitter.com/maxsparber/status/1149273242156392448"/>
    <hyperlink ref="Z426" r:id="rId1404" display="https://twitter.com/dogsmonthly/status/1149215533566504960"/>
    <hyperlink ref="Z427" r:id="rId1405" display="https://twitter.com/dogsmonthly/status/1149275691961257984"/>
    <hyperlink ref="Z230" r:id="rId1406" display="https://twitter.com/mflower555/status/1149278135147552769"/>
    <hyperlink ref="Z617" r:id="rId1407" display="https://twitter.com/baekyunniewife/status/1149280768826331136"/>
    <hyperlink ref="Z50" r:id="rId1408" display="https://twitter.com/thejeniferbeast/status/1149284962727632896"/>
    <hyperlink ref="Z542" r:id="rId1409" display="https://twitter.com/changjaepilyu/status/1149285188817436672"/>
    <hyperlink ref="Z298" r:id="rId1410" display="https://twitter.com/katyhats19/status/1149286192799801345"/>
    <hyperlink ref="Z605" r:id="rId1411" display="https://twitter.com/bigpandahunter/status/1149289457746685952"/>
    <hyperlink ref="Z248" r:id="rId1412" display="https://twitter.com/mamasploots/status/1149295805326454784"/>
    <hyperlink ref="Z355" r:id="rId1413" display="https://twitter.com/hurt__jordan/status/1149297535317676032"/>
    <hyperlink ref="Z693" r:id="rId1414" display="https://twitter.com/_srpelo_/status/1148062219021803521"/>
    <hyperlink ref="Z472" r:id="rId1415" display="https://twitter.com/corgis_stuff/status/1148997781031444481"/>
    <hyperlink ref="Z659" r:id="rId1416" display="https://twitter.com/adsanz_it/status/1148562451534946304"/>
    <hyperlink ref="Z473" r:id="rId1417" display="https://twitter.com/corgis_stuff/status/1149050340274311168"/>
    <hyperlink ref="Z255" r:id="rId1418" display="https://twitter.com/lurssia_/status/1148950848174731264"/>
    <hyperlink ref="Z474" r:id="rId1419" display="https://twitter.com/corgis_stuff/status/1149053752164388868"/>
    <hyperlink ref="Z308" r:id="rId1420" display="https://twitter.com/justgyal/status/1149078626434015232"/>
    <hyperlink ref="Z475" r:id="rId1421" display="https://twitter.com/corgis_stuff/status/1149266005597855744"/>
    <hyperlink ref="Z141" r:id="rId1422" display="https://twitter.com/plentyofalcoves/status/1149172407627931648"/>
    <hyperlink ref="Z476" r:id="rId1423" display="https://twitter.com/corgis_stuff/status/1149274865830191104"/>
    <hyperlink ref="Z218" r:id="rId1424" display="https://twitter.com/mrracotero/status/1149284904661848064"/>
    <hyperlink ref="Z219" r:id="rId1425" display="https://twitter.com/mrracotero/status/1149285493760253952"/>
    <hyperlink ref="Z477" r:id="rId1426" display="https://twitter.com/corgis_stuff/status/1149285043661168640"/>
    <hyperlink ref="Z109" r:id="rId1427" display="https://twitter.com/s8n/status/1149034374073081856"/>
    <hyperlink ref="Z478" r:id="rId1428" display="https://twitter.com/corgis_stuff/status/1149287396959281157"/>
    <hyperlink ref="Z649" r:id="rId1429" display="https://twitter.com/alvaroclv/status/1148718243902828544"/>
    <hyperlink ref="Z479" r:id="rId1430" display="https://twitter.com/corgis_stuff/status/1149301188246024192"/>
    <hyperlink ref="Z480" r:id="rId1431" display="https://twitter.com/corgis_stuff/status/1149263843463446528"/>
    <hyperlink ref="Z481" r:id="rId1432" display="https://twitter.com/corgis_stuff/status/1149283809902366720"/>
    <hyperlink ref="Z394" r:id="rId1433" display="https://twitter.com/fratcherbot/status/1149302214034411521"/>
    <hyperlink ref="Z317" r:id="rId1434" display="https://twitter.com/jllyodsrt/status/1149302214894075909"/>
    <hyperlink ref="Z698" r:id="rId1435" display="https://twitter.com/_danteali/status/1149302944145297408"/>
    <hyperlink ref="Z91" r:id="rId1436" display="https://twitter.com/sirbuddyboots/status/1149303854942625799"/>
    <hyperlink ref="Z277" r:id="rId1437" display="https://twitter.com/lasrina/status/1149305096871862278"/>
    <hyperlink ref="Z278" r:id="rId1438" display="https://twitter.com/lasrina/status/1149305096871862278"/>
    <hyperlink ref="Z607" r:id="rId1439" display="https://twitter.com/biancdee/status/1149249186178752512"/>
    <hyperlink ref="Z269" r:id="rId1440" display="https://twitter.com/levaly2/status/1149307810368430081"/>
    <hyperlink ref="Z259" r:id="rId1441" display="https://twitter.com/lizdrabick/status/1149308537086128128"/>
    <hyperlink ref="Z260" r:id="rId1442" display="https://twitter.com/lizdrabick/status/1149308537086128128"/>
    <hyperlink ref="Z438" r:id="rId1443" display="https://twitter.com/dcphotog/status/1149308641285234688"/>
    <hyperlink ref="Z437" r:id="rId1444" display="https://twitter.com/dear_mine_tita/status/1149310327177093121"/>
    <hyperlink ref="Z541" r:id="rId1445" display="https://twitter.com/cheatlakevets/status/1149312419941896192"/>
    <hyperlink ref="Z112" r:id="rId1446" display="https://twitter.com/ryno1185/status/1149315274048516096"/>
    <hyperlink ref="Z68" r:id="rId1447" display="https://twitter.com/stevewill26/status/1149319813975683072"/>
    <hyperlink ref="Z69" r:id="rId1448" display="https://twitter.com/stevewill26/status/1149319813975683072"/>
    <hyperlink ref="Z70" r:id="rId1449" display="https://twitter.com/stevewill26/status/1149319813975683072"/>
    <hyperlink ref="Z142" r:id="rId1450" display="https://twitter.com/pjmshellevator/status/1148599845785153539"/>
    <hyperlink ref="Z482" r:id="rId1451" display="https://twitter.com/corgis_butt/status/1148826400096309248"/>
    <hyperlink ref="Z293" r:id="rId1452" display="https://twitter.com/kookpics/status/1148593853626245121"/>
    <hyperlink ref="Z483" r:id="rId1453" display="https://twitter.com/corgis_butt/status/1148826508611338250"/>
    <hyperlink ref="Z648" r:id="rId1454" display="https://twitter.com/amorepjms/status/1148602193496432641"/>
    <hyperlink ref="Z484" r:id="rId1455" display="https://twitter.com/corgis_butt/status/1148826551347060737"/>
    <hyperlink ref="Z631" r:id="rId1456" display="https://twitter.com/appstore/status/1148789497540349955"/>
    <hyperlink ref="Z485" r:id="rId1457" display="https://twitter.com/corgis_butt/status/1148843141492928512"/>
    <hyperlink ref="Z101" r:id="rId1458" display="https://twitter.com/seokjinstapes/status/1148872144081829888"/>
    <hyperlink ref="Z486" r:id="rId1459" display="https://twitter.com/corgis_butt/status/1148887822230667264"/>
    <hyperlink ref="Z36" r:id="rId1460" display="https://twitter.com/track11sea/status/1148617842536771590"/>
    <hyperlink ref="Z487" r:id="rId1461" display="https://twitter.com/corgis_butt/status/1148887854866546688"/>
    <hyperlink ref="Z363" r:id="rId1462" display="https://twitter.com/hertaetae/status/1148568760485384192"/>
    <hyperlink ref="Z364" r:id="rId1463" display="https://twitter.com/hertaetae/status/1148937881458761728"/>
    <hyperlink ref="Z488" r:id="rId1464" display="https://twitter.com/corgis_butt/status/1148861976723873793"/>
    <hyperlink ref="Z489" r:id="rId1465" display="https://twitter.com/corgis_butt/status/1148957355230429184"/>
    <hyperlink ref="Z62" r:id="rId1466" display="https://twitter.com/swatercolour/status/1148929643581452288"/>
    <hyperlink ref="Z490" r:id="rId1467" display="https://twitter.com/corgis_butt/status/1148958147018575874"/>
    <hyperlink ref="Z572" r:id="rId1468" display="https://twitter.com/bubblykoook/status/1148713015857971200"/>
    <hyperlink ref="Z491" r:id="rId1469" display="https://twitter.com/corgis_butt/status/1148958167419645952"/>
    <hyperlink ref="Z579" r:id="rId1470" display="https://twitter.com/btdes_twt/status/1148898480934531072"/>
    <hyperlink ref="Z492" r:id="rId1471" display="https://twitter.com/corgis_butt/status/1148958189943062530"/>
    <hyperlink ref="Z593" r:id="rId1472" display="https://twitter.com/boyzwithluv_bts/status/1145986769411645441"/>
    <hyperlink ref="Z493" r:id="rId1473" display="https://twitter.com/corgis_butt/status/1148958317173018624"/>
    <hyperlink ref="Z42" r:id="rId1474" display="https://twitter.com/tinyagustdt/status/1148786794671955968"/>
    <hyperlink ref="Z494" r:id="rId1475" display="https://twitter.com/corgis_butt/status/1148958343374860291"/>
    <hyperlink ref="Z387" r:id="rId1476" display="https://twitter.com/gcfshobi/status/1148603323928457221"/>
    <hyperlink ref="Z495" r:id="rId1477" display="https://twitter.com/corgis_butt/status/1148958883622187008"/>
    <hyperlink ref="Z688" r:id="rId1478" display="https://twitter.com/780613/status/1148583698943680513"/>
    <hyperlink ref="Z496" r:id="rId1479" display="https://twitter.com/corgis_butt/status/1148958899980009473"/>
    <hyperlink ref="Z446" r:id="rId1480" display="https://twitter.com/daegutasty/status/1148578452288630784"/>
    <hyperlink ref="Z497" r:id="rId1481" display="https://twitter.com/corgis_butt/status/1148958953323126784"/>
    <hyperlink ref="Z398" r:id="rId1482" display="https://twitter.com/fiuffjeons/status/1148578484672876544"/>
    <hyperlink ref="Z498" r:id="rId1483" display="https://twitter.com/corgis_butt/status/1148959042091417601"/>
    <hyperlink ref="Z197" r:id="rId1484" display="https://twitter.com/myoonati/status/1148601129556676608"/>
    <hyperlink ref="Z198" r:id="rId1485" display="https://twitter.com/myoonati/status/1148871905434329088"/>
    <hyperlink ref="Z499" r:id="rId1486" display="https://twitter.com/corgis_butt/status/1148958436228395008"/>
    <hyperlink ref="Z500" r:id="rId1487" display="https://twitter.com/corgis_butt/status/1148959191412834304"/>
    <hyperlink ref="Z574" r:id="rId1488" display="https://twitter.com/btseoulove/status/1148308072496029702"/>
    <hyperlink ref="Z501" r:id="rId1489" display="https://twitter.com/corgis_butt/status/1148960742793601024"/>
    <hyperlink ref="Z683" r:id="rId1490" display="https://twitter.com/9uokka_/status/1148861342239068160"/>
    <hyperlink ref="Z502" r:id="rId1491" display="https://twitter.com/corgis_butt/status/1148960913543725059"/>
    <hyperlink ref="Z75" r:id="rId1492" display="https://twitter.com/staeilar/status/1148581685715275776"/>
    <hyperlink ref="Z503" r:id="rId1493" display="https://twitter.com/corgis_butt/status/1148960965230096385"/>
    <hyperlink ref="Z254" r:id="rId1494" display="https://twitter.com/luvekth/status/1148906300371116032"/>
    <hyperlink ref="Z504" r:id="rId1495" display="https://twitter.com/corgis_butt/status/1148961409704742913"/>
    <hyperlink ref="Z60" r:id="rId1496" display="https://twitter.com/taekookmemories/status/1148867657912836096"/>
    <hyperlink ref="Z505" r:id="rId1497" display="https://twitter.com/corgis_butt/status/1148961567163052033"/>
    <hyperlink ref="Z67" r:id="rId1498" display="https://twitter.com/strapyoon/status/1148646158438404096"/>
    <hyperlink ref="Z506" r:id="rId1499" display="https://twitter.com/corgis_butt/status/1149078699729272832"/>
    <hyperlink ref="Z65" r:id="rId1500" display="https://twitter.com/sucreyoongi/status/1148570698106966017"/>
    <hyperlink ref="Z507" r:id="rId1501" display="https://twitter.com/corgis_butt/status/1149078846945153024"/>
    <hyperlink ref="Z312" r:id="rId1502" display="https://twitter.com/joonscrabcult/status/1148364305307504642"/>
    <hyperlink ref="Z508" r:id="rId1503" display="https://twitter.com/corgis_butt/status/1149080938850078722"/>
    <hyperlink ref="Z320" r:id="rId1504" display="https://twitter.com/jinhitcorp/status/1148450259582029824"/>
    <hyperlink ref="Z509" r:id="rId1505" display="https://twitter.com/corgis_butt/status/1149080967895646208"/>
    <hyperlink ref="Z695" r:id="rId1506" display="https://twitter.com/_jeonjungguk__/status/1148617137243557888"/>
    <hyperlink ref="Z510" r:id="rId1507" display="https://twitter.com/corgis_butt/status/1149081203804213249"/>
    <hyperlink ref="Z578" r:id="rId1508" display="https://twitter.com/bts_army_int/status/1148964820680630272"/>
    <hyperlink ref="Z511" r:id="rId1509" display="https://twitter.com/corgis_butt/status/1149138029082079233"/>
    <hyperlink ref="Z573" r:id="rId1510" display="https://twitter.com/btweverse/status/1148924421274398721"/>
    <hyperlink ref="Z512" r:id="rId1511" display="https://twitter.com/corgis_butt/status/1149138052729585666"/>
    <hyperlink ref="Z596" r:id="rId1512" display="https://twitter.com/boredmegane/status/1148838319402471424"/>
    <hyperlink ref="Z513" r:id="rId1513" display="https://twitter.com/corgis_butt/status/1149216408334503936"/>
    <hyperlink ref="Z326" r:id="rId1514" display="https://twitter.com/jeonss97/status/1149175520094932992"/>
    <hyperlink ref="Z514" r:id="rId1515" display="https://twitter.com/corgis_butt/status/1149233214461845504"/>
    <hyperlink ref="Z98" r:id="rId1516" display="https://twitter.com/shadow_twts/status/1149186412350267392"/>
    <hyperlink ref="Z515" r:id="rId1517" display="https://twitter.com/corgis_butt/status/1149233232828698625"/>
    <hyperlink ref="Z575" r:id="rId1518" display="https://twitter.com/bts_twt/status/1149179693477687296"/>
    <hyperlink ref="Z576" r:id="rId1519" display="https://twitter.com/bts_twt/status/1149292666372280320"/>
    <hyperlink ref="Z577" r:id="rId1520" display="https://twitter.com/bts_twt/status/1149269470449262593"/>
    <hyperlink ref="Z516" r:id="rId1521" display="https://twitter.com/corgis_butt/status/1148958147018575874"/>
    <hyperlink ref="Z517" r:id="rId1522" display="https://twitter.com/corgis_butt/status/1149081203804213249"/>
    <hyperlink ref="Z518" r:id="rId1523" display="https://twitter.com/corgis_butt/status/1149215642353950720"/>
    <hyperlink ref="Z519" r:id="rId1524" display="https://twitter.com/corgis_butt/status/1149233214461845504"/>
    <hyperlink ref="Z520" r:id="rId1525" display="https://twitter.com/corgis_butt/status/1149233232828698625"/>
    <hyperlink ref="Z521" r:id="rId1526" display="https://twitter.com/corgis_butt/status/1149320321322741760"/>
    <hyperlink ref="Z522" r:id="rId1527" display="https://twitter.com/corgis_butt/status/1149320398695096320"/>
    <hyperlink ref="Z34" r:id="rId1528" display="https://twitter.com/trillliggins/status/1149030220848148482"/>
    <hyperlink ref="Z35" r:id="rId1529" display="https://twitter.com/trillliggins/status/1149320643894292480"/>
    <hyperlink ref="Z621" r:id="rId1530" display="https://twitter.com/aurooock/status/1149320740304543744"/>
    <hyperlink ref="Z245" r:id="rId1531" display="https://twitter.com/markp93/status/1149321604947517441"/>
    <hyperlink ref="Z242" r:id="rId1532" display="https://twitter.com/mattwixon/status/1149322072889417729"/>
    <hyperlink ref="Z243" r:id="rId1533" display="https://twitter.com/mattwixon/status/1149322072889417729"/>
    <hyperlink ref="Z244" r:id="rId1534" display="https://twitter.com/mattwixon/status/1149322072889417729"/>
    <hyperlink ref="Z294" r:id="rId1535" display="https://twitter.com/klayoven/status/1149322106733289477"/>
    <hyperlink ref="Z332" r:id="rId1536" display="https://twitter.com/javibledo/status/1149323492099276800"/>
    <hyperlink ref="Z6" r:id="rId1537" display="https://twitter.com/yukiyuk15602441/status/1149324263490375680"/>
    <hyperlink ref="Z640" r:id="rId1538" display="https://twitter.com/amymantravadi/status/1149325511644127233"/>
    <hyperlink ref="Z641" r:id="rId1539" display="https://twitter.com/amymantravadi/status/1149325511644127233"/>
    <hyperlink ref="Z642" r:id="rId1540" display="https://twitter.com/amymantravadi/status/1149325511644127233"/>
    <hyperlink ref="Z643" r:id="rId1541" display="https://twitter.com/amymantravadi/status/1149325511644127233"/>
    <hyperlink ref="Z644" r:id="rId1542" display="https://twitter.com/amymantravadi/status/1149325511644127233"/>
    <hyperlink ref="Z645" r:id="rId1543" display="https://twitter.com/amymantravadi/status/1149325511644127233"/>
    <hyperlink ref="Z646" r:id="rId1544" display="https://twitter.com/amymantravadi/status/1149325511644127233"/>
    <hyperlink ref="Z307" r:id="rId1545" display="https://twitter.com/justynljmelrose/status/1149321264848343042"/>
    <hyperlink ref="Z445" r:id="rId1546" display="https://twitter.com/dallasbbritt/status/1149326495543889921"/>
    <hyperlink ref="Z166" r:id="rId1547" display="https://twitter.com/okayleeee12/status/1149327597542621186"/>
    <hyperlink ref="Z450" r:id="rId1548" display="https://twitter.com/cutesypooh/status/1149327782566125569"/>
    <hyperlink ref="Z97" r:id="rId1549" display="https://twitter.com/shainafishman/status/1149330554866692097"/>
    <hyperlink ref="Z408" r:id="rId1550" display="https://twitter.com/evans_cfa_seiml/status/1149333416589926400"/>
    <hyperlink ref="Z107" r:id="rId1551" display="https://twitter.com/sannaclause/status/1149334643751182336"/>
    <hyperlink ref="Z297" r:id="rId1552" display="https://twitter.com/kelln_duke/status/1149335026301132807"/>
    <hyperlink ref="Z523" r:id="rId1553" display="https://twitter.com/corgi_cuteness/status/1135404049396903939"/>
    <hyperlink ref="Z13" r:id="rId1554" display="https://twitter.com/wrckinballoyarn/status/1149335896791179264"/>
    <hyperlink ref="Z227" r:id="rId1555" display="https://twitter.com/mogismean/status/1149336631360598021"/>
    <hyperlink ref="Z341" r:id="rId1556" display="https://twitter.com/iusinthesky/status/1149337591042494465"/>
    <hyperlink ref="Z653" r:id="rId1557" display="https://twitter.com/ali_vans/status/1149337888586231809"/>
    <hyperlink ref="Z7" r:id="rId1558" display="https://twitter.com/yourlocaljacob/status/1149339534422937600"/>
    <hyperlink ref="Z213" r:id="rId1559" display="https://twitter.com/msfour/status/1149339695790247936"/>
    <hyperlink ref="Z214" r:id="rId1560" display="https://twitter.com/msfour/status/1149339695790247936"/>
    <hyperlink ref="Z239" r:id="rId1561" display="https://twitter.com/mckra1g/status/1149339866381131777"/>
    <hyperlink ref="Z237" r:id="rId1562" display="https://twitter.com/megabyt41511225/status/1149340912801243145"/>
    <hyperlink ref="Z238" r:id="rId1563" display="https://twitter.com/megabyt41511225/status/1149340912801243145"/>
    <hyperlink ref="Z318" r:id="rId1564" display="https://twitter.com/jlittle242/status/1149341236022714368"/>
    <hyperlink ref="Z158" r:id="rId1565" display="https://twitter.com/paintedbycarol/status/1148805372192481280"/>
    <hyperlink ref="Z661" r:id="rId1566" display="https://twitter.com/aboutcorgis/status/1148896343450181632"/>
    <hyperlink ref="Z597" r:id="rId1567" display="https://twitter.com/bordercollies/status/1148955013596798976"/>
    <hyperlink ref="Z598" r:id="rId1568" display="https://twitter.com/bordercollies/status/1148955175333351426"/>
    <hyperlink ref="Z662" r:id="rId1569" display="https://twitter.com/aboutcorgis/status/1148957233067286528"/>
    <hyperlink ref="Z663" r:id="rId1570" display="https://twitter.com/aboutcorgis/status/1148957233067286528"/>
    <hyperlink ref="Z144" r:id="rId1571" display="https://twitter.com/pevenly1/status/1148995477859422209"/>
    <hyperlink ref="Z583" r:id="rId1572" display="https://twitter.com/brenda51860720/status/1148987345112305665"/>
    <hyperlink ref="Z584" r:id="rId1573" display="https://twitter.com/brenda51860720/status/1148987345112305665"/>
    <hyperlink ref="Z585" r:id="rId1574" display="https://twitter.com/brenda51860720/status/1148987345112305665"/>
    <hyperlink ref="Z586" r:id="rId1575" display="https://twitter.com/brenda51860720/status/1148996434617864194"/>
    <hyperlink ref="Z587" r:id="rId1576" display="https://twitter.com/brenda51860720/status/1148996434617864194"/>
    <hyperlink ref="Z588" r:id="rId1577" display="https://twitter.com/brenda51860720/status/1148996434617864194"/>
    <hyperlink ref="Z589" r:id="rId1578" display="https://twitter.com/brenda51860720/status/1148996434617864194"/>
    <hyperlink ref="Z590" r:id="rId1579" display="https://twitter.com/brenda51860720/status/1148996434617864194"/>
    <hyperlink ref="Z591" r:id="rId1580" display="https://twitter.com/brenda51860720/status/1148996434617864194"/>
    <hyperlink ref="Z592" r:id="rId1581" display="https://twitter.com/brenda51860720/status/1148996434617864194"/>
    <hyperlink ref="Z664" r:id="rId1582" display="https://twitter.com/aboutcorgis/status/1149021395017449472"/>
    <hyperlink ref="Z145" r:id="rId1583" display="https://twitter.com/pevenly1/status/1148995477859422209"/>
    <hyperlink ref="Z665" r:id="rId1584" display="https://twitter.com/aboutcorgis/status/1149021395017449472"/>
    <hyperlink ref="Z146" r:id="rId1585" display="https://twitter.com/pevenly1/status/1148995477859422209"/>
    <hyperlink ref="Z666" r:id="rId1586" display="https://twitter.com/aboutcorgis/status/1149021395017449472"/>
    <hyperlink ref="Z147" r:id="rId1587" display="https://twitter.com/pevenly1/status/1148995477859422209"/>
    <hyperlink ref="Z667" r:id="rId1588" display="https://twitter.com/aboutcorgis/status/1149021395017449472"/>
    <hyperlink ref="Z148" r:id="rId1589" display="https://twitter.com/pevenly1/status/1148995477859422209"/>
    <hyperlink ref="Z668" r:id="rId1590" display="https://twitter.com/aboutcorgis/status/1149021395017449472"/>
    <hyperlink ref="Z149" r:id="rId1591" display="https://twitter.com/pevenly1/status/1148995477859422209"/>
    <hyperlink ref="Z669" r:id="rId1592" display="https://twitter.com/aboutcorgis/status/1149021395017449472"/>
    <hyperlink ref="Z150" r:id="rId1593" display="https://twitter.com/pevenly1/status/1148995477859422209"/>
    <hyperlink ref="Z670" r:id="rId1594" display="https://twitter.com/aboutcorgis/status/1149021395017449472"/>
    <hyperlink ref="Z671" r:id="rId1595" display="https://twitter.com/aboutcorgis/status/1149021395017449472"/>
    <hyperlink ref="Z690" r:id="rId1596" display="https://twitter.com/2cutecorgidogs/status/1148985096835350528"/>
    <hyperlink ref="Z672" r:id="rId1597" display="https://twitter.com/aboutcorgis/status/1149051086600310784"/>
    <hyperlink ref="Z673" r:id="rId1598" display="https://twitter.com/aboutcorgis/status/1149051086600310784"/>
    <hyperlink ref="Z390" r:id="rId1599" display="https://twitter.com/funfunfunbot/status/1148949148948787200"/>
    <hyperlink ref="Z391" r:id="rId1600" display="https://twitter.com/funfunfunbot/status/1149145440945762305"/>
    <hyperlink ref="Z392" r:id="rId1601" display="https://twitter.com/funfunfunbot/status/1149341729205579776"/>
    <hyperlink ref="Z674" r:id="rId1602" display="https://twitter.com/aboutcorgis/status/1149080151663218688"/>
    <hyperlink ref="Z11" r:id="rId1603" display="https://twitter.com/xenogears1234/status/1149062646550814720"/>
    <hyperlink ref="Z675" r:id="rId1604" display="https://twitter.com/aboutcorgis/status/1149083500785610752"/>
    <hyperlink ref="Z676" r:id="rId1605" display="https://twitter.com/aboutcorgis/status/1149083500785610752"/>
    <hyperlink ref="Z271" r:id="rId1606" display="https://twitter.com/lecorgi/status/1148661464862883840"/>
    <hyperlink ref="Z677" r:id="rId1607" display="https://twitter.com/aboutcorgis/status/1149179319991881728"/>
    <hyperlink ref="Z409" r:id="rId1608" display="https://twitter.com/esuercnsfw/status/1149203599739826176"/>
    <hyperlink ref="Z678" r:id="rId1609" display="https://twitter.com/aboutcorgis/status/1149205228782280704"/>
    <hyperlink ref="Z679" r:id="rId1610" display="https://twitter.com/aboutcorgis/status/1149205228782280704"/>
    <hyperlink ref="Z9" r:id="rId1611" display="https://twitter.com/yadirayucky/status/1149220078983864320"/>
    <hyperlink ref="Z680" r:id="rId1612" display="https://twitter.com/aboutcorgis/status/1149224973720051713"/>
    <hyperlink ref="Z329" r:id="rId1613" display="https://twitter.com/jbc_awards/status/1149340264311472129"/>
    <hyperlink ref="Z681" r:id="rId1614" display="https://twitter.com/aboutcorgis/status/1149341751951470592"/>
    <hyperlink ref="Z682" r:id="rId1615" display="https://twitter.com/aboutcorgis/status/1149341751951470592"/>
    <hyperlink ref="Z347" r:id="rId1616" display="https://twitter.com/isabsmt/status/1149123905019424768"/>
    <hyperlink ref="Z638" r:id="rId1617" display="https://twitter.com/anavaleria_/status/1149341992155045888"/>
    <hyperlink ref="Z431" r:id="rId1618" display="https://twitter.com/dixon_tanner/status/1149342156877750272"/>
    <hyperlink ref="Z71" r:id="rId1619" display="https://twitter.com/steveretka/status/1149298817776398337"/>
    <hyperlink ref="Z234" r:id="rId1620" display="https://twitter.com/meghancolia/status/1149342067585253376"/>
    <hyperlink ref="Z72" r:id="rId1621" display="https://twitter.com/steveretka/status/1149342248254861315"/>
    <hyperlink ref="Z73" r:id="rId1622" display="https://twitter.com/steveretka/status/1148985295330840581"/>
    <hyperlink ref="Z179" r:id="rId1623" display="https://twitter.com/noseybugger1/status/1149344296006537216"/>
    <hyperlink ref="Z694" r:id="rId1624" display="https://twitter.com/_nat_attack_/status/1149345268728500226"/>
    <hyperlink ref="Z232" r:id="rId1625" display="https://twitter.com/meowreenmae/status/1149346570803929088"/>
    <hyperlink ref="Z604" r:id="rId1626" display="https://twitter.com/bigpapamurph52/status/1149346923591229440"/>
    <hyperlink ref="Z545" r:id="rId1627" display="https://twitter.com/ceejosborne/status/1149348683391090695"/>
    <hyperlink ref="Z626" r:id="rId1628" display="https://twitter.com/ariadnagi/status/1149349455482806272"/>
    <hyperlink ref="Z74" r:id="rId1629" display="https://twitter.com/steelhester/status/1149350704781250560"/>
    <hyperlink ref="Z352" r:id="rId1630" display="https://twitter.com/ign/status/1148766575903805440"/>
    <hyperlink ref="Z129" r:id="rId1631" display="https://twitter.com/reddeadblaze123/status/1149350932343398401"/>
    <hyperlink ref="Z305" r:id="rId1632" display="https://twitter.com/kappukkeki/status/1149351037280632833"/>
    <hyperlink ref="Z157" r:id="rId1633" display="https://twitter.com/pairofclaws/status/1149351109066022912"/>
    <hyperlink ref="Z78" r:id="rId1634" display="https://twitter.com/squish_bot/status/1149351891064807424"/>
    <hyperlink ref="Z263" r:id="rId1635" display="https://twitter.com/lindsayadaire/status/1149353499882221569"/>
    <hyperlink ref="Z348" r:id="rId1636" display="https://twitter.com/iovesofmine/status/1149354448503918593"/>
    <hyperlink ref="Z618" r:id="rId1637" display="https://twitter.com/azekielevans/status/1149355468525060101"/>
    <hyperlink ref="Z619" r:id="rId1638" display="https://twitter.com/azekielevans/status/1149355468525060101"/>
    <hyperlink ref="Z369" r:id="rId1639" display="https://twitter.com/heaven4heathens/status/1149355859903991809"/>
    <hyperlink ref="Z370" r:id="rId1640" display="https://twitter.com/heaven4heathens/status/1149355859903991809"/>
    <hyperlink ref="Z108" r:id="rId1641" display="https://twitter.com/sabrinaaalynn11/status/1149355951968776193"/>
    <hyperlink ref="Z299" r:id="rId1642" display="https://twitter.com/katiektk80/status/1149356089886019585"/>
    <hyperlink ref="Z17" r:id="rId1643" display="https://twitter.com/weremagnus/status/1149357573545398273"/>
    <hyperlink ref="Z246" r:id="rId1644" display="https://twitter.com/markmatterz/status/1149359159286161408"/>
    <hyperlink ref="Z122" r:id="rId1645" display="https://twitter.com/robertb_rice/status/1149359047835115520"/>
    <hyperlink ref="Z56" r:id="rId1646" display="https://twitter.com/theactivestick/status/1149359478984388608"/>
    <hyperlink ref="Z689" r:id="rId1647" display="https://twitter.com/38shoeless/status/1149069938386198528"/>
    <hyperlink ref="Z99" r:id="rId1648" display="https://twitter.com/sexycumlaude/status/1149363636802084865"/>
    <hyperlink ref="Z100" r:id="rId1649" display="https://twitter.com/sexycumlaude/status/1149363636802084865"/>
    <hyperlink ref="Z252" r:id="rId1650" display="https://twitter.com/madfishmonger/status/1149367283153821696"/>
    <hyperlink ref="BB191" r:id="rId1651" display="https://api.twitter.com/1.1/geo/id/5a110d312052166f.json"/>
    <hyperlink ref="BB192" r:id="rId1652" display="https://api.twitter.com/1.1/geo/id/5a110d312052166f.json"/>
    <hyperlink ref="BB261" r:id="rId1653" display="https://api.twitter.com/1.1/geo/id/96683cc9126741d1.json"/>
    <hyperlink ref="BB262" r:id="rId1654" display="https://api.twitter.com/1.1/geo/id/96683cc9126741d1.json"/>
    <hyperlink ref="BB5" r:id="rId1655" display="https://api.twitter.com/1.1/geo/id/3ff03b9d1ce7c69f.json"/>
    <hyperlink ref="BB164" r:id="rId1656" display="https://api.twitter.com/1.1/geo/id/1c69a67ad480e1b1.json"/>
    <hyperlink ref="BB276" r:id="rId1657" display="https://api.twitter.com/1.1/geo/id/389fab2fead253c3.json"/>
    <hyperlink ref="BB298" r:id="rId1658" display="https://api.twitter.com/1.1/geo/id/095534ad3107e0e6.json"/>
    <hyperlink ref="BB698" r:id="rId1659" display="https://api.twitter.com/1.1/geo/id/6ffcf3b0b904bbcb.json"/>
    <hyperlink ref="BB68" r:id="rId1660" display="https://api.twitter.com/1.1/geo/id/5330b86f001c7ac3.json"/>
    <hyperlink ref="BB69" r:id="rId1661" display="https://api.twitter.com/1.1/geo/id/5330b86f001c7ac3.json"/>
    <hyperlink ref="BB70" r:id="rId1662" display="https://api.twitter.com/1.1/geo/id/5330b86f001c7ac3.json"/>
    <hyperlink ref="BB271" r:id="rId1663" display="https://api.twitter.com/1.1/geo/id/461231c3204e0553.json"/>
  </hyperlinks>
  <printOptions/>
  <pageMargins left="0.7" right="0.7" top="0.75" bottom="0.75" header="0.3" footer="0.3"/>
  <pageSetup horizontalDpi="600" verticalDpi="600" orientation="portrait" r:id="rId1667"/>
  <legacyDrawing r:id="rId1665"/>
  <tableParts>
    <tablePart r:id="rId166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660"/>
  <sheetViews>
    <sheetView workbookViewId="0" topLeftCell="A1">
      <pane xSplit="1" ySplit="2" topLeftCell="J3" activePane="bottomRight" state="frozen"/>
      <selection pane="topRight" activeCell="B1" sqref="B1"/>
      <selection pane="bottomLeft" activeCell="A3" sqref="A3"/>
      <selection pane="bottomRight" activeCell="A2" sqref="A2:BJ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6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3940</v>
      </c>
      <c r="AE2" s="13" t="s">
        <v>3941</v>
      </c>
      <c r="AF2" s="13" t="s">
        <v>3942</v>
      </c>
      <c r="AG2" s="13" t="s">
        <v>3943</v>
      </c>
      <c r="AH2" s="13" t="s">
        <v>3944</v>
      </c>
      <c r="AI2" s="13" t="s">
        <v>3945</v>
      </c>
      <c r="AJ2" s="13" t="s">
        <v>3946</v>
      </c>
      <c r="AK2" s="13" t="s">
        <v>3947</v>
      </c>
      <c r="AL2" s="13" t="s">
        <v>3948</v>
      </c>
      <c r="AM2" s="13" t="s">
        <v>3949</v>
      </c>
      <c r="AN2" s="13" t="s">
        <v>3950</v>
      </c>
      <c r="AO2" s="13" t="s">
        <v>3951</v>
      </c>
      <c r="AP2" s="13" t="s">
        <v>3952</v>
      </c>
      <c r="AQ2" s="13" t="s">
        <v>3953</v>
      </c>
      <c r="AR2" s="13" t="s">
        <v>3954</v>
      </c>
      <c r="AS2" s="13" t="s">
        <v>196</v>
      </c>
      <c r="AT2" s="13" t="s">
        <v>3955</v>
      </c>
      <c r="AU2" s="13" t="s">
        <v>3956</v>
      </c>
      <c r="AV2" s="13" t="s">
        <v>3957</v>
      </c>
      <c r="AW2" s="13" t="s">
        <v>3958</v>
      </c>
      <c r="AX2" s="13" t="s">
        <v>3959</v>
      </c>
      <c r="AY2" s="13" t="s">
        <v>3960</v>
      </c>
      <c r="AZ2" s="13" t="s">
        <v>8418</v>
      </c>
      <c r="BA2" s="132" t="s">
        <v>8990</v>
      </c>
      <c r="BB2" s="132" t="s">
        <v>8994</v>
      </c>
      <c r="BC2" s="132" t="s">
        <v>8995</v>
      </c>
      <c r="BD2" s="132" t="s">
        <v>8998</v>
      </c>
      <c r="BE2" s="132" t="s">
        <v>8999</v>
      </c>
      <c r="BF2" s="132" t="s">
        <v>9005</v>
      </c>
      <c r="BG2" s="132" t="s">
        <v>9010</v>
      </c>
      <c r="BH2" s="132" t="s">
        <v>9330</v>
      </c>
      <c r="BI2" s="132" t="s">
        <v>9353</v>
      </c>
      <c r="BJ2" s="132" t="s">
        <v>9662</v>
      </c>
      <c r="BK2" s="3"/>
      <c r="BL2" s="3"/>
    </row>
    <row r="3" spans="1:64" ht="15" customHeight="1">
      <c r="A3" s="65" t="s">
        <v>428</v>
      </c>
      <c r="B3" s="66"/>
      <c r="C3" s="66"/>
      <c r="D3" s="67">
        <v>10</v>
      </c>
      <c r="E3" s="69">
        <v>57.26369017743172</v>
      </c>
      <c r="F3" s="103" t="s">
        <v>1686</v>
      </c>
      <c r="G3" s="66"/>
      <c r="H3" s="70"/>
      <c r="I3" s="71"/>
      <c r="J3" s="71"/>
      <c r="K3" s="70" t="s">
        <v>7452</v>
      </c>
      <c r="L3" s="74"/>
      <c r="M3" s="75">
        <v>758.1541748046875</v>
      </c>
      <c r="N3" s="75">
        <v>6652.966796875</v>
      </c>
      <c r="O3" s="76"/>
      <c r="P3" s="77"/>
      <c r="Q3" s="77"/>
      <c r="R3" s="89"/>
      <c r="S3" s="48">
        <v>57</v>
      </c>
      <c r="T3" s="48">
        <v>1</v>
      </c>
      <c r="U3" s="49">
        <v>3080</v>
      </c>
      <c r="V3" s="49">
        <v>0.017857</v>
      </c>
      <c r="W3" s="49">
        <v>0.125</v>
      </c>
      <c r="X3" s="49">
        <v>26.483724</v>
      </c>
      <c r="Y3" s="49">
        <v>0</v>
      </c>
      <c r="Z3" s="49">
        <v>0</v>
      </c>
      <c r="AA3" s="72">
        <v>3</v>
      </c>
      <c r="AB3" s="72"/>
      <c r="AC3" s="73"/>
      <c r="AD3" s="79" t="s">
        <v>3962</v>
      </c>
      <c r="AE3" s="79">
        <v>1</v>
      </c>
      <c r="AF3" s="79">
        <v>13999285</v>
      </c>
      <c r="AG3" s="79">
        <v>183933</v>
      </c>
      <c r="AH3" s="79">
        <v>1252</v>
      </c>
      <c r="AI3" s="79"/>
      <c r="AJ3" s="79" t="s">
        <v>4607</v>
      </c>
      <c r="AK3" s="79" t="s">
        <v>5212</v>
      </c>
      <c r="AL3" s="84" t="s">
        <v>5598</v>
      </c>
      <c r="AM3" s="79"/>
      <c r="AN3" s="81">
        <v>40153.67153935185</v>
      </c>
      <c r="AO3" s="84" t="s">
        <v>5895</v>
      </c>
      <c r="AP3" s="79" t="b">
        <v>0</v>
      </c>
      <c r="AQ3" s="79" t="b">
        <v>0</v>
      </c>
      <c r="AR3" s="79" t="b">
        <v>1</v>
      </c>
      <c r="AS3" s="79"/>
      <c r="AT3" s="79">
        <v>18557</v>
      </c>
      <c r="AU3" s="84" t="s">
        <v>6484</v>
      </c>
      <c r="AV3" s="79" t="b">
        <v>1</v>
      </c>
      <c r="AW3" s="79" t="s">
        <v>6792</v>
      </c>
      <c r="AX3" s="84" t="s">
        <v>6794</v>
      </c>
      <c r="AY3" s="79" t="s">
        <v>66</v>
      </c>
      <c r="AZ3" s="79" t="str">
        <f>REPLACE(INDEX(GroupVertices[Group],MATCH(Vertices[[#This Row],[Vertex]],GroupVertices[Vertex],0)),1,1,"")</f>
        <v>1</v>
      </c>
      <c r="BA3" s="48"/>
      <c r="BB3" s="48"/>
      <c r="BC3" s="48"/>
      <c r="BD3" s="48"/>
      <c r="BE3" s="48"/>
      <c r="BF3" s="48"/>
      <c r="BG3" s="133" t="s">
        <v>8569</v>
      </c>
      <c r="BH3" s="133" t="s">
        <v>8569</v>
      </c>
      <c r="BI3" s="133" t="s">
        <v>8736</v>
      </c>
      <c r="BJ3" s="133" t="s">
        <v>8736</v>
      </c>
      <c r="BK3" s="3"/>
      <c r="BL3" s="3"/>
    </row>
    <row r="4" spans="1:67" ht="15">
      <c r="A4" s="65" t="s">
        <v>588</v>
      </c>
      <c r="B4" s="66"/>
      <c r="C4" s="66"/>
      <c r="D4" s="67"/>
      <c r="E4" s="69">
        <v>62.87837990655748</v>
      </c>
      <c r="F4" s="103" t="s">
        <v>1810</v>
      </c>
      <c r="G4" s="66"/>
      <c r="H4" s="70"/>
      <c r="I4" s="71"/>
      <c r="J4" s="71"/>
      <c r="K4" s="70" t="s">
        <v>7978</v>
      </c>
      <c r="L4" s="74"/>
      <c r="M4" s="75">
        <v>749.7346801757812</v>
      </c>
      <c r="N4" s="75">
        <v>2031.142333984375</v>
      </c>
      <c r="O4" s="76"/>
      <c r="P4" s="77"/>
      <c r="Q4" s="77"/>
      <c r="R4" s="89"/>
      <c r="S4" s="48">
        <v>0</v>
      </c>
      <c r="T4" s="48">
        <v>33</v>
      </c>
      <c r="U4" s="49">
        <v>1042</v>
      </c>
      <c r="V4" s="49">
        <v>0.030303</v>
      </c>
      <c r="W4" s="49">
        <v>0</v>
      </c>
      <c r="X4" s="49">
        <v>9.893648</v>
      </c>
      <c r="Y4" s="49">
        <v>0.003787878787878788</v>
      </c>
      <c r="Z4" s="49">
        <v>0</v>
      </c>
      <c r="AA4" s="72">
        <v>4</v>
      </c>
      <c r="AB4" s="72"/>
      <c r="AC4" s="73"/>
      <c r="AD4" s="79" t="s">
        <v>4478</v>
      </c>
      <c r="AE4" s="79">
        <v>1035</v>
      </c>
      <c r="AF4" s="79">
        <v>812</v>
      </c>
      <c r="AG4" s="79">
        <v>48926</v>
      </c>
      <c r="AH4" s="79">
        <v>34458</v>
      </c>
      <c r="AI4" s="79"/>
      <c r="AJ4" s="79">
        <v>42218</v>
      </c>
      <c r="AK4" s="79" t="s">
        <v>5524</v>
      </c>
      <c r="AL4" s="79"/>
      <c r="AM4" s="79"/>
      <c r="AN4" s="81">
        <v>42856.752592592595</v>
      </c>
      <c r="AO4" s="84" t="s">
        <v>6362</v>
      </c>
      <c r="AP4" s="79" t="b">
        <v>1</v>
      </c>
      <c r="AQ4" s="79" t="b">
        <v>0</v>
      </c>
      <c r="AR4" s="79" t="b">
        <v>0</v>
      </c>
      <c r="AS4" s="79"/>
      <c r="AT4" s="79">
        <v>1</v>
      </c>
      <c r="AU4" s="79"/>
      <c r="AV4" s="79" t="b">
        <v>0</v>
      </c>
      <c r="AW4" s="79" t="s">
        <v>6792</v>
      </c>
      <c r="AX4" s="84" t="s">
        <v>7320</v>
      </c>
      <c r="AY4" s="79" t="s">
        <v>66</v>
      </c>
      <c r="AZ4" s="79" t="str">
        <f>REPLACE(INDEX(GroupVertices[Group],MATCH(Vertices[[#This Row],[Vertex]],GroupVertices[Vertex],0)),1,1,"")</f>
        <v>2</v>
      </c>
      <c r="BA4" s="48" t="s">
        <v>1301</v>
      </c>
      <c r="BB4" s="48" t="s">
        <v>1301</v>
      </c>
      <c r="BC4" s="48" t="s">
        <v>1335</v>
      </c>
      <c r="BD4" s="48" t="s">
        <v>1335</v>
      </c>
      <c r="BE4" s="48" t="s">
        <v>9000</v>
      </c>
      <c r="BF4" s="48" t="s">
        <v>9006</v>
      </c>
      <c r="BG4" s="133" t="s">
        <v>9011</v>
      </c>
      <c r="BH4" s="133" t="s">
        <v>9331</v>
      </c>
      <c r="BI4" s="133" t="s">
        <v>9354</v>
      </c>
      <c r="BJ4" s="133" t="s">
        <v>9354</v>
      </c>
      <c r="BK4" s="2"/>
      <c r="BL4" s="3"/>
      <c r="BM4" s="3"/>
      <c r="BN4" s="3"/>
      <c r="BO4" s="3"/>
    </row>
    <row r="5" spans="1:67" ht="15">
      <c r="A5" s="65" t="s">
        <v>648</v>
      </c>
      <c r="B5" s="66"/>
      <c r="C5" s="66"/>
      <c r="D5" s="67"/>
      <c r="E5" s="69">
        <v>61.38067671423038</v>
      </c>
      <c r="F5" s="103" t="s">
        <v>1832</v>
      </c>
      <c r="G5" s="66"/>
      <c r="H5" s="70"/>
      <c r="I5" s="71"/>
      <c r="J5" s="71"/>
      <c r="K5" s="70" t="s">
        <v>8054</v>
      </c>
      <c r="L5" s="74"/>
      <c r="M5" s="75">
        <v>1849.2891845703125</v>
      </c>
      <c r="N5" s="75">
        <v>7138.8740234375</v>
      </c>
      <c r="O5" s="76"/>
      <c r="P5" s="77"/>
      <c r="Q5" s="77"/>
      <c r="R5" s="89"/>
      <c r="S5" s="48">
        <v>0</v>
      </c>
      <c r="T5" s="48">
        <v>22</v>
      </c>
      <c r="U5" s="49">
        <v>696</v>
      </c>
      <c r="V5" s="49">
        <v>0.026316</v>
      </c>
      <c r="W5" s="49">
        <v>0</v>
      </c>
      <c r="X5" s="49">
        <v>5.838533</v>
      </c>
      <c r="Y5" s="49">
        <v>0.04112554112554113</v>
      </c>
      <c r="Z5" s="49">
        <v>0</v>
      </c>
      <c r="AA5" s="72">
        <v>5</v>
      </c>
      <c r="AB5" s="72"/>
      <c r="AC5" s="73"/>
      <c r="AD5" s="79" t="s">
        <v>4551</v>
      </c>
      <c r="AE5" s="79">
        <v>0</v>
      </c>
      <c r="AF5" s="79">
        <v>514</v>
      </c>
      <c r="AG5" s="79">
        <v>11332</v>
      </c>
      <c r="AH5" s="79">
        <v>15649</v>
      </c>
      <c r="AI5" s="79"/>
      <c r="AJ5" s="79" t="s">
        <v>5158</v>
      </c>
      <c r="AK5" s="79" t="s">
        <v>5569</v>
      </c>
      <c r="AL5" s="79"/>
      <c r="AM5" s="79"/>
      <c r="AN5" s="81">
        <v>42819.052511574075</v>
      </c>
      <c r="AO5" s="84" t="s">
        <v>6433</v>
      </c>
      <c r="AP5" s="79" t="b">
        <v>0</v>
      </c>
      <c r="AQ5" s="79" t="b">
        <v>0</v>
      </c>
      <c r="AR5" s="79" t="b">
        <v>0</v>
      </c>
      <c r="AS5" s="79"/>
      <c r="AT5" s="79">
        <v>3</v>
      </c>
      <c r="AU5" s="84" t="s">
        <v>6484</v>
      </c>
      <c r="AV5" s="79" t="b">
        <v>0</v>
      </c>
      <c r="AW5" s="79" t="s">
        <v>6792</v>
      </c>
      <c r="AX5" s="84" t="s">
        <v>7396</v>
      </c>
      <c r="AY5" s="79" t="s">
        <v>66</v>
      </c>
      <c r="AZ5" s="79" t="str">
        <f>REPLACE(INDEX(GroupVertices[Group],MATCH(Vertices[[#This Row],[Vertex]],GroupVertices[Vertex],0)),1,1,"")</f>
        <v>3</v>
      </c>
      <c r="BA5" s="48" t="s">
        <v>8991</v>
      </c>
      <c r="BB5" s="48" t="s">
        <v>8991</v>
      </c>
      <c r="BC5" s="48" t="s">
        <v>8996</v>
      </c>
      <c r="BD5" s="48" t="s">
        <v>8996</v>
      </c>
      <c r="BE5" s="48" t="s">
        <v>9001</v>
      </c>
      <c r="BF5" s="48" t="s">
        <v>9001</v>
      </c>
      <c r="BG5" s="133" t="s">
        <v>9012</v>
      </c>
      <c r="BH5" s="133" t="s">
        <v>9332</v>
      </c>
      <c r="BI5" s="133" t="s">
        <v>9355</v>
      </c>
      <c r="BJ5" s="133" t="s">
        <v>9355</v>
      </c>
      <c r="BK5" s="2"/>
      <c r="BL5" s="3"/>
      <c r="BM5" s="3"/>
      <c r="BN5" s="3"/>
      <c r="BO5" s="3"/>
    </row>
    <row r="6" spans="1:67" ht="15">
      <c r="A6" s="65" t="s">
        <v>694</v>
      </c>
      <c r="B6" s="66"/>
      <c r="C6" s="66"/>
      <c r="D6" s="67">
        <v>10</v>
      </c>
      <c r="E6" s="69">
        <v>56.89098514034132</v>
      </c>
      <c r="F6" s="103" t="s">
        <v>6512</v>
      </c>
      <c r="G6" s="66"/>
      <c r="H6" s="70"/>
      <c r="I6" s="71"/>
      <c r="J6" s="71"/>
      <c r="K6" s="70" t="s">
        <v>7494</v>
      </c>
      <c r="L6" s="74"/>
      <c r="M6" s="75">
        <v>2189.881103515625</v>
      </c>
      <c r="N6" s="75">
        <v>6267.4912109375</v>
      </c>
      <c r="O6" s="76"/>
      <c r="P6" s="77"/>
      <c r="Q6" s="77"/>
      <c r="R6" s="89"/>
      <c r="S6" s="48">
        <v>4</v>
      </c>
      <c r="T6" s="48">
        <v>0</v>
      </c>
      <c r="U6" s="49">
        <v>156</v>
      </c>
      <c r="V6" s="49">
        <v>0.017241</v>
      </c>
      <c r="W6" s="49">
        <v>0</v>
      </c>
      <c r="X6" s="49">
        <v>1.142041</v>
      </c>
      <c r="Y6" s="49">
        <v>0.3333333333333333</v>
      </c>
      <c r="Z6" s="49">
        <v>0</v>
      </c>
      <c r="AA6" s="72">
        <v>6</v>
      </c>
      <c r="AB6" s="72"/>
      <c r="AC6" s="73"/>
      <c r="AD6" s="79" t="s">
        <v>4003</v>
      </c>
      <c r="AE6" s="79">
        <v>313</v>
      </c>
      <c r="AF6" s="79">
        <v>212</v>
      </c>
      <c r="AG6" s="79">
        <v>7167</v>
      </c>
      <c r="AH6" s="79">
        <v>16775</v>
      </c>
      <c r="AI6" s="79"/>
      <c r="AJ6" s="79" t="s">
        <v>4641</v>
      </c>
      <c r="AK6" s="79" t="s">
        <v>5240</v>
      </c>
      <c r="AL6" s="79"/>
      <c r="AM6" s="79"/>
      <c r="AN6" s="81">
        <v>43469.85326388889</v>
      </c>
      <c r="AO6" s="84" t="s">
        <v>5934</v>
      </c>
      <c r="AP6" s="79" t="b">
        <v>1</v>
      </c>
      <c r="AQ6" s="79" t="b">
        <v>0</v>
      </c>
      <c r="AR6" s="79" t="b">
        <v>0</v>
      </c>
      <c r="AS6" s="79"/>
      <c r="AT6" s="79">
        <v>0</v>
      </c>
      <c r="AU6" s="79"/>
      <c r="AV6" s="79" t="b">
        <v>0</v>
      </c>
      <c r="AW6" s="79" t="s">
        <v>6792</v>
      </c>
      <c r="AX6" s="84" t="s">
        <v>6836</v>
      </c>
      <c r="AY6" s="79" t="s">
        <v>65</v>
      </c>
      <c r="AZ6" s="79" t="str">
        <f>REPLACE(INDEX(GroupVertices[Group],MATCH(Vertices[[#This Row],[Vertex]],GroupVertices[Vertex],0)),1,1,"")</f>
        <v>3</v>
      </c>
      <c r="BA6" s="48"/>
      <c r="BB6" s="48"/>
      <c r="BC6" s="48"/>
      <c r="BD6" s="48"/>
      <c r="BE6" s="48"/>
      <c r="BF6" s="48"/>
      <c r="BG6" s="48"/>
      <c r="BH6" s="48"/>
      <c r="BI6" s="48"/>
      <c r="BJ6" s="48"/>
      <c r="BK6" s="2"/>
      <c r="BL6" s="3"/>
      <c r="BM6" s="3"/>
      <c r="BN6" s="3"/>
      <c r="BO6" s="3"/>
    </row>
    <row r="7" spans="1:67" ht="15">
      <c r="A7" s="65" t="s">
        <v>337</v>
      </c>
      <c r="B7" s="66"/>
      <c r="C7" s="66"/>
      <c r="D7" s="67"/>
      <c r="E7" s="69">
        <v>74.54209166158162</v>
      </c>
      <c r="F7" s="103" t="s">
        <v>1616</v>
      </c>
      <c r="G7" s="66"/>
      <c r="H7" s="70"/>
      <c r="I7" s="71"/>
      <c r="J7" s="71"/>
      <c r="K7" s="70" t="s">
        <v>7617</v>
      </c>
      <c r="L7" s="74"/>
      <c r="M7" s="75">
        <v>1848.490234375</v>
      </c>
      <c r="N7" s="75">
        <v>1591.9031982421875</v>
      </c>
      <c r="O7" s="76"/>
      <c r="P7" s="77"/>
      <c r="Q7" s="77"/>
      <c r="R7" s="89"/>
      <c r="S7" s="48">
        <v>0</v>
      </c>
      <c r="T7" s="48">
        <v>11</v>
      </c>
      <c r="U7" s="49">
        <v>110</v>
      </c>
      <c r="V7" s="49">
        <v>0.090909</v>
      </c>
      <c r="W7" s="49">
        <v>0</v>
      </c>
      <c r="X7" s="49">
        <v>5.59459</v>
      </c>
      <c r="Y7" s="49">
        <v>0</v>
      </c>
      <c r="Z7" s="49">
        <v>0</v>
      </c>
      <c r="AA7" s="72">
        <v>7</v>
      </c>
      <c r="AB7" s="72"/>
      <c r="AC7" s="73"/>
      <c r="AD7" s="79" t="s">
        <v>4123</v>
      </c>
      <c r="AE7" s="79">
        <v>1231</v>
      </c>
      <c r="AF7" s="79">
        <v>912</v>
      </c>
      <c r="AG7" s="79">
        <v>8340</v>
      </c>
      <c r="AH7" s="79">
        <v>5514</v>
      </c>
      <c r="AI7" s="79"/>
      <c r="AJ7" s="79" t="s">
        <v>4758</v>
      </c>
      <c r="AK7" s="79" t="s">
        <v>5306</v>
      </c>
      <c r="AL7" s="84" t="s">
        <v>5658</v>
      </c>
      <c r="AM7" s="79"/>
      <c r="AN7" s="81">
        <v>40623.45193287037</v>
      </c>
      <c r="AO7" s="84" t="s">
        <v>6045</v>
      </c>
      <c r="AP7" s="79" t="b">
        <v>0</v>
      </c>
      <c r="AQ7" s="79" t="b">
        <v>0</v>
      </c>
      <c r="AR7" s="79" t="b">
        <v>0</v>
      </c>
      <c r="AS7" s="79"/>
      <c r="AT7" s="79">
        <v>21</v>
      </c>
      <c r="AU7" s="84" t="s">
        <v>6499</v>
      </c>
      <c r="AV7" s="79" t="b">
        <v>0</v>
      </c>
      <c r="AW7" s="79" t="s">
        <v>6792</v>
      </c>
      <c r="AX7" s="84" t="s">
        <v>6959</v>
      </c>
      <c r="AY7" s="79" t="s">
        <v>66</v>
      </c>
      <c r="AZ7" s="79" t="str">
        <f>REPLACE(INDEX(GroupVertices[Group],MATCH(Vertices[[#This Row],[Vertex]],GroupVertices[Vertex],0)),1,1,"")</f>
        <v>5</v>
      </c>
      <c r="BA7" s="48"/>
      <c r="BB7" s="48"/>
      <c r="BC7" s="48"/>
      <c r="BD7" s="48"/>
      <c r="BE7" s="48" t="s">
        <v>1346</v>
      </c>
      <c r="BF7" s="48" t="s">
        <v>1346</v>
      </c>
      <c r="BG7" s="133" t="s">
        <v>9013</v>
      </c>
      <c r="BH7" s="133" t="s">
        <v>9013</v>
      </c>
      <c r="BI7" s="133" t="s">
        <v>9356</v>
      </c>
      <c r="BJ7" s="133" t="s">
        <v>9356</v>
      </c>
      <c r="BK7" s="2"/>
      <c r="BL7" s="3"/>
      <c r="BM7" s="3"/>
      <c r="BN7" s="3"/>
      <c r="BO7" s="3"/>
    </row>
    <row r="8" spans="1:67" ht="15">
      <c r="A8" s="65" t="s">
        <v>250</v>
      </c>
      <c r="B8" s="66"/>
      <c r="C8" s="66"/>
      <c r="D8" s="67"/>
      <c r="E8" s="69">
        <v>53.21477808570597</v>
      </c>
      <c r="F8" s="103" t="s">
        <v>1537</v>
      </c>
      <c r="G8" s="66"/>
      <c r="H8" s="70"/>
      <c r="I8" s="71"/>
      <c r="J8" s="71"/>
      <c r="K8" s="70" t="s">
        <v>7491</v>
      </c>
      <c r="L8" s="74"/>
      <c r="M8" s="75">
        <v>1769.1514892578125</v>
      </c>
      <c r="N8" s="75">
        <v>8700.4501953125</v>
      </c>
      <c r="O8" s="76"/>
      <c r="P8" s="77"/>
      <c r="Q8" s="77"/>
      <c r="R8" s="89"/>
      <c r="S8" s="48">
        <v>0</v>
      </c>
      <c r="T8" s="48">
        <v>3</v>
      </c>
      <c r="U8" s="49">
        <v>110</v>
      </c>
      <c r="V8" s="49">
        <v>0.012195</v>
      </c>
      <c r="W8" s="49">
        <v>0</v>
      </c>
      <c r="X8" s="49">
        <v>1.24955</v>
      </c>
      <c r="Y8" s="49">
        <v>0</v>
      </c>
      <c r="Z8" s="49">
        <v>0</v>
      </c>
      <c r="AA8" s="72">
        <v>8</v>
      </c>
      <c r="AB8" s="72"/>
      <c r="AC8" s="73"/>
      <c r="AD8" s="79" t="s">
        <v>4000</v>
      </c>
      <c r="AE8" s="79">
        <v>315</v>
      </c>
      <c r="AF8" s="79">
        <v>50</v>
      </c>
      <c r="AG8" s="79">
        <v>2177</v>
      </c>
      <c r="AH8" s="79">
        <v>7</v>
      </c>
      <c r="AI8" s="79"/>
      <c r="AJ8" s="79" t="s">
        <v>4638</v>
      </c>
      <c r="AK8" s="79" t="s">
        <v>5237</v>
      </c>
      <c r="AL8" s="84" t="s">
        <v>5611</v>
      </c>
      <c r="AM8" s="79"/>
      <c r="AN8" s="81">
        <v>42194.160520833335</v>
      </c>
      <c r="AO8" s="84" t="s">
        <v>5931</v>
      </c>
      <c r="AP8" s="79" t="b">
        <v>1</v>
      </c>
      <c r="AQ8" s="79" t="b">
        <v>0</v>
      </c>
      <c r="AR8" s="79" t="b">
        <v>0</v>
      </c>
      <c r="AS8" s="79"/>
      <c r="AT8" s="79">
        <v>14</v>
      </c>
      <c r="AU8" s="84" t="s">
        <v>6484</v>
      </c>
      <c r="AV8" s="79" t="b">
        <v>0</v>
      </c>
      <c r="AW8" s="79" t="s">
        <v>6792</v>
      </c>
      <c r="AX8" s="84" t="s">
        <v>6833</v>
      </c>
      <c r="AY8" s="79" t="s">
        <v>66</v>
      </c>
      <c r="AZ8" s="79" t="str">
        <f>REPLACE(INDEX(GroupVertices[Group],MATCH(Vertices[[#This Row],[Vertex]],GroupVertices[Vertex],0)),1,1,"")</f>
        <v>3</v>
      </c>
      <c r="BA8" s="48"/>
      <c r="BB8" s="48"/>
      <c r="BC8" s="48"/>
      <c r="BD8" s="48"/>
      <c r="BE8" s="48"/>
      <c r="BF8" s="48"/>
      <c r="BG8" s="133" t="s">
        <v>9014</v>
      </c>
      <c r="BH8" s="133" t="s">
        <v>9014</v>
      </c>
      <c r="BI8" s="133" t="s">
        <v>9357</v>
      </c>
      <c r="BJ8" s="133" t="s">
        <v>9357</v>
      </c>
      <c r="BK8" s="2"/>
      <c r="BL8" s="3"/>
      <c r="BM8" s="3"/>
      <c r="BN8" s="3"/>
      <c r="BO8" s="3"/>
    </row>
    <row r="9" spans="1:67" ht="15">
      <c r="A9" s="65" t="s">
        <v>702</v>
      </c>
      <c r="B9" s="66"/>
      <c r="C9" s="66"/>
      <c r="D9" s="67">
        <v>10</v>
      </c>
      <c r="E9" s="69">
        <v>56.35551938384167</v>
      </c>
      <c r="F9" s="103" t="s">
        <v>6525</v>
      </c>
      <c r="G9" s="66"/>
      <c r="H9" s="70"/>
      <c r="I9" s="71"/>
      <c r="J9" s="71"/>
      <c r="K9" s="70" t="s">
        <v>7538</v>
      </c>
      <c r="L9" s="74"/>
      <c r="M9" s="75">
        <v>1741.53759765625</v>
      </c>
      <c r="N9" s="75">
        <v>6120.28076171875</v>
      </c>
      <c r="O9" s="76"/>
      <c r="P9" s="77"/>
      <c r="Q9" s="77"/>
      <c r="R9" s="89"/>
      <c r="S9" s="48">
        <v>4</v>
      </c>
      <c r="T9" s="48">
        <v>0</v>
      </c>
      <c r="U9" s="49">
        <v>110</v>
      </c>
      <c r="V9" s="49">
        <v>0.016393</v>
      </c>
      <c r="W9" s="49">
        <v>0</v>
      </c>
      <c r="X9" s="49">
        <v>1.440822</v>
      </c>
      <c r="Y9" s="49">
        <v>0.08333333333333333</v>
      </c>
      <c r="Z9" s="49">
        <v>0</v>
      </c>
      <c r="AA9" s="72">
        <v>9</v>
      </c>
      <c r="AB9" s="72"/>
      <c r="AC9" s="73"/>
      <c r="AD9" s="79" t="s">
        <v>4046</v>
      </c>
      <c r="AE9" s="79">
        <v>2066</v>
      </c>
      <c r="AF9" s="79">
        <v>23647</v>
      </c>
      <c r="AG9" s="79">
        <v>30621</v>
      </c>
      <c r="AH9" s="79">
        <v>26389</v>
      </c>
      <c r="AI9" s="79"/>
      <c r="AJ9" s="79" t="s">
        <v>4684</v>
      </c>
      <c r="AK9" s="79" t="s">
        <v>5251</v>
      </c>
      <c r="AL9" s="84" t="s">
        <v>5627</v>
      </c>
      <c r="AM9" s="79"/>
      <c r="AN9" s="81">
        <v>39891.373148148145</v>
      </c>
      <c r="AO9" s="84" t="s">
        <v>5975</v>
      </c>
      <c r="AP9" s="79" t="b">
        <v>0</v>
      </c>
      <c r="AQ9" s="79" t="b">
        <v>0</v>
      </c>
      <c r="AR9" s="79" t="b">
        <v>1</v>
      </c>
      <c r="AS9" s="79"/>
      <c r="AT9" s="79">
        <v>269</v>
      </c>
      <c r="AU9" s="84" t="s">
        <v>6484</v>
      </c>
      <c r="AV9" s="79" t="b">
        <v>1</v>
      </c>
      <c r="AW9" s="79" t="s">
        <v>6792</v>
      </c>
      <c r="AX9" s="84" t="s">
        <v>6880</v>
      </c>
      <c r="AY9" s="79" t="s">
        <v>65</v>
      </c>
      <c r="AZ9" s="79" t="str">
        <f>REPLACE(INDEX(GroupVertices[Group],MATCH(Vertices[[#This Row],[Vertex]],GroupVertices[Vertex],0)),1,1,"")</f>
        <v>3</v>
      </c>
      <c r="BA9" s="48"/>
      <c r="BB9" s="48"/>
      <c r="BC9" s="48"/>
      <c r="BD9" s="48"/>
      <c r="BE9" s="48"/>
      <c r="BF9" s="48"/>
      <c r="BG9" s="48"/>
      <c r="BH9" s="48"/>
      <c r="BI9" s="48"/>
      <c r="BJ9" s="48"/>
      <c r="BK9" s="2"/>
      <c r="BL9" s="3"/>
      <c r="BM9" s="3"/>
      <c r="BN9" s="3"/>
      <c r="BO9" s="3"/>
    </row>
    <row r="10" spans="1:67" ht="15">
      <c r="A10" s="65" t="s">
        <v>671</v>
      </c>
      <c r="B10" s="66"/>
      <c r="C10" s="66"/>
      <c r="D10" s="67">
        <v>10</v>
      </c>
      <c r="E10" s="69">
        <v>76.67256587317844</v>
      </c>
      <c r="F10" s="103" t="s">
        <v>6506</v>
      </c>
      <c r="G10" s="66"/>
      <c r="H10" s="70"/>
      <c r="I10" s="71"/>
      <c r="J10" s="71"/>
      <c r="K10" s="70" t="s">
        <v>7483</v>
      </c>
      <c r="L10" s="74"/>
      <c r="M10" s="75">
        <v>2601.840576171875</v>
      </c>
      <c r="N10" s="75">
        <v>8654.7216796875</v>
      </c>
      <c r="O10" s="76"/>
      <c r="P10" s="77"/>
      <c r="Q10" s="77"/>
      <c r="R10" s="89"/>
      <c r="S10" s="48">
        <v>10</v>
      </c>
      <c r="T10" s="48">
        <v>1</v>
      </c>
      <c r="U10" s="49">
        <v>72</v>
      </c>
      <c r="V10" s="49">
        <v>0.111111</v>
      </c>
      <c r="W10" s="49">
        <v>0</v>
      </c>
      <c r="X10" s="49">
        <v>4.900845</v>
      </c>
      <c r="Y10" s="49">
        <v>0</v>
      </c>
      <c r="Z10" s="49">
        <v>0</v>
      </c>
      <c r="AA10" s="72">
        <v>10</v>
      </c>
      <c r="AB10" s="72"/>
      <c r="AC10" s="73"/>
      <c r="AD10" s="79" t="s">
        <v>3992</v>
      </c>
      <c r="AE10" s="79">
        <v>849</v>
      </c>
      <c r="AF10" s="79">
        <v>7095562</v>
      </c>
      <c r="AG10" s="79">
        <v>118117</v>
      </c>
      <c r="AH10" s="79">
        <v>13186</v>
      </c>
      <c r="AI10" s="79"/>
      <c r="AJ10" s="79" t="s">
        <v>4630</v>
      </c>
      <c r="AK10" s="79"/>
      <c r="AL10" s="84" t="s">
        <v>5608</v>
      </c>
      <c r="AM10" s="79"/>
      <c r="AN10" s="81">
        <v>39826.1643287037</v>
      </c>
      <c r="AO10" s="84" t="s">
        <v>5923</v>
      </c>
      <c r="AP10" s="79" t="b">
        <v>0</v>
      </c>
      <c r="AQ10" s="79" t="b">
        <v>0</v>
      </c>
      <c r="AR10" s="79" t="b">
        <v>1</v>
      </c>
      <c r="AS10" s="79"/>
      <c r="AT10" s="79">
        <v>23910</v>
      </c>
      <c r="AU10" s="84" t="s">
        <v>6489</v>
      </c>
      <c r="AV10" s="79" t="b">
        <v>1</v>
      </c>
      <c r="AW10" s="79" t="s">
        <v>6792</v>
      </c>
      <c r="AX10" s="84" t="s">
        <v>6825</v>
      </c>
      <c r="AY10" s="79" t="s">
        <v>66</v>
      </c>
      <c r="AZ10" s="79" t="str">
        <f>REPLACE(INDEX(GroupVertices[Group],MATCH(Vertices[[#This Row],[Vertex]],GroupVertices[Vertex],0)),1,1,"")</f>
        <v>7</v>
      </c>
      <c r="BA10" s="48" t="s">
        <v>1249</v>
      </c>
      <c r="BB10" s="48" t="s">
        <v>1249</v>
      </c>
      <c r="BC10" s="48" t="s">
        <v>1313</v>
      </c>
      <c r="BD10" s="48" t="s">
        <v>1313</v>
      </c>
      <c r="BE10" s="48"/>
      <c r="BF10" s="48"/>
      <c r="BG10" s="133" t="s">
        <v>8574</v>
      </c>
      <c r="BH10" s="133" t="s">
        <v>8574</v>
      </c>
      <c r="BI10" s="133" t="s">
        <v>8740</v>
      </c>
      <c r="BJ10" s="133" t="s">
        <v>8740</v>
      </c>
      <c r="BK10" s="2"/>
      <c r="BL10" s="3"/>
      <c r="BM10" s="3"/>
      <c r="BN10" s="3"/>
      <c r="BO10" s="3"/>
    </row>
    <row r="11" spans="1:67" ht="15">
      <c r="A11" s="65" t="s">
        <v>390</v>
      </c>
      <c r="B11" s="66"/>
      <c r="C11" s="66"/>
      <c r="D11" s="67">
        <v>1.5</v>
      </c>
      <c r="E11" s="69">
        <v>72.7685172066911</v>
      </c>
      <c r="F11" s="103" t="s">
        <v>1660</v>
      </c>
      <c r="G11" s="66"/>
      <c r="H11" s="70"/>
      <c r="I11" s="71"/>
      <c r="J11" s="71"/>
      <c r="K11" s="70" t="s">
        <v>7700</v>
      </c>
      <c r="L11" s="74"/>
      <c r="M11" s="75">
        <v>1823.7022705078125</v>
      </c>
      <c r="N11" s="75">
        <v>3782.8408203125</v>
      </c>
      <c r="O11" s="76"/>
      <c r="P11" s="77"/>
      <c r="Q11" s="77"/>
      <c r="R11" s="89"/>
      <c r="S11" s="48">
        <v>1</v>
      </c>
      <c r="T11" s="48">
        <v>13</v>
      </c>
      <c r="U11" s="49">
        <v>66</v>
      </c>
      <c r="V11" s="49">
        <v>0.076923</v>
      </c>
      <c r="W11" s="49">
        <v>0</v>
      </c>
      <c r="X11" s="49">
        <v>3.4181</v>
      </c>
      <c r="Y11" s="49">
        <v>0.07692307692307693</v>
      </c>
      <c r="Z11" s="49">
        <v>0.07692307692307693</v>
      </c>
      <c r="AA11" s="72">
        <v>11</v>
      </c>
      <c r="AB11" s="72"/>
      <c r="AC11" s="73"/>
      <c r="AD11" s="79" t="s">
        <v>4205</v>
      </c>
      <c r="AE11" s="79">
        <v>3382</v>
      </c>
      <c r="AF11" s="79">
        <v>2336</v>
      </c>
      <c r="AG11" s="79">
        <v>38951</v>
      </c>
      <c r="AH11" s="79">
        <v>40441</v>
      </c>
      <c r="AI11" s="79"/>
      <c r="AJ11" s="79" t="s">
        <v>4830</v>
      </c>
      <c r="AK11" s="79" t="s">
        <v>5354</v>
      </c>
      <c r="AL11" s="79"/>
      <c r="AM11" s="79"/>
      <c r="AN11" s="81">
        <v>42204.5503125</v>
      </c>
      <c r="AO11" s="84" t="s">
        <v>6117</v>
      </c>
      <c r="AP11" s="79" t="b">
        <v>1</v>
      </c>
      <c r="AQ11" s="79" t="b">
        <v>0</v>
      </c>
      <c r="AR11" s="79" t="b">
        <v>1</v>
      </c>
      <c r="AS11" s="79"/>
      <c r="AT11" s="79">
        <v>30</v>
      </c>
      <c r="AU11" s="84" t="s">
        <v>6484</v>
      </c>
      <c r="AV11" s="79" t="b">
        <v>0</v>
      </c>
      <c r="AW11" s="79" t="s">
        <v>6792</v>
      </c>
      <c r="AX11" s="84" t="s">
        <v>7042</v>
      </c>
      <c r="AY11" s="79" t="s">
        <v>66</v>
      </c>
      <c r="AZ11" s="79" t="str">
        <f>REPLACE(INDEX(GroupVertices[Group],MATCH(Vertices[[#This Row],[Vertex]],GroupVertices[Vertex],0)),1,1,"")</f>
        <v>4</v>
      </c>
      <c r="BA11" s="48"/>
      <c r="BB11" s="48"/>
      <c r="BC11" s="48"/>
      <c r="BD11" s="48"/>
      <c r="BE11" s="48"/>
      <c r="BF11" s="48"/>
      <c r="BG11" s="133" t="s">
        <v>9015</v>
      </c>
      <c r="BH11" s="133" t="s">
        <v>9015</v>
      </c>
      <c r="BI11" s="133" t="s">
        <v>9358</v>
      </c>
      <c r="BJ11" s="133" t="s">
        <v>9358</v>
      </c>
      <c r="BK11" s="2"/>
      <c r="BL11" s="3"/>
      <c r="BM11" s="3"/>
      <c r="BN11" s="3"/>
      <c r="BO11" s="3"/>
    </row>
    <row r="12" spans="1:67" ht="15">
      <c r="A12" s="65" t="s">
        <v>391</v>
      </c>
      <c r="B12" s="66"/>
      <c r="C12" s="66"/>
      <c r="D12" s="67">
        <v>1.5</v>
      </c>
      <c r="E12" s="69">
        <v>72.7685172066911</v>
      </c>
      <c r="F12" s="103" t="s">
        <v>1661</v>
      </c>
      <c r="G12" s="66"/>
      <c r="H12" s="70"/>
      <c r="I12" s="71"/>
      <c r="J12" s="71"/>
      <c r="K12" s="70" t="s">
        <v>7702</v>
      </c>
      <c r="L12" s="74"/>
      <c r="M12" s="75">
        <v>1862.34619140625</v>
      </c>
      <c r="N12" s="75">
        <v>3398.3623046875</v>
      </c>
      <c r="O12" s="76"/>
      <c r="P12" s="77"/>
      <c r="Q12" s="77"/>
      <c r="R12" s="89"/>
      <c r="S12" s="48">
        <v>1</v>
      </c>
      <c r="T12" s="48">
        <v>13</v>
      </c>
      <c r="U12" s="49">
        <v>66</v>
      </c>
      <c r="V12" s="49">
        <v>0.076923</v>
      </c>
      <c r="W12" s="49">
        <v>0</v>
      </c>
      <c r="X12" s="49">
        <v>3.4181</v>
      </c>
      <c r="Y12" s="49">
        <v>0.07692307692307693</v>
      </c>
      <c r="Z12" s="49">
        <v>0.07692307692307693</v>
      </c>
      <c r="AA12" s="72">
        <v>12</v>
      </c>
      <c r="AB12" s="72"/>
      <c r="AC12" s="73"/>
      <c r="AD12" s="79" t="s">
        <v>4207</v>
      </c>
      <c r="AE12" s="79">
        <v>1931</v>
      </c>
      <c r="AF12" s="79">
        <v>846</v>
      </c>
      <c r="AG12" s="79">
        <v>19534</v>
      </c>
      <c r="AH12" s="79">
        <v>17673</v>
      </c>
      <c r="AI12" s="79"/>
      <c r="AJ12" s="79" t="s">
        <v>4832</v>
      </c>
      <c r="AK12" s="79"/>
      <c r="AL12" s="79"/>
      <c r="AM12" s="79"/>
      <c r="AN12" s="81">
        <v>42543.83929398148</v>
      </c>
      <c r="AO12" s="84" t="s">
        <v>6119</v>
      </c>
      <c r="AP12" s="79" t="b">
        <v>1</v>
      </c>
      <c r="AQ12" s="79" t="b">
        <v>0</v>
      </c>
      <c r="AR12" s="79" t="b">
        <v>1</v>
      </c>
      <c r="AS12" s="79"/>
      <c r="AT12" s="79">
        <v>3</v>
      </c>
      <c r="AU12" s="79"/>
      <c r="AV12" s="79" t="b">
        <v>0</v>
      </c>
      <c r="AW12" s="79" t="s">
        <v>6792</v>
      </c>
      <c r="AX12" s="84" t="s">
        <v>7044</v>
      </c>
      <c r="AY12" s="79" t="s">
        <v>66</v>
      </c>
      <c r="AZ12" s="79" t="str">
        <f>REPLACE(INDEX(GroupVertices[Group],MATCH(Vertices[[#This Row],[Vertex]],GroupVertices[Vertex],0)),1,1,"")</f>
        <v>4</v>
      </c>
      <c r="BA12" s="48"/>
      <c r="BB12" s="48"/>
      <c r="BC12" s="48"/>
      <c r="BD12" s="48"/>
      <c r="BE12" s="48"/>
      <c r="BF12" s="48"/>
      <c r="BG12" s="133" t="s">
        <v>9016</v>
      </c>
      <c r="BH12" s="133" t="s">
        <v>9016</v>
      </c>
      <c r="BI12" s="133" t="s">
        <v>9359</v>
      </c>
      <c r="BJ12" s="133" t="s">
        <v>9359</v>
      </c>
      <c r="BK12" s="2"/>
      <c r="BL12" s="3"/>
      <c r="BM12" s="3"/>
      <c r="BN12" s="3"/>
      <c r="BO12" s="3"/>
    </row>
    <row r="13" spans="1:67" ht="15">
      <c r="A13" s="65" t="s">
        <v>566</v>
      </c>
      <c r="B13" s="66"/>
      <c r="C13" s="66"/>
      <c r="D13" s="67">
        <v>5.75</v>
      </c>
      <c r="E13" s="69">
        <v>77.92305165002232</v>
      </c>
      <c r="F13" s="103" t="s">
        <v>1797</v>
      </c>
      <c r="G13" s="66"/>
      <c r="H13" s="70"/>
      <c r="I13" s="71"/>
      <c r="J13" s="71"/>
      <c r="K13" s="70" t="s">
        <v>7951</v>
      </c>
      <c r="L13" s="74"/>
      <c r="M13" s="75">
        <v>2728.094970703125</v>
      </c>
      <c r="N13" s="75">
        <v>4441.44189453125</v>
      </c>
      <c r="O13" s="76"/>
      <c r="P13" s="77"/>
      <c r="Q13" s="77"/>
      <c r="R13" s="89"/>
      <c r="S13" s="48">
        <v>2</v>
      </c>
      <c r="T13" s="48">
        <v>9</v>
      </c>
      <c r="U13" s="49">
        <v>56</v>
      </c>
      <c r="V13" s="49">
        <v>0.125</v>
      </c>
      <c r="W13" s="49">
        <v>0</v>
      </c>
      <c r="X13" s="49">
        <v>3.1298</v>
      </c>
      <c r="Y13" s="49">
        <v>0</v>
      </c>
      <c r="Z13" s="49">
        <v>0.125</v>
      </c>
      <c r="AA13" s="72">
        <v>13</v>
      </c>
      <c r="AB13" s="72"/>
      <c r="AC13" s="73"/>
      <c r="AD13" s="79" t="s">
        <v>4451</v>
      </c>
      <c r="AE13" s="79">
        <v>651</v>
      </c>
      <c r="AF13" s="79">
        <v>166</v>
      </c>
      <c r="AG13" s="79">
        <v>9931</v>
      </c>
      <c r="AH13" s="79">
        <v>21134</v>
      </c>
      <c r="AI13" s="79"/>
      <c r="AJ13" s="79" t="s">
        <v>5059</v>
      </c>
      <c r="AK13" s="79" t="s">
        <v>5502</v>
      </c>
      <c r="AL13" s="79"/>
      <c r="AM13" s="79"/>
      <c r="AN13" s="81">
        <v>42587.5959375</v>
      </c>
      <c r="AO13" s="84" t="s">
        <v>6337</v>
      </c>
      <c r="AP13" s="79" t="b">
        <v>0</v>
      </c>
      <c r="AQ13" s="79" t="b">
        <v>0</v>
      </c>
      <c r="AR13" s="79" t="b">
        <v>0</v>
      </c>
      <c r="AS13" s="79"/>
      <c r="AT13" s="79">
        <v>2</v>
      </c>
      <c r="AU13" s="84" t="s">
        <v>6484</v>
      </c>
      <c r="AV13" s="79" t="b">
        <v>0</v>
      </c>
      <c r="AW13" s="79" t="s">
        <v>6792</v>
      </c>
      <c r="AX13" s="84" t="s">
        <v>7293</v>
      </c>
      <c r="AY13" s="79" t="s">
        <v>66</v>
      </c>
      <c r="AZ13" s="79" t="str">
        <f>REPLACE(INDEX(GroupVertices[Group],MATCH(Vertices[[#This Row],[Vertex]],GroupVertices[Vertex],0)),1,1,"")</f>
        <v>9</v>
      </c>
      <c r="BA13" s="48" t="s">
        <v>1296</v>
      </c>
      <c r="BB13" s="48" t="s">
        <v>1296</v>
      </c>
      <c r="BC13" s="48" t="s">
        <v>1314</v>
      </c>
      <c r="BD13" s="48" t="s">
        <v>1314</v>
      </c>
      <c r="BE13" s="48"/>
      <c r="BF13" s="48"/>
      <c r="BG13" s="133" t="s">
        <v>8576</v>
      </c>
      <c r="BH13" s="133" t="s">
        <v>9333</v>
      </c>
      <c r="BI13" s="133" t="s">
        <v>8742</v>
      </c>
      <c r="BJ13" s="133" t="s">
        <v>8742</v>
      </c>
      <c r="BK13" s="2"/>
      <c r="BL13" s="3"/>
      <c r="BM13" s="3"/>
      <c r="BN13" s="3"/>
      <c r="BO13" s="3"/>
    </row>
    <row r="14" spans="1:67" ht="15">
      <c r="A14" s="65" t="s">
        <v>655</v>
      </c>
      <c r="B14" s="66"/>
      <c r="C14" s="66"/>
      <c r="D14" s="67">
        <v>8.236090628064915</v>
      </c>
      <c r="E14" s="69">
        <v>55.84610330004463</v>
      </c>
      <c r="F14" s="103" t="s">
        <v>1838</v>
      </c>
      <c r="G14" s="66"/>
      <c r="H14" s="70"/>
      <c r="I14" s="71"/>
      <c r="J14" s="71"/>
      <c r="K14" s="70" t="s">
        <v>7869</v>
      </c>
      <c r="L14" s="74"/>
      <c r="M14" s="75">
        <v>1597.312255859375</v>
      </c>
      <c r="N14" s="75">
        <v>6981.5146484375</v>
      </c>
      <c r="O14" s="76"/>
      <c r="P14" s="77"/>
      <c r="Q14" s="77"/>
      <c r="R14" s="89"/>
      <c r="S14" s="48">
        <v>3</v>
      </c>
      <c r="T14" s="48">
        <v>1</v>
      </c>
      <c r="U14" s="49">
        <v>56</v>
      </c>
      <c r="V14" s="49">
        <v>0.015625</v>
      </c>
      <c r="W14" s="49">
        <v>0</v>
      </c>
      <c r="X14" s="49">
        <v>1.05726</v>
      </c>
      <c r="Y14" s="49">
        <v>0</v>
      </c>
      <c r="Z14" s="49">
        <v>0</v>
      </c>
      <c r="AA14" s="72">
        <v>14</v>
      </c>
      <c r="AB14" s="72"/>
      <c r="AC14" s="73"/>
      <c r="AD14" s="79" t="s">
        <v>4372</v>
      </c>
      <c r="AE14" s="79">
        <v>212</v>
      </c>
      <c r="AF14" s="79">
        <v>11476</v>
      </c>
      <c r="AG14" s="79">
        <v>109</v>
      </c>
      <c r="AH14" s="79">
        <v>2519</v>
      </c>
      <c r="AI14" s="79"/>
      <c r="AJ14" s="79" t="s">
        <v>4986</v>
      </c>
      <c r="AK14" s="79" t="s">
        <v>5334</v>
      </c>
      <c r="AL14" s="84" t="s">
        <v>5777</v>
      </c>
      <c r="AM14" s="79"/>
      <c r="AN14" s="81">
        <v>41582.003217592595</v>
      </c>
      <c r="AO14" s="84" t="s">
        <v>6264</v>
      </c>
      <c r="AP14" s="79" t="b">
        <v>0</v>
      </c>
      <c r="AQ14" s="79" t="b">
        <v>0</v>
      </c>
      <c r="AR14" s="79" t="b">
        <v>1</v>
      </c>
      <c r="AS14" s="79"/>
      <c r="AT14" s="79">
        <v>34</v>
      </c>
      <c r="AU14" s="84" t="s">
        <v>6484</v>
      </c>
      <c r="AV14" s="79" t="b">
        <v>0</v>
      </c>
      <c r="AW14" s="79" t="s">
        <v>6792</v>
      </c>
      <c r="AX14" s="84" t="s">
        <v>7211</v>
      </c>
      <c r="AY14" s="79" t="s">
        <v>66</v>
      </c>
      <c r="AZ14" s="79" t="str">
        <f>REPLACE(INDEX(GroupVertices[Group],MATCH(Vertices[[#This Row],[Vertex]],GroupVertices[Vertex],0)),1,1,"")</f>
        <v>3</v>
      </c>
      <c r="BA14" s="48" t="s">
        <v>1310</v>
      </c>
      <c r="BB14" s="48" t="s">
        <v>1310</v>
      </c>
      <c r="BC14" s="48" t="s">
        <v>1321</v>
      </c>
      <c r="BD14" s="48" t="s">
        <v>1321</v>
      </c>
      <c r="BE14" s="48" t="s">
        <v>1369</v>
      </c>
      <c r="BF14" s="48" t="s">
        <v>1369</v>
      </c>
      <c r="BG14" s="133" t="s">
        <v>9017</v>
      </c>
      <c r="BH14" s="133" t="s">
        <v>9017</v>
      </c>
      <c r="BI14" s="133" t="s">
        <v>9360</v>
      </c>
      <c r="BJ14" s="133" t="s">
        <v>9360</v>
      </c>
      <c r="BK14" s="2"/>
      <c r="BL14" s="3"/>
      <c r="BM14" s="3"/>
      <c r="BN14" s="3"/>
      <c r="BO14" s="3"/>
    </row>
    <row r="15" spans="1:67" ht="15">
      <c r="A15" s="65" t="s">
        <v>498</v>
      </c>
      <c r="B15" s="66"/>
      <c r="C15" s="66"/>
      <c r="D15" s="67"/>
      <c r="E15" s="69">
        <v>69.31367864042983</v>
      </c>
      <c r="F15" s="103" t="s">
        <v>6669</v>
      </c>
      <c r="G15" s="66"/>
      <c r="H15" s="70"/>
      <c r="I15" s="71"/>
      <c r="J15" s="71"/>
      <c r="K15" s="70" t="s">
        <v>7863</v>
      </c>
      <c r="L15" s="74"/>
      <c r="M15" s="75">
        <v>2606.243408203125</v>
      </c>
      <c r="N15" s="75">
        <v>7585.44921875</v>
      </c>
      <c r="O15" s="76"/>
      <c r="P15" s="77"/>
      <c r="Q15" s="77"/>
      <c r="R15" s="89"/>
      <c r="S15" s="48">
        <v>0</v>
      </c>
      <c r="T15" s="48">
        <v>3</v>
      </c>
      <c r="U15" s="49">
        <v>46</v>
      </c>
      <c r="V15" s="49">
        <v>0.055556</v>
      </c>
      <c r="W15" s="49">
        <v>0</v>
      </c>
      <c r="X15" s="49">
        <v>1.548132</v>
      </c>
      <c r="Y15" s="49">
        <v>0</v>
      </c>
      <c r="Z15" s="49">
        <v>0</v>
      </c>
      <c r="AA15" s="72">
        <v>15</v>
      </c>
      <c r="AB15" s="72"/>
      <c r="AC15" s="73"/>
      <c r="AD15" s="79" t="s">
        <v>4366</v>
      </c>
      <c r="AE15" s="79">
        <v>155</v>
      </c>
      <c r="AF15" s="79">
        <v>29</v>
      </c>
      <c r="AG15" s="79">
        <v>138</v>
      </c>
      <c r="AH15" s="79">
        <v>880</v>
      </c>
      <c r="AI15" s="79"/>
      <c r="AJ15" s="79" t="s">
        <v>4980</v>
      </c>
      <c r="AK15" s="79"/>
      <c r="AL15" s="79"/>
      <c r="AM15" s="79"/>
      <c r="AN15" s="81">
        <v>43536.93077546296</v>
      </c>
      <c r="AO15" s="84" t="s">
        <v>6261</v>
      </c>
      <c r="AP15" s="79" t="b">
        <v>1</v>
      </c>
      <c r="AQ15" s="79" t="b">
        <v>0</v>
      </c>
      <c r="AR15" s="79" t="b">
        <v>0</v>
      </c>
      <c r="AS15" s="79"/>
      <c r="AT15" s="79">
        <v>0</v>
      </c>
      <c r="AU15" s="79"/>
      <c r="AV15" s="79" t="b">
        <v>0</v>
      </c>
      <c r="AW15" s="79" t="s">
        <v>6792</v>
      </c>
      <c r="AX15" s="84" t="s">
        <v>7205</v>
      </c>
      <c r="AY15" s="79" t="s">
        <v>66</v>
      </c>
      <c r="AZ15" s="79" t="str">
        <f>REPLACE(INDEX(GroupVertices[Group],MATCH(Vertices[[#This Row],[Vertex]],GroupVertices[Vertex],0)),1,1,"")</f>
        <v>6</v>
      </c>
      <c r="BA15" s="48"/>
      <c r="BB15" s="48"/>
      <c r="BC15" s="48"/>
      <c r="BD15" s="48"/>
      <c r="BE15" s="48" t="s">
        <v>1364</v>
      </c>
      <c r="BF15" s="48" t="s">
        <v>1364</v>
      </c>
      <c r="BG15" s="133" t="s">
        <v>9018</v>
      </c>
      <c r="BH15" s="133" t="s">
        <v>9018</v>
      </c>
      <c r="BI15" s="133" t="s">
        <v>9361</v>
      </c>
      <c r="BJ15" s="133" t="s">
        <v>9361</v>
      </c>
      <c r="BK15" s="2"/>
      <c r="BL15" s="3"/>
      <c r="BM15" s="3"/>
      <c r="BN15" s="3"/>
      <c r="BO15" s="3"/>
    </row>
    <row r="16" spans="1:67" ht="15">
      <c r="A16" s="65" t="s">
        <v>812</v>
      </c>
      <c r="B16" s="66"/>
      <c r="C16" s="66"/>
      <c r="D16" s="67">
        <v>8.236090628064915</v>
      </c>
      <c r="E16" s="69">
        <v>69.31367864042983</v>
      </c>
      <c r="F16" s="103" t="s">
        <v>6671</v>
      </c>
      <c r="G16" s="66"/>
      <c r="H16" s="70"/>
      <c r="I16" s="71"/>
      <c r="J16" s="71"/>
      <c r="K16" s="70" t="s">
        <v>7865</v>
      </c>
      <c r="L16" s="74"/>
      <c r="M16" s="75">
        <v>2804.017822265625</v>
      </c>
      <c r="N16" s="75">
        <v>7139.91845703125</v>
      </c>
      <c r="O16" s="76"/>
      <c r="P16" s="77"/>
      <c r="Q16" s="77"/>
      <c r="R16" s="89"/>
      <c r="S16" s="48">
        <v>3</v>
      </c>
      <c r="T16" s="48">
        <v>0</v>
      </c>
      <c r="U16" s="49">
        <v>46</v>
      </c>
      <c r="V16" s="49">
        <v>0.055556</v>
      </c>
      <c r="W16" s="49">
        <v>0</v>
      </c>
      <c r="X16" s="49">
        <v>1.55144</v>
      </c>
      <c r="Y16" s="49">
        <v>0</v>
      </c>
      <c r="Z16" s="49">
        <v>0</v>
      </c>
      <c r="AA16" s="72">
        <v>16</v>
      </c>
      <c r="AB16" s="72"/>
      <c r="AC16" s="73"/>
      <c r="AD16" s="79" t="s">
        <v>4368</v>
      </c>
      <c r="AE16" s="79">
        <v>0</v>
      </c>
      <c r="AF16" s="79">
        <v>3297676</v>
      </c>
      <c r="AG16" s="79">
        <v>1367</v>
      </c>
      <c r="AH16" s="79">
        <v>338</v>
      </c>
      <c r="AI16" s="79"/>
      <c r="AJ16" s="79" t="s">
        <v>4982</v>
      </c>
      <c r="AK16" s="79"/>
      <c r="AL16" s="84" t="s">
        <v>5775</v>
      </c>
      <c r="AM16" s="79"/>
      <c r="AN16" s="81">
        <v>41545.95774305556</v>
      </c>
      <c r="AO16" s="79"/>
      <c r="AP16" s="79" t="b">
        <v>1</v>
      </c>
      <c r="AQ16" s="79" t="b">
        <v>0</v>
      </c>
      <c r="AR16" s="79" t="b">
        <v>0</v>
      </c>
      <c r="AS16" s="79"/>
      <c r="AT16" s="79">
        <v>1559</v>
      </c>
      <c r="AU16" s="84" t="s">
        <v>6484</v>
      </c>
      <c r="AV16" s="79" t="b">
        <v>0</v>
      </c>
      <c r="AW16" s="79" t="s">
        <v>6792</v>
      </c>
      <c r="AX16" s="84" t="s">
        <v>7207</v>
      </c>
      <c r="AY16" s="79" t="s">
        <v>65</v>
      </c>
      <c r="AZ16" s="79" t="str">
        <f>REPLACE(INDEX(GroupVertices[Group],MATCH(Vertices[[#This Row],[Vertex]],GroupVertices[Vertex],0)),1,1,"")</f>
        <v>6</v>
      </c>
      <c r="BA16" s="48"/>
      <c r="BB16" s="48"/>
      <c r="BC16" s="48"/>
      <c r="BD16" s="48"/>
      <c r="BE16" s="48"/>
      <c r="BF16" s="48"/>
      <c r="BG16" s="48"/>
      <c r="BH16" s="48"/>
      <c r="BI16" s="48"/>
      <c r="BJ16" s="48"/>
      <c r="BK16" s="2"/>
      <c r="BL16" s="3"/>
      <c r="BM16" s="3"/>
      <c r="BN16" s="3"/>
      <c r="BO16" s="3"/>
    </row>
    <row r="17" spans="1:67" ht="15">
      <c r="A17" s="65" t="s">
        <v>628</v>
      </c>
      <c r="B17" s="66"/>
      <c r="C17" s="66"/>
      <c r="D17" s="67"/>
      <c r="E17" s="69">
        <v>79.34071284511961</v>
      </c>
      <c r="F17" s="103" t="s">
        <v>1820</v>
      </c>
      <c r="G17" s="66"/>
      <c r="H17" s="70"/>
      <c r="I17" s="71"/>
      <c r="J17" s="71"/>
      <c r="K17" s="70" t="s">
        <v>8021</v>
      </c>
      <c r="L17" s="74"/>
      <c r="M17" s="75">
        <v>2609.87060546875</v>
      </c>
      <c r="N17" s="75">
        <v>1614.2791748046875</v>
      </c>
      <c r="O17" s="76"/>
      <c r="P17" s="77"/>
      <c r="Q17" s="77"/>
      <c r="R17" s="89"/>
      <c r="S17" s="48">
        <v>0</v>
      </c>
      <c r="T17" s="48">
        <v>7</v>
      </c>
      <c r="U17" s="49">
        <v>42</v>
      </c>
      <c r="V17" s="49">
        <v>0.142857</v>
      </c>
      <c r="W17" s="49">
        <v>0</v>
      </c>
      <c r="X17" s="49">
        <v>3.756754</v>
      </c>
      <c r="Y17" s="49">
        <v>0</v>
      </c>
      <c r="Z17" s="49">
        <v>0</v>
      </c>
      <c r="AA17" s="72">
        <v>17</v>
      </c>
      <c r="AB17" s="72"/>
      <c r="AC17" s="73"/>
      <c r="AD17" s="79" t="s">
        <v>4520</v>
      </c>
      <c r="AE17" s="79">
        <v>240</v>
      </c>
      <c r="AF17" s="79">
        <v>2743</v>
      </c>
      <c r="AG17" s="79">
        <v>27395</v>
      </c>
      <c r="AH17" s="79">
        <v>7365</v>
      </c>
      <c r="AI17" s="79"/>
      <c r="AJ17" s="79" t="s">
        <v>5126</v>
      </c>
      <c r="AK17" s="79" t="s">
        <v>5554</v>
      </c>
      <c r="AL17" s="84" t="s">
        <v>5852</v>
      </c>
      <c r="AM17" s="79"/>
      <c r="AN17" s="81">
        <v>41526.72704861111</v>
      </c>
      <c r="AO17" s="84" t="s">
        <v>6404</v>
      </c>
      <c r="AP17" s="79" t="b">
        <v>0</v>
      </c>
      <c r="AQ17" s="79" t="b">
        <v>0</v>
      </c>
      <c r="AR17" s="79" t="b">
        <v>1</v>
      </c>
      <c r="AS17" s="79"/>
      <c r="AT17" s="79">
        <v>26</v>
      </c>
      <c r="AU17" s="84" t="s">
        <v>6484</v>
      </c>
      <c r="AV17" s="79" t="b">
        <v>0</v>
      </c>
      <c r="AW17" s="79" t="s">
        <v>6792</v>
      </c>
      <c r="AX17" s="84" t="s">
        <v>7363</v>
      </c>
      <c r="AY17" s="79" t="s">
        <v>66</v>
      </c>
      <c r="AZ17" s="79" t="str">
        <f>REPLACE(INDEX(GroupVertices[Group],MATCH(Vertices[[#This Row],[Vertex]],GroupVertices[Vertex],0)),1,1,"")</f>
        <v>10</v>
      </c>
      <c r="BA17" s="48"/>
      <c r="BB17" s="48"/>
      <c r="BC17" s="48"/>
      <c r="BD17" s="48"/>
      <c r="BE17" s="48"/>
      <c r="BF17" s="48"/>
      <c r="BG17" s="133" t="s">
        <v>9019</v>
      </c>
      <c r="BH17" s="133" t="s">
        <v>9019</v>
      </c>
      <c r="BI17" s="133" t="s">
        <v>9362</v>
      </c>
      <c r="BJ17" s="133" t="s">
        <v>9362</v>
      </c>
      <c r="BK17" s="2"/>
      <c r="BL17" s="3"/>
      <c r="BM17" s="3"/>
      <c r="BN17" s="3"/>
      <c r="BO17" s="3"/>
    </row>
    <row r="18" spans="1:67" ht="15">
      <c r="A18" s="65" t="s">
        <v>430</v>
      </c>
      <c r="B18" s="66"/>
      <c r="C18" s="66"/>
      <c r="D18" s="67"/>
      <c r="E18" s="69">
        <v>80.97732669516466</v>
      </c>
      <c r="F18" s="103" t="s">
        <v>1688</v>
      </c>
      <c r="G18" s="66"/>
      <c r="H18" s="70"/>
      <c r="I18" s="71"/>
      <c r="J18" s="71"/>
      <c r="K18" s="70" t="s">
        <v>7770</v>
      </c>
      <c r="L18" s="74"/>
      <c r="M18" s="75">
        <v>3292.077880859375</v>
      </c>
      <c r="N18" s="75">
        <v>7878.45166015625</v>
      </c>
      <c r="O18" s="76"/>
      <c r="P18" s="77"/>
      <c r="Q18" s="77"/>
      <c r="R18" s="89"/>
      <c r="S18" s="48">
        <v>0</v>
      </c>
      <c r="T18" s="48">
        <v>6</v>
      </c>
      <c r="U18" s="49">
        <v>30</v>
      </c>
      <c r="V18" s="49">
        <v>0.166667</v>
      </c>
      <c r="W18" s="49">
        <v>0</v>
      </c>
      <c r="X18" s="49">
        <v>3.297294</v>
      </c>
      <c r="Y18" s="49">
        <v>0</v>
      </c>
      <c r="Z18" s="49">
        <v>0</v>
      </c>
      <c r="AA18" s="72">
        <v>18</v>
      </c>
      <c r="AB18" s="72"/>
      <c r="AC18" s="73"/>
      <c r="AD18" s="79" t="s">
        <v>4274</v>
      </c>
      <c r="AE18" s="79">
        <v>2499</v>
      </c>
      <c r="AF18" s="79">
        <v>873</v>
      </c>
      <c r="AG18" s="79">
        <v>15789</v>
      </c>
      <c r="AH18" s="79">
        <v>13224</v>
      </c>
      <c r="AI18" s="79"/>
      <c r="AJ18" s="79" t="s">
        <v>4892</v>
      </c>
      <c r="AK18" s="79" t="s">
        <v>5397</v>
      </c>
      <c r="AL18" s="84" t="s">
        <v>5726</v>
      </c>
      <c r="AM18" s="79"/>
      <c r="AN18" s="81">
        <v>42313.181296296294</v>
      </c>
      <c r="AO18" s="84" t="s">
        <v>6178</v>
      </c>
      <c r="AP18" s="79" t="b">
        <v>1</v>
      </c>
      <c r="AQ18" s="79" t="b">
        <v>0</v>
      </c>
      <c r="AR18" s="79" t="b">
        <v>0</v>
      </c>
      <c r="AS18" s="79"/>
      <c r="AT18" s="79">
        <v>16</v>
      </c>
      <c r="AU18" s="84" t="s">
        <v>6484</v>
      </c>
      <c r="AV18" s="79" t="b">
        <v>0</v>
      </c>
      <c r="AW18" s="79" t="s">
        <v>6792</v>
      </c>
      <c r="AX18" s="84" t="s">
        <v>7112</v>
      </c>
      <c r="AY18" s="79" t="s">
        <v>66</v>
      </c>
      <c r="AZ18" s="79" t="str">
        <f>REPLACE(INDEX(GroupVertices[Group],MATCH(Vertices[[#This Row],[Vertex]],GroupVertices[Vertex],0)),1,1,"")</f>
        <v>11</v>
      </c>
      <c r="BA18" s="48"/>
      <c r="BB18" s="48"/>
      <c r="BC18" s="48"/>
      <c r="BD18" s="48"/>
      <c r="BE18" s="48" t="s">
        <v>1359</v>
      </c>
      <c r="BF18" s="48" t="s">
        <v>1359</v>
      </c>
      <c r="BG18" s="133" t="s">
        <v>9020</v>
      </c>
      <c r="BH18" s="133" t="s">
        <v>9334</v>
      </c>
      <c r="BI18" s="133" t="s">
        <v>9363</v>
      </c>
      <c r="BJ18" s="133" t="s">
        <v>9663</v>
      </c>
      <c r="BK18" s="2"/>
      <c r="BL18" s="3"/>
      <c r="BM18" s="3"/>
      <c r="BN18" s="3"/>
      <c r="BO18" s="3"/>
    </row>
    <row r="19" spans="1:67" ht="15">
      <c r="A19" s="65" t="s">
        <v>624</v>
      </c>
      <c r="B19" s="66"/>
      <c r="C19" s="66"/>
      <c r="D19" s="67"/>
      <c r="E19" s="69">
        <v>67.18322566217785</v>
      </c>
      <c r="F19" s="103" t="s">
        <v>1816</v>
      </c>
      <c r="G19" s="66"/>
      <c r="H19" s="70"/>
      <c r="I19" s="71"/>
      <c r="J19" s="71"/>
      <c r="K19" s="70" t="s">
        <v>8014</v>
      </c>
      <c r="L19" s="74"/>
      <c r="M19" s="75">
        <v>2863.10302734375</v>
      </c>
      <c r="N19" s="75">
        <v>6719.529296875</v>
      </c>
      <c r="O19" s="76"/>
      <c r="P19" s="77"/>
      <c r="Q19" s="77"/>
      <c r="R19" s="89"/>
      <c r="S19" s="48">
        <v>0</v>
      </c>
      <c r="T19" s="48">
        <v>3</v>
      </c>
      <c r="U19" s="49">
        <v>30</v>
      </c>
      <c r="V19" s="49">
        <v>0.045455</v>
      </c>
      <c r="W19" s="49">
        <v>0</v>
      </c>
      <c r="X19" s="49">
        <v>1.629404</v>
      </c>
      <c r="Y19" s="49">
        <v>0</v>
      </c>
      <c r="Z19" s="49">
        <v>0</v>
      </c>
      <c r="AA19" s="72">
        <v>19</v>
      </c>
      <c r="AB19" s="72"/>
      <c r="AC19" s="73"/>
      <c r="AD19" s="79" t="s">
        <v>4513</v>
      </c>
      <c r="AE19" s="79">
        <v>998</v>
      </c>
      <c r="AF19" s="79">
        <v>7087</v>
      </c>
      <c r="AG19" s="79">
        <v>15463</v>
      </c>
      <c r="AH19" s="79">
        <v>1017</v>
      </c>
      <c r="AI19" s="79"/>
      <c r="AJ19" s="79" t="s">
        <v>5119</v>
      </c>
      <c r="AK19" s="79" t="s">
        <v>5498</v>
      </c>
      <c r="AL19" s="84" t="s">
        <v>5849</v>
      </c>
      <c r="AM19" s="79"/>
      <c r="AN19" s="81">
        <v>40053.93126157407</v>
      </c>
      <c r="AO19" s="84" t="s">
        <v>6398</v>
      </c>
      <c r="AP19" s="79" t="b">
        <v>0</v>
      </c>
      <c r="AQ19" s="79" t="b">
        <v>0</v>
      </c>
      <c r="AR19" s="79" t="b">
        <v>0</v>
      </c>
      <c r="AS19" s="79"/>
      <c r="AT19" s="79">
        <v>117</v>
      </c>
      <c r="AU19" s="84" t="s">
        <v>6484</v>
      </c>
      <c r="AV19" s="79" t="b">
        <v>1</v>
      </c>
      <c r="AW19" s="79" t="s">
        <v>6792</v>
      </c>
      <c r="AX19" s="84" t="s">
        <v>7356</v>
      </c>
      <c r="AY19" s="79" t="s">
        <v>66</v>
      </c>
      <c r="AZ19" s="79" t="str">
        <f>REPLACE(INDEX(GroupVertices[Group],MATCH(Vertices[[#This Row],[Vertex]],GroupVertices[Vertex],0)),1,1,"")</f>
        <v>6</v>
      </c>
      <c r="BA19" s="48"/>
      <c r="BB19" s="48"/>
      <c r="BC19" s="48"/>
      <c r="BD19" s="48"/>
      <c r="BE19" s="48"/>
      <c r="BF19" s="48"/>
      <c r="BG19" s="133" t="s">
        <v>9021</v>
      </c>
      <c r="BH19" s="133" t="s">
        <v>9021</v>
      </c>
      <c r="BI19" s="133" t="s">
        <v>9364</v>
      </c>
      <c r="BJ19" s="133" t="s">
        <v>9364</v>
      </c>
      <c r="BK19" s="2"/>
      <c r="BL19" s="3"/>
      <c r="BM19" s="3"/>
      <c r="BN19" s="3"/>
      <c r="BO19" s="3"/>
    </row>
    <row r="20" spans="1:67" ht="15">
      <c r="A20" s="65" t="s">
        <v>793</v>
      </c>
      <c r="B20" s="66"/>
      <c r="C20" s="66"/>
      <c r="D20" s="67">
        <v>10</v>
      </c>
      <c r="E20" s="69">
        <v>80.97732669516466</v>
      </c>
      <c r="F20" s="103" t="s">
        <v>6639</v>
      </c>
      <c r="G20" s="66"/>
      <c r="H20" s="70"/>
      <c r="I20" s="71"/>
      <c r="J20" s="71"/>
      <c r="K20" s="70" t="s">
        <v>7784</v>
      </c>
      <c r="L20" s="74"/>
      <c r="M20" s="75">
        <v>3424.1953125</v>
      </c>
      <c r="N20" s="75">
        <v>8930.44921875</v>
      </c>
      <c r="O20" s="76"/>
      <c r="P20" s="77"/>
      <c r="Q20" s="77"/>
      <c r="R20" s="89"/>
      <c r="S20" s="48">
        <v>6</v>
      </c>
      <c r="T20" s="48">
        <v>0</v>
      </c>
      <c r="U20" s="49">
        <v>30</v>
      </c>
      <c r="V20" s="49">
        <v>0.166667</v>
      </c>
      <c r="W20" s="49">
        <v>0</v>
      </c>
      <c r="X20" s="49">
        <v>3.297294</v>
      </c>
      <c r="Y20" s="49">
        <v>0</v>
      </c>
      <c r="Z20" s="49">
        <v>0</v>
      </c>
      <c r="AA20" s="72">
        <v>20</v>
      </c>
      <c r="AB20" s="72"/>
      <c r="AC20" s="73"/>
      <c r="AD20" s="79" t="s">
        <v>4288</v>
      </c>
      <c r="AE20" s="79">
        <v>3238</v>
      </c>
      <c r="AF20" s="79">
        <v>8493</v>
      </c>
      <c r="AG20" s="79">
        <v>67646</v>
      </c>
      <c r="AH20" s="79">
        <v>87807</v>
      </c>
      <c r="AI20" s="79"/>
      <c r="AJ20" s="79" t="s">
        <v>4906</v>
      </c>
      <c r="AK20" s="79" t="s">
        <v>5410</v>
      </c>
      <c r="AL20" s="84" t="s">
        <v>5735</v>
      </c>
      <c r="AM20" s="79"/>
      <c r="AN20" s="81">
        <v>41667.1622337963</v>
      </c>
      <c r="AO20" s="84" t="s">
        <v>6190</v>
      </c>
      <c r="AP20" s="79" t="b">
        <v>0</v>
      </c>
      <c r="AQ20" s="79" t="b">
        <v>0</v>
      </c>
      <c r="AR20" s="79" t="b">
        <v>1</v>
      </c>
      <c r="AS20" s="79"/>
      <c r="AT20" s="79">
        <v>50</v>
      </c>
      <c r="AU20" s="84" t="s">
        <v>6498</v>
      </c>
      <c r="AV20" s="79" t="b">
        <v>0</v>
      </c>
      <c r="AW20" s="79" t="s">
        <v>6792</v>
      </c>
      <c r="AX20" s="84" t="s">
        <v>7126</v>
      </c>
      <c r="AY20" s="79" t="s">
        <v>65</v>
      </c>
      <c r="AZ20" s="79" t="str">
        <f>REPLACE(INDEX(GroupVertices[Group],MATCH(Vertices[[#This Row],[Vertex]],GroupVertices[Vertex],0)),1,1,"")</f>
        <v>12</v>
      </c>
      <c r="BA20" s="48"/>
      <c r="BB20" s="48"/>
      <c r="BC20" s="48"/>
      <c r="BD20" s="48"/>
      <c r="BE20" s="48"/>
      <c r="BF20" s="48"/>
      <c r="BG20" s="48"/>
      <c r="BH20" s="48"/>
      <c r="BI20" s="48"/>
      <c r="BJ20" s="48"/>
      <c r="BK20" s="2"/>
      <c r="BL20" s="3"/>
      <c r="BM20" s="3"/>
      <c r="BN20" s="3"/>
      <c r="BO20" s="3"/>
    </row>
    <row r="21" spans="1:67" ht="15">
      <c r="A21" s="65" t="s">
        <v>791</v>
      </c>
      <c r="B21" s="66"/>
      <c r="C21" s="66"/>
      <c r="D21" s="67">
        <v>5.75</v>
      </c>
      <c r="E21" s="69">
        <v>67.18322566217785</v>
      </c>
      <c r="F21" s="103" t="s">
        <v>6637</v>
      </c>
      <c r="G21" s="66"/>
      <c r="H21" s="70"/>
      <c r="I21" s="71"/>
      <c r="J21" s="71"/>
      <c r="K21" s="70" t="s">
        <v>7779</v>
      </c>
      <c r="L21" s="74"/>
      <c r="M21" s="75">
        <v>2519.655029296875</v>
      </c>
      <c r="N21" s="75">
        <v>6127.50439453125</v>
      </c>
      <c r="O21" s="76"/>
      <c r="P21" s="77"/>
      <c r="Q21" s="77"/>
      <c r="R21" s="89"/>
      <c r="S21" s="48">
        <v>2</v>
      </c>
      <c r="T21" s="48">
        <v>0</v>
      </c>
      <c r="U21" s="49">
        <v>28</v>
      </c>
      <c r="V21" s="49">
        <v>0.045455</v>
      </c>
      <c r="W21" s="49">
        <v>0</v>
      </c>
      <c r="X21" s="49">
        <v>1.078154</v>
      </c>
      <c r="Y21" s="49">
        <v>0</v>
      </c>
      <c r="Z21" s="49">
        <v>0</v>
      </c>
      <c r="AA21" s="72">
        <v>21</v>
      </c>
      <c r="AB21" s="72"/>
      <c r="AC21" s="73"/>
      <c r="AD21" s="79" t="s">
        <v>4283</v>
      </c>
      <c r="AE21" s="79">
        <v>7</v>
      </c>
      <c r="AF21" s="79">
        <v>28481</v>
      </c>
      <c r="AG21" s="79">
        <v>45</v>
      </c>
      <c r="AH21" s="79">
        <v>123</v>
      </c>
      <c r="AI21" s="79"/>
      <c r="AJ21" s="79" t="s">
        <v>4901</v>
      </c>
      <c r="AK21" s="79" t="s">
        <v>5406</v>
      </c>
      <c r="AL21" s="79"/>
      <c r="AM21" s="79"/>
      <c r="AN21" s="81">
        <v>42609.66407407408</v>
      </c>
      <c r="AO21" s="84" t="s">
        <v>6187</v>
      </c>
      <c r="AP21" s="79" t="b">
        <v>1</v>
      </c>
      <c r="AQ21" s="79" t="b">
        <v>0</v>
      </c>
      <c r="AR21" s="79" t="b">
        <v>0</v>
      </c>
      <c r="AS21" s="79"/>
      <c r="AT21" s="79">
        <v>69</v>
      </c>
      <c r="AU21" s="79"/>
      <c r="AV21" s="79" t="b">
        <v>0</v>
      </c>
      <c r="AW21" s="79" t="s">
        <v>6792</v>
      </c>
      <c r="AX21" s="84" t="s">
        <v>7121</v>
      </c>
      <c r="AY21" s="79" t="s">
        <v>65</v>
      </c>
      <c r="AZ21" s="79" t="str">
        <f>REPLACE(INDEX(GroupVertices[Group],MATCH(Vertices[[#This Row],[Vertex]],GroupVertices[Vertex],0)),1,1,"")</f>
        <v>6</v>
      </c>
      <c r="BA21" s="48"/>
      <c r="BB21" s="48"/>
      <c r="BC21" s="48"/>
      <c r="BD21" s="48"/>
      <c r="BE21" s="48"/>
      <c r="BF21" s="48"/>
      <c r="BG21" s="48"/>
      <c r="BH21" s="48"/>
      <c r="BI21" s="48"/>
      <c r="BJ21" s="48"/>
      <c r="BK21" s="2"/>
      <c r="BL21" s="3"/>
      <c r="BM21" s="3"/>
      <c r="BN21" s="3"/>
      <c r="BO21" s="3"/>
    </row>
    <row r="22" spans="1:67" ht="15">
      <c r="A22" s="65" t="s">
        <v>649</v>
      </c>
      <c r="B22" s="66"/>
      <c r="C22" s="66"/>
      <c r="D22" s="67">
        <v>5.75</v>
      </c>
      <c r="E22" s="69">
        <v>56.01328933507131</v>
      </c>
      <c r="F22" s="103" t="s">
        <v>1833</v>
      </c>
      <c r="G22" s="66"/>
      <c r="H22" s="70"/>
      <c r="I22" s="71"/>
      <c r="J22" s="71"/>
      <c r="K22" s="70" t="s">
        <v>7905</v>
      </c>
      <c r="L22" s="74"/>
      <c r="M22" s="75">
        <v>2008.6478271484375</v>
      </c>
      <c r="N22" s="75">
        <v>7285.3837890625</v>
      </c>
      <c r="O22" s="76"/>
      <c r="P22" s="77"/>
      <c r="Q22" s="77"/>
      <c r="R22" s="89"/>
      <c r="S22" s="48">
        <v>2</v>
      </c>
      <c r="T22" s="48">
        <v>1</v>
      </c>
      <c r="U22" s="49">
        <v>27</v>
      </c>
      <c r="V22" s="49">
        <v>0.015873</v>
      </c>
      <c r="W22" s="49">
        <v>0</v>
      </c>
      <c r="X22" s="49">
        <v>0.923285</v>
      </c>
      <c r="Y22" s="49">
        <v>0.3333333333333333</v>
      </c>
      <c r="Z22" s="49">
        <v>0</v>
      </c>
      <c r="AA22" s="72">
        <v>22</v>
      </c>
      <c r="AB22" s="72"/>
      <c r="AC22" s="73"/>
      <c r="AD22" s="79" t="s">
        <v>4406</v>
      </c>
      <c r="AE22" s="79">
        <v>6538</v>
      </c>
      <c r="AF22" s="79">
        <v>6512</v>
      </c>
      <c r="AG22" s="79">
        <v>22385</v>
      </c>
      <c r="AH22" s="79">
        <v>1239</v>
      </c>
      <c r="AI22" s="79"/>
      <c r="AJ22" s="79" t="s">
        <v>5016</v>
      </c>
      <c r="AK22" s="79" t="s">
        <v>5395</v>
      </c>
      <c r="AL22" s="84" t="s">
        <v>5791</v>
      </c>
      <c r="AM22" s="79"/>
      <c r="AN22" s="81">
        <v>39746.72383101852</v>
      </c>
      <c r="AO22" s="84" t="s">
        <v>6297</v>
      </c>
      <c r="AP22" s="79" t="b">
        <v>0</v>
      </c>
      <c r="AQ22" s="79" t="b">
        <v>0</v>
      </c>
      <c r="AR22" s="79" t="b">
        <v>1</v>
      </c>
      <c r="AS22" s="79"/>
      <c r="AT22" s="79">
        <v>150</v>
      </c>
      <c r="AU22" s="84" t="s">
        <v>6484</v>
      </c>
      <c r="AV22" s="79" t="b">
        <v>0</v>
      </c>
      <c r="AW22" s="79" t="s">
        <v>6792</v>
      </c>
      <c r="AX22" s="84" t="s">
        <v>7247</v>
      </c>
      <c r="AY22" s="79" t="s">
        <v>66</v>
      </c>
      <c r="AZ22" s="79" t="str">
        <f>REPLACE(INDEX(GroupVertices[Group],MATCH(Vertices[[#This Row],[Vertex]],GroupVertices[Vertex],0)),1,1,"")</f>
        <v>3</v>
      </c>
      <c r="BA22" s="48" t="s">
        <v>8992</v>
      </c>
      <c r="BB22" s="48" t="s">
        <v>8992</v>
      </c>
      <c r="BC22" s="48" t="s">
        <v>1331</v>
      </c>
      <c r="BD22" s="48" t="s">
        <v>1331</v>
      </c>
      <c r="BE22" s="48"/>
      <c r="BF22" s="48"/>
      <c r="BG22" s="133" t="s">
        <v>9022</v>
      </c>
      <c r="BH22" s="133" t="s">
        <v>9335</v>
      </c>
      <c r="BI22" s="133" t="s">
        <v>9365</v>
      </c>
      <c r="BJ22" s="133" t="s">
        <v>9664</v>
      </c>
      <c r="BK22" s="2"/>
      <c r="BL22" s="3"/>
      <c r="BM22" s="3"/>
      <c r="BN22" s="3"/>
      <c r="BO22" s="3"/>
    </row>
    <row r="23" spans="1:67" ht="15">
      <c r="A23" s="65" t="s">
        <v>822</v>
      </c>
      <c r="B23" s="66"/>
      <c r="C23" s="66"/>
      <c r="D23" s="67">
        <v>8.236090628064915</v>
      </c>
      <c r="E23" s="69">
        <v>56.01328933507131</v>
      </c>
      <c r="F23" s="103" t="s">
        <v>6684</v>
      </c>
      <c r="G23" s="66"/>
      <c r="H23" s="70"/>
      <c r="I23" s="71"/>
      <c r="J23" s="71"/>
      <c r="K23" s="70" t="s">
        <v>7906</v>
      </c>
      <c r="L23" s="74"/>
      <c r="M23" s="75">
        <v>1594.9136962890625</v>
      </c>
      <c r="N23" s="75">
        <v>5324.33251953125</v>
      </c>
      <c r="O23" s="76"/>
      <c r="P23" s="77"/>
      <c r="Q23" s="77"/>
      <c r="R23" s="89"/>
      <c r="S23" s="48">
        <v>3</v>
      </c>
      <c r="T23" s="48">
        <v>0</v>
      </c>
      <c r="U23" s="49">
        <v>27</v>
      </c>
      <c r="V23" s="49">
        <v>0.015873</v>
      </c>
      <c r="W23" s="49">
        <v>0</v>
      </c>
      <c r="X23" s="49">
        <v>0.923285</v>
      </c>
      <c r="Y23" s="49">
        <v>0.3333333333333333</v>
      </c>
      <c r="Z23" s="49">
        <v>0</v>
      </c>
      <c r="AA23" s="72">
        <v>23</v>
      </c>
      <c r="AB23" s="72"/>
      <c r="AC23" s="73"/>
      <c r="AD23" s="79" t="s">
        <v>4407</v>
      </c>
      <c r="AE23" s="79">
        <v>37</v>
      </c>
      <c r="AF23" s="79">
        <v>3029719</v>
      </c>
      <c r="AG23" s="79">
        <v>30864</v>
      </c>
      <c r="AH23" s="79">
        <v>6457</v>
      </c>
      <c r="AI23" s="79"/>
      <c r="AJ23" s="79" t="s">
        <v>5017</v>
      </c>
      <c r="AK23" s="79" t="s">
        <v>5475</v>
      </c>
      <c r="AL23" s="84" t="s">
        <v>5792</v>
      </c>
      <c r="AM23" s="79"/>
      <c r="AN23" s="81">
        <v>39857.777708333335</v>
      </c>
      <c r="AO23" s="84" t="s">
        <v>6298</v>
      </c>
      <c r="AP23" s="79" t="b">
        <v>0</v>
      </c>
      <c r="AQ23" s="79" t="b">
        <v>0</v>
      </c>
      <c r="AR23" s="79" t="b">
        <v>1</v>
      </c>
      <c r="AS23" s="79"/>
      <c r="AT23" s="79">
        <v>15119</v>
      </c>
      <c r="AU23" s="84" t="s">
        <v>6490</v>
      </c>
      <c r="AV23" s="79" t="b">
        <v>1</v>
      </c>
      <c r="AW23" s="79" t="s">
        <v>6792</v>
      </c>
      <c r="AX23" s="84" t="s">
        <v>7248</v>
      </c>
      <c r="AY23" s="79" t="s">
        <v>65</v>
      </c>
      <c r="AZ23" s="79" t="str">
        <f>REPLACE(INDEX(GroupVertices[Group],MATCH(Vertices[[#This Row],[Vertex]],GroupVertices[Vertex],0)),1,1,"")</f>
        <v>3</v>
      </c>
      <c r="BA23" s="48"/>
      <c r="BB23" s="48"/>
      <c r="BC23" s="48"/>
      <c r="BD23" s="48"/>
      <c r="BE23" s="48"/>
      <c r="BF23" s="48"/>
      <c r="BG23" s="48"/>
      <c r="BH23" s="48"/>
      <c r="BI23" s="48"/>
      <c r="BJ23" s="48"/>
      <c r="BK23" s="2"/>
      <c r="BL23" s="3"/>
      <c r="BM23" s="3"/>
      <c r="BN23" s="3"/>
      <c r="BO23" s="3"/>
    </row>
    <row r="24" spans="1:67" ht="15">
      <c r="A24" s="65" t="s">
        <v>446</v>
      </c>
      <c r="B24" s="66"/>
      <c r="C24" s="66"/>
      <c r="D24" s="67">
        <v>10</v>
      </c>
      <c r="E24" s="69">
        <v>77.92305165002232</v>
      </c>
      <c r="F24" s="103" t="s">
        <v>6515</v>
      </c>
      <c r="G24" s="66"/>
      <c r="H24" s="70"/>
      <c r="I24" s="71"/>
      <c r="J24" s="71"/>
      <c r="K24" s="70" t="s">
        <v>7500</v>
      </c>
      <c r="L24" s="74"/>
      <c r="M24" s="75">
        <v>2775.036376953125</v>
      </c>
      <c r="N24" s="75">
        <v>3085.90087890625</v>
      </c>
      <c r="O24" s="76"/>
      <c r="P24" s="77"/>
      <c r="Q24" s="77"/>
      <c r="R24" s="89"/>
      <c r="S24" s="48">
        <v>7</v>
      </c>
      <c r="T24" s="48">
        <v>1</v>
      </c>
      <c r="U24" s="49">
        <v>21</v>
      </c>
      <c r="V24" s="49">
        <v>0.125</v>
      </c>
      <c r="W24" s="49">
        <v>0</v>
      </c>
      <c r="X24" s="49">
        <v>2.279568</v>
      </c>
      <c r="Y24" s="49">
        <v>0.125</v>
      </c>
      <c r="Z24" s="49">
        <v>0</v>
      </c>
      <c r="AA24" s="72">
        <v>24</v>
      </c>
      <c r="AB24" s="72"/>
      <c r="AC24" s="73"/>
      <c r="AD24" s="79" t="s">
        <v>4009</v>
      </c>
      <c r="AE24" s="79">
        <v>582</v>
      </c>
      <c r="AF24" s="79">
        <v>57353</v>
      </c>
      <c r="AG24" s="79">
        <v>5124</v>
      </c>
      <c r="AH24" s="79">
        <v>1957</v>
      </c>
      <c r="AI24" s="79"/>
      <c r="AJ24" s="79" t="s">
        <v>4647</v>
      </c>
      <c r="AK24" s="79" t="s">
        <v>5242</v>
      </c>
      <c r="AL24" s="84" t="s">
        <v>5615</v>
      </c>
      <c r="AM24" s="79"/>
      <c r="AN24" s="81">
        <v>40137.770324074074</v>
      </c>
      <c r="AO24" s="84" t="s">
        <v>5940</v>
      </c>
      <c r="AP24" s="79" t="b">
        <v>0</v>
      </c>
      <c r="AQ24" s="79" t="b">
        <v>0</v>
      </c>
      <c r="AR24" s="79" t="b">
        <v>0</v>
      </c>
      <c r="AS24" s="79"/>
      <c r="AT24" s="79">
        <v>175</v>
      </c>
      <c r="AU24" s="84" t="s">
        <v>6490</v>
      </c>
      <c r="AV24" s="79" t="b">
        <v>0</v>
      </c>
      <c r="AW24" s="79" t="s">
        <v>6792</v>
      </c>
      <c r="AX24" s="84" t="s">
        <v>6842</v>
      </c>
      <c r="AY24" s="79" t="s">
        <v>66</v>
      </c>
      <c r="AZ24" s="79" t="str">
        <f>REPLACE(INDEX(GroupVertices[Group],MATCH(Vertices[[#This Row],[Vertex]],GroupVertices[Vertex],0)),1,1,"")</f>
        <v>8</v>
      </c>
      <c r="BA24" s="48" t="s">
        <v>1276</v>
      </c>
      <c r="BB24" s="48" t="s">
        <v>1276</v>
      </c>
      <c r="BC24" s="48" t="s">
        <v>1313</v>
      </c>
      <c r="BD24" s="48" t="s">
        <v>1313</v>
      </c>
      <c r="BE24" s="48" t="s">
        <v>1362</v>
      </c>
      <c r="BF24" s="48" t="s">
        <v>1362</v>
      </c>
      <c r="BG24" s="133" t="s">
        <v>8575</v>
      </c>
      <c r="BH24" s="133" t="s">
        <v>8575</v>
      </c>
      <c r="BI24" s="133" t="s">
        <v>8741</v>
      </c>
      <c r="BJ24" s="133" t="s">
        <v>8741</v>
      </c>
      <c r="BK24" s="2"/>
      <c r="BL24" s="3"/>
      <c r="BM24" s="3"/>
      <c r="BN24" s="3"/>
      <c r="BO24" s="3"/>
    </row>
    <row r="25" spans="1:67" ht="15">
      <c r="A25" s="65" t="s">
        <v>696</v>
      </c>
      <c r="B25" s="66"/>
      <c r="C25" s="66"/>
      <c r="D25" s="67">
        <v>10</v>
      </c>
      <c r="E25" s="69">
        <v>77.92305165002232</v>
      </c>
      <c r="F25" s="103" t="s">
        <v>6516</v>
      </c>
      <c r="G25" s="66"/>
      <c r="H25" s="70"/>
      <c r="I25" s="71"/>
      <c r="J25" s="71"/>
      <c r="K25" s="70" t="s">
        <v>7501</v>
      </c>
      <c r="L25" s="74"/>
      <c r="M25" s="75">
        <v>2729.655029296875</v>
      </c>
      <c r="N25" s="75">
        <v>2539.77490234375</v>
      </c>
      <c r="O25" s="76"/>
      <c r="P25" s="77"/>
      <c r="Q25" s="77"/>
      <c r="R25" s="89"/>
      <c r="S25" s="48">
        <v>8</v>
      </c>
      <c r="T25" s="48">
        <v>0</v>
      </c>
      <c r="U25" s="49">
        <v>21</v>
      </c>
      <c r="V25" s="49">
        <v>0.125</v>
      </c>
      <c r="W25" s="49">
        <v>0</v>
      </c>
      <c r="X25" s="49">
        <v>2.279568</v>
      </c>
      <c r="Y25" s="49">
        <v>0.125</v>
      </c>
      <c r="Z25" s="49">
        <v>0</v>
      </c>
      <c r="AA25" s="72">
        <v>25</v>
      </c>
      <c r="AB25" s="72"/>
      <c r="AC25" s="73"/>
      <c r="AD25" s="79" t="s">
        <v>4010</v>
      </c>
      <c r="AE25" s="79">
        <v>779</v>
      </c>
      <c r="AF25" s="79">
        <v>51226</v>
      </c>
      <c r="AG25" s="79">
        <v>9566</v>
      </c>
      <c r="AH25" s="79">
        <v>8688</v>
      </c>
      <c r="AI25" s="79"/>
      <c r="AJ25" s="79" t="s">
        <v>4648</v>
      </c>
      <c r="AK25" s="79" t="s">
        <v>3897</v>
      </c>
      <c r="AL25" s="84" t="s">
        <v>5616</v>
      </c>
      <c r="AM25" s="79"/>
      <c r="AN25" s="81">
        <v>42207.95018518518</v>
      </c>
      <c r="AO25" s="84" t="s">
        <v>5941</v>
      </c>
      <c r="AP25" s="79" t="b">
        <v>0</v>
      </c>
      <c r="AQ25" s="79" t="b">
        <v>0</v>
      </c>
      <c r="AR25" s="79" t="b">
        <v>1</v>
      </c>
      <c r="AS25" s="79"/>
      <c r="AT25" s="79">
        <v>141</v>
      </c>
      <c r="AU25" s="84" t="s">
        <v>6484</v>
      </c>
      <c r="AV25" s="79" t="b">
        <v>0</v>
      </c>
      <c r="AW25" s="79" t="s">
        <v>6792</v>
      </c>
      <c r="AX25" s="84" t="s">
        <v>6843</v>
      </c>
      <c r="AY25" s="79" t="s">
        <v>65</v>
      </c>
      <c r="AZ25" s="79" t="str">
        <f>REPLACE(INDEX(GroupVertices[Group],MATCH(Vertices[[#This Row],[Vertex]],GroupVertices[Vertex],0)),1,1,"")</f>
        <v>8</v>
      </c>
      <c r="BA25" s="48"/>
      <c r="BB25" s="48"/>
      <c r="BC25" s="48"/>
      <c r="BD25" s="48"/>
      <c r="BE25" s="48"/>
      <c r="BF25" s="48"/>
      <c r="BG25" s="48"/>
      <c r="BH25" s="48"/>
      <c r="BI25" s="48"/>
      <c r="BJ25" s="48"/>
      <c r="BK25" s="2"/>
      <c r="BL25" s="3"/>
      <c r="BM25" s="3"/>
      <c r="BN25" s="3"/>
      <c r="BO25" s="3"/>
    </row>
    <row r="26" spans="1:67" ht="15">
      <c r="A26" s="65" t="s">
        <v>650</v>
      </c>
      <c r="B26" s="66"/>
      <c r="C26" s="66"/>
      <c r="D26" s="67">
        <v>5.75</v>
      </c>
      <c r="E26" s="69">
        <v>57.26369017743172</v>
      </c>
      <c r="F26" s="103" t="s">
        <v>1834</v>
      </c>
      <c r="G26" s="66"/>
      <c r="H26" s="70"/>
      <c r="I26" s="71"/>
      <c r="J26" s="71"/>
      <c r="K26" s="70" t="s">
        <v>8055</v>
      </c>
      <c r="L26" s="74"/>
      <c r="M26" s="75">
        <v>2028.7027587890625</v>
      </c>
      <c r="N26" s="75">
        <v>8011.1103515625</v>
      </c>
      <c r="O26" s="76"/>
      <c r="P26" s="77"/>
      <c r="Q26" s="77"/>
      <c r="R26" s="89"/>
      <c r="S26" s="48">
        <v>2</v>
      </c>
      <c r="T26" s="48">
        <v>7</v>
      </c>
      <c r="U26" s="49">
        <v>20</v>
      </c>
      <c r="V26" s="49">
        <v>0.017857</v>
      </c>
      <c r="W26" s="49">
        <v>0</v>
      </c>
      <c r="X26" s="49">
        <v>1.94081</v>
      </c>
      <c r="Y26" s="49">
        <v>0.23214285714285715</v>
      </c>
      <c r="Z26" s="49">
        <v>0.125</v>
      </c>
      <c r="AA26" s="72">
        <v>26</v>
      </c>
      <c r="AB26" s="72"/>
      <c r="AC26" s="73"/>
      <c r="AD26" s="79" t="s">
        <v>4552</v>
      </c>
      <c r="AE26" s="79">
        <v>1575</v>
      </c>
      <c r="AF26" s="79">
        <v>1688</v>
      </c>
      <c r="AG26" s="79">
        <v>50498</v>
      </c>
      <c r="AH26" s="79">
        <v>132368</v>
      </c>
      <c r="AI26" s="79"/>
      <c r="AJ26" s="79" t="s">
        <v>5159</v>
      </c>
      <c r="AK26" s="79"/>
      <c r="AL26" s="79"/>
      <c r="AM26" s="79"/>
      <c r="AN26" s="81">
        <v>42971.09920138889</v>
      </c>
      <c r="AO26" s="84" t="s">
        <v>6434</v>
      </c>
      <c r="AP26" s="79" t="b">
        <v>1</v>
      </c>
      <c r="AQ26" s="79" t="b">
        <v>0</v>
      </c>
      <c r="AR26" s="79" t="b">
        <v>0</v>
      </c>
      <c r="AS26" s="79"/>
      <c r="AT26" s="79">
        <v>9</v>
      </c>
      <c r="AU26" s="79"/>
      <c r="AV26" s="79" t="b">
        <v>0</v>
      </c>
      <c r="AW26" s="79" t="s">
        <v>6792</v>
      </c>
      <c r="AX26" s="84" t="s">
        <v>7397</v>
      </c>
      <c r="AY26" s="79" t="s">
        <v>66</v>
      </c>
      <c r="AZ26" s="79" t="str">
        <f>REPLACE(INDEX(GroupVertices[Group],MATCH(Vertices[[#This Row],[Vertex]],GroupVertices[Vertex],0)),1,1,"")</f>
        <v>3</v>
      </c>
      <c r="BA26" s="48"/>
      <c r="BB26" s="48"/>
      <c r="BC26" s="48"/>
      <c r="BD26" s="48"/>
      <c r="BE26" s="48"/>
      <c r="BF26" s="48"/>
      <c r="BG26" s="133" t="s">
        <v>9023</v>
      </c>
      <c r="BH26" s="133" t="s">
        <v>9023</v>
      </c>
      <c r="BI26" s="133" t="s">
        <v>9366</v>
      </c>
      <c r="BJ26" s="133" t="s">
        <v>9366</v>
      </c>
      <c r="BK26" s="2"/>
      <c r="BL26" s="3"/>
      <c r="BM26" s="3"/>
      <c r="BN26" s="3"/>
      <c r="BO26" s="3"/>
    </row>
    <row r="27" spans="1:67" ht="15">
      <c r="A27" s="65" t="s">
        <v>651</v>
      </c>
      <c r="B27" s="66"/>
      <c r="C27" s="66"/>
      <c r="D27" s="67">
        <v>5.75</v>
      </c>
      <c r="E27" s="69">
        <v>57.26369017743172</v>
      </c>
      <c r="F27" s="103" t="s">
        <v>1835</v>
      </c>
      <c r="G27" s="66"/>
      <c r="H27" s="70"/>
      <c r="I27" s="71"/>
      <c r="J27" s="71"/>
      <c r="K27" s="70" t="s">
        <v>8056</v>
      </c>
      <c r="L27" s="74"/>
      <c r="M27" s="75">
        <v>1846.3624267578125</v>
      </c>
      <c r="N27" s="75">
        <v>7647.83544921875</v>
      </c>
      <c r="O27" s="76"/>
      <c r="P27" s="77"/>
      <c r="Q27" s="77"/>
      <c r="R27" s="89"/>
      <c r="S27" s="48">
        <v>2</v>
      </c>
      <c r="T27" s="48">
        <v>7</v>
      </c>
      <c r="U27" s="49">
        <v>20</v>
      </c>
      <c r="V27" s="49">
        <v>0.017857</v>
      </c>
      <c r="W27" s="49">
        <v>0</v>
      </c>
      <c r="X27" s="49">
        <v>1.94081</v>
      </c>
      <c r="Y27" s="49">
        <v>0.23214285714285715</v>
      </c>
      <c r="Z27" s="49">
        <v>0.125</v>
      </c>
      <c r="AA27" s="72">
        <v>27</v>
      </c>
      <c r="AB27" s="72"/>
      <c r="AC27" s="73"/>
      <c r="AD27" s="79" t="s">
        <v>4553</v>
      </c>
      <c r="AE27" s="79">
        <v>34</v>
      </c>
      <c r="AF27" s="79">
        <v>5</v>
      </c>
      <c r="AG27" s="79">
        <v>304</v>
      </c>
      <c r="AH27" s="79">
        <v>61</v>
      </c>
      <c r="AI27" s="79"/>
      <c r="AJ27" s="79" t="s">
        <v>5160</v>
      </c>
      <c r="AK27" s="79"/>
      <c r="AL27" s="79"/>
      <c r="AM27" s="79"/>
      <c r="AN27" s="81">
        <v>43653.023877314816</v>
      </c>
      <c r="AO27" s="79"/>
      <c r="AP27" s="79" t="b">
        <v>1</v>
      </c>
      <c r="AQ27" s="79" t="b">
        <v>0</v>
      </c>
      <c r="AR27" s="79" t="b">
        <v>0</v>
      </c>
      <c r="AS27" s="79"/>
      <c r="AT27" s="79">
        <v>0</v>
      </c>
      <c r="AU27" s="79"/>
      <c r="AV27" s="79" t="b">
        <v>0</v>
      </c>
      <c r="AW27" s="79" t="s">
        <v>6792</v>
      </c>
      <c r="AX27" s="84" t="s">
        <v>7398</v>
      </c>
      <c r="AY27" s="79" t="s">
        <v>66</v>
      </c>
      <c r="AZ27" s="79" t="str">
        <f>REPLACE(INDEX(GroupVertices[Group],MATCH(Vertices[[#This Row],[Vertex]],GroupVertices[Vertex],0)),1,1,"")</f>
        <v>3</v>
      </c>
      <c r="BA27" s="48"/>
      <c r="BB27" s="48"/>
      <c r="BC27" s="48"/>
      <c r="BD27" s="48"/>
      <c r="BE27" s="48"/>
      <c r="BF27" s="48"/>
      <c r="BG27" s="133" t="s">
        <v>9024</v>
      </c>
      <c r="BH27" s="133" t="s">
        <v>9336</v>
      </c>
      <c r="BI27" s="133" t="s">
        <v>9367</v>
      </c>
      <c r="BJ27" s="133" t="s">
        <v>9665</v>
      </c>
      <c r="BK27" s="2"/>
      <c r="BL27" s="3"/>
      <c r="BM27" s="3"/>
      <c r="BN27" s="3"/>
      <c r="BO27" s="3"/>
    </row>
    <row r="28" spans="1:67" ht="15">
      <c r="A28" s="65" t="s">
        <v>548</v>
      </c>
      <c r="B28" s="66"/>
      <c r="C28" s="66"/>
      <c r="D28" s="67">
        <v>10</v>
      </c>
      <c r="E28" s="69">
        <v>82.9129711256032</v>
      </c>
      <c r="F28" s="103" t="s">
        <v>6533</v>
      </c>
      <c r="G28" s="66"/>
      <c r="H28" s="70"/>
      <c r="I28" s="71"/>
      <c r="J28" s="71"/>
      <c r="K28" s="70" t="s">
        <v>7563</v>
      </c>
      <c r="L28" s="74"/>
      <c r="M28" s="75">
        <v>3377.83154296875</v>
      </c>
      <c r="N28" s="75">
        <v>4244.06982421875</v>
      </c>
      <c r="O28" s="76"/>
      <c r="P28" s="77"/>
      <c r="Q28" s="77"/>
      <c r="R28" s="89"/>
      <c r="S28" s="48">
        <v>6</v>
      </c>
      <c r="T28" s="48">
        <v>1</v>
      </c>
      <c r="U28" s="49">
        <v>20</v>
      </c>
      <c r="V28" s="49">
        <v>0.2</v>
      </c>
      <c r="W28" s="49">
        <v>0</v>
      </c>
      <c r="X28" s="49">
        <v>3.073168</v>
      </c>
      <c r="Y28" s="49">
        <v>0</v>
      </c>
      <c r="Z28" s="49">
        <v>0</v>
      </c>
      <c r="AA28" s="72">
        <v>28</v>
      </c>
      <c r="AB28" s="72"/>
      <c r="AC28" s="73"/>
      <c r="AD28" s="79" t="s">
        <v>4070</v>
      </c>
      <c r="AE28" s="79">
        <v>1426</v>
      </c>
      <c r="AF28" s="79">
        <v>2041</v>
      </c>
      <c r="AG28" s="79">
        <v>18322</v>
      </c>
      <c r="AH28" s="79">
        <v>2669</v>
      </c>
      <c r="AI28" s="79"/>
      <c r="AJ28" s="79" t="s">
        <v>4706</v>
      </c>
      <c r="AK28" s="79" t="s">
        <v>5273</v>
      </c>
      <c r="AL28" s="84" t="s">
        <v>5636</v>
      </c>
      <c r="AM28" s="79"/>
      <c r="AN28" s="81">
        <v>40601.37430555555</v>
      </c>
      <c r="AO28" s="84" t="s">
        <v>5997</v>
      </c>
      <c r="AP28" s="79" t="b">
        <v>0</v>
      </c>
      <c r="AQ28" s="79" t="b">
        <v>0</v>
      </c>
      <c r="AR28" s="79" t="b">
        <v>1</v>
      </c>
      <c r="AS28" s="79"/>
      <c r="AT28" s="79">
        <v>41</v>
      </c>
      <c r="AU28" s="84" t="s">
        <v>6488</v>
      </c>
      <c r="AV28" s="79" t="b">
        <v>0</v>
      </c>
      <c r="AW28" s="79" t="s">
        <v>6792</v>
      </c>
      <c r="AX28" s="84" t="s">
        <v>6905</v>
      </c>
      <c r="AY28" s="79" t="s">
        <v>66</v>
      </c>
      <c r="AZ28" s="79" t="str">
        <f>REPLACE(INDEX(GroupVertices[Group],MATCH(Vertices[[#This Row],[Vertex]],GroupVertices[Vertex],0)),1,1,"")</f>
        <v>13</v>
      </c>
      <c r="BA28" s="48"/>
      <c r="BB28" s="48"/>
      <c r="BC28" s="48"/>
      <c r="BD28" s="48"/>
      <c r="BE28" s="48" t="s">
        <v>9002</v>
      </c>
      <c r="BF28" s="48" t="s">
        <v>9007</v>
      </c>
      <c r="BG28" s="133" t="s">
        <v>8579</v>
      </c>
      <c r="BH28" s="133" t="s">
        <v>9337</v>
      </c>
      <c r="BI28" s="133" t="s">
        <v>8745</v>
      </c>
      <c r="BJ28" s="133" t="s">
        <v>9666</v>
      </c>
      <c r="BK28" s="2"/>
      <c r="BL28" s="3"/>
      <c r="BM28" s="3"/>
      <c r="BN28" s="3"/>
      <c r="BO28" s="3"/>
    </row>
    <row r="29" spans="1:67" ht="15">
      <c r="A29" s="65" t="s">
        <v>414</v>
      </c>
      <c r="B29" s="66"/>
      <c r="C29" s="66"/>
      <c r="D29" s="67"/>
      <c r="E29" s="69">
        <v>80.97732669516466</v>
      </c>
      <c r="F29" s="103" t="s">
        <v>1677</v>
      </c>
      <c r="G29" s="66"/>
      <c r="H29" s="70"/>
      <c r="I29" s="71"/>
      <c r="J29" s="71"/>
      <c r="K29" s="70" t="s">
        <v>7740</v>
      </c>
      <c r="L29" s="74"/>
      <c r="M29" s="75">
        <v>3308.96875</v>
      </c>
      <c r="N29" s="75">
        <v>6365.4140625</v>
      </c>
      <c r="O29" s="76"/>
      <c r="P29" s="77"/>
      <c r="Q29" s="77"/>
      <c r="R29" s="89"/>
      <c r="S29" s="48">
        <v>0</v>
      </c>
      <c r="T29" s="48">
        <v>4</v>
      </c>
      <c r="U29" s="49">
        <v>18</v>
      </c>
      <c r="V29" s="49">
        <v>0.166667</v>
      </c>
      <c r="W29" s="49">
        <v>0</v>
      </c>
      <c r="X29" s="49">
        <v>2.264152</v>
      </c>
      <c r="Y29" s="49">
        <v>0</v>
      </c>
      <c r="Z29" s="49">
        <v>0</v>
      </c>
      <c r="AA29" s="72">
        <v>29</v>
      </c>
      <c r="AB29" s="72"/>
      <c r="AC29" s="73"/>
      <c r="AD29" s="79" t="s">
        <v>4244</v>
      </c>
      <c r="AE29" s="79">
        <v>18</v>
      </c>
      <c r="AF29" s="79">
        <v>20</v>
      </c>
      <c r="AG29" s="79">
        <v>1086</v>
      </c>
      <c r="AH29" s="79">
        <v>7293</v>
      </c>
      <c r="AI29" s="79"/>
      <c r="AJ29" s="79"/>
      <c r="AK29" s="79"/>
      <c r="AL29" s="79"/>
      <c r="AM29" s="79"/>
      <c r="AN29" s="81">
        <v>41406.89618055556</v>
      </c>
      <c r="AO29" s="79"/>
      <c r="AP29" s="79" t="b">
        <v>1</v>
      </c>
      <c r="AQ29" s="79" t="b">
        <v>0</v>
      </c>
      <c r="AR29" s="79" t="b">
        <v>0</v>
      </c>
      <c r="AS29" s="79"/>
      <c r="AT29" s="79">
        <v>0</v>
      </c>
      <c r="AU29" s="84" t="s">
        <v>6484</v>
      </c>
      <c r="AV29" s="79" t="b">
        <v>0</v>
      </c>
      <c r="AW29" s="79" t="s">
        <v>6792</v>
      </c>
      <c r="AX29" s="84" t="s">
        <v>7082</v>
      </c>
      <c r="AY29" s="79" t="s">
        <v>66</v>
      </c>
      <c r="AZ29" s="79" t="str">
        <f>REPLACE(INDEX(GroupVertices[Group],MATCH(Vertices[[#This Row],[Vertex]],GroupVertices[Vertex],0)),1,1,"")</f>
        <v>14</v>
      </c>
      <c r="BA29" s="48"/>
      <c r="BB29" s="48"/>
      <c r="BC29" s="48"/>
      <c r="BD29" s="48"/>
      <c r="BE29" s="48"/>
      <c r="BF29" s="48"/>
      <c r="BG29" s="133" t="s">
        <v>9025</v>
      </c>
      <c r="BH29" s="133" t="s">
        <v>9025</v>
      </c>
      <c r="BI29" s="133" t="s">
        <v>9368</v>
      </c>
      <c r="BJ29" s="133" t="s">
        <v>9368</v>
      </c>
      <c r="BK29" s="2"/>
      <c r="BL29" s="3"/>
      <c r="BM29" s="3"/>
      <c r="BN29" s="3"/>
      <c r="BO29" s="3"/>
    </row>
    <row r="30" spans="1:67" ht="15">
      <c r="A30" s="65" t="s">
        <v>431</v>
      </c>
      <c r="B30" s="66"/>
      <c r="C30" s="66"/>
      <c r="D30" s="67"/>
      <c r="E30" s="69">
        <v>64.62267296075761</v>
      </c>
      <c r="F30" s="103" t="s">
        <v>1689</v>
      </c>
      <c r="G30" s="66"/>
      <c r="H30" s="70"/>
      <c r="I30" s="71"/>
      <c r="J30" s="71"/>
      <c r="K30" s="70" t="s">
        <v>7777</v>
      </c>
      <c r="L30" s="74"/>
      <c r="M30" s="75">
        <v>2353.47021484375</v>
      </c>
      <c r="N30" s="75">
        <v>6983.6806640625</v>
      </c>
      <c r="O30" s="76"/>
      <c r="P30" s="77"/>
      <c r="Q30" s="77"/>
      <c r="R30" s="89"/>
      <c r="S30" s="48">
        <v>0</v>
      </c>
      <c r="T30" s="48">
        <v>2</v>
      </c>
      <c r="U30" s="49">
        <v>16</v>
      </c>
      <c r="V30" s="49">
        <v>0.035714</v>
      </c>
      <c r="W30" s="49">
        <v>0</v>
      </c>
      <c r="X30" s="49">
        <v>1.151805</v>
      </c>
      <c r="Y30" s="49">
        <v>0</v>
      </c>
      <c r="Z30" s="49">
        <v>0</v>
      </c>
      <c r="AA30" s="72">
        <v>30</v>
      </c>
      <c r="AB30" s="72"/>
      <c r="AC30" s="73"/>
      <c r="AD30" s="79" t="s">
        <v>4281</v>
      </c>
      <c r="AE30" s="79">
        <v>105</v>
      </c>
      <c r="AF30" s="79">
        <v>25</v>
      </c>
      <c r="AG30" s="79">
        <v>2900</v>
      </c>
      <c r="AH30" s="79">
        <v>2868</v>
      </c>
      <c r="AI30" s="79"/>
      <c r="AJ30" s="79" t="s">
        <v>4899</v>
      </c>
      <c r="AK30" s="79" t="s">
        <v>5404</v>
      </c>
      <c r="AL30" s="79"/>
      <c r="AM30" s="79"/>
      <c r="AN30" s="81">
        <v>41756.837013888886</v>
      </c>
      <c r="AO30" s="84" t="s">
        <v>6185</v>
      </c>
      <c r="AP30" s="79" t="b">
        <v>0</v>
      </c>
      <c r="AQ30" s="79" t="b">
        <v>0</v>
      </c>
      <c r="AR30" s="79" t="b">
        <v>0</v>
      </c>
      <c r="AS30" s="79"/>
      <c r="AT30" s="79">
        <v>0</v>
      </c>
      <c r="AU30" s="84" t="s">
        <v>6484</v>
      </c>
      <c r="AV30" s="79" t="b">
        <v>0</v>
      </c>
      <c r="AW30" s="79" t="s">
        <v>6792</v>
      </c>
      <c r="AX30" s="84" t="s">
        <v>7119</v>
      </c>
      <c r="AY30" s="79" t="s">
        <v>66</v>
      </c>
      <c r="AZ30" s="79" t="str">
        <f>REPLACE(INDEX(GroupVertices[Group],MATCH(Vertices[[#This Row],[Vertex]],GroupVertices[Vertex],0)),1,1,"")</f>
        <v>6</v>
      </c>
      <c r="BA30" s="48"/>
      <c r="BB30" s="48"/>
      <c r="BC30" s="48"/>
      <c r="BD30" s="48"/>
      <c r="BE30" s="48"/>
      <c r="BF30" s="48"/>
      <c r="BG30" s="133" t="s">
        <v>9026</v>
      </c>
      <c r="BH30" s="133" t="s">
        <v>9338</v>
      </c>
      <c r="BI30" s="133" t="s">
        <v>9369</v>
      </c>
      <c r="BJ30" s="133" t="s">
        <v>9667</v>
      </c>
      <c r="BK30" s="2"/>
      <c r="BL30" s="3"/>
      <c r="BM30" s="3"/>
      <c r="BN30" s="3"/>
      <c r="BO30" s="3"/>
    </row>
    <row r="31" spans="1:67" ht="15">
      <c r="A31" s="65" t="s">
        <v>495</v>
      </c>
      <c r="B31" s="66"/>
      <c r="C31" s="66"/>
      <c r="D31" s="67">
        <v>10</v>
      </c>
      <c r="E31" s="69">
        <v>85.28203443334822</v>
      </c>
      <c r="F31" s="103" t="s">
        <v>1738</v>
      </c>
      <c r="G31" s="66"/>
      <c r="H31" s="70"/>
      <c r="I31" s="71"/>
      <c r="J31" s="71"/>
      <c r="K31" s="70" t="s">
        <v>7855</v>
      </c>
      <c r="L31" s="74"/>
      <c r="M31" s="75">
        <v>3443.533447265625</v>
      </c>
      <c r="N31" s="75">
        <v>1758.27294921875</v>
      </c>
      <c r="O31" s="76"/>
      <c r="P31" s="77"/>
      <c r="Q31" s="77"/>
      <c r="R31" s="89"/>
      <c r="S31" s="48">
        <v>5</v>
      </c>
      <c r="T31" s="48">
        <v>1</v>
      </c>
      <c r="U31" s="49">
        <v>12</v>
      </c>
      <c r="V31" s="49">
        <v>0.25</v>
      </c>
      <c r="W31" s="49">
        <v>0</v>
      </c>
      <c r="X31" s="49">
        <v>2.619045</v>
      </c>
      <c r="Y31" s="49">
        <v>0</v>
      </c>
      <c r="Z31" s="49">
        <v>0</v>
      </c>
      <c r="AA31" s="72">
        <v>31</v>
      </c>
      <c r="AB31" s="72"/>
      <c r="AC31" s="73"/>
      <c r="AD31" s="79" t="s">
        <v>4358</v>
      </c>
      <c r="AE31" s="79">
        <v>5</v>
      </c>
      <c r="AF31" s="79">
        <v>17094</v>
      </c>
      <c r="AG31" s="79">
        <v>3172</v>
      </c>
      <c r="AH31" s="79">
        <v>1990</v>
      </c>
      <c r="AI31" s="79"/>
      <c r="AJ31" s="79" t="s">
        <v>4972</v>
      </c>
      <c r="AK31" s="79" t="s">
        <v>5454</v>
      </c>
      <c r="AL31" s="84" t="s">
        <v>5771</v>
      </c>
      <c r="AM31" s="79"/>
      <c r="AN31" s="81">
        <v>41027.11283564815</v>
      </c>
      <c r="AO31" s="84" t="s">
        <v>6253</v>
      </c>
      <c r="AP31" s="79" t="b">
        <v>0</v>
      </c>
      <c r="AQ31" s="79" t="b">
        <v>0</v>
      </c>
      <c r="AR31" s="79" t="b">
        <v>0</v>
      </c>
      <c r="AS31" s="79"/>
      <c r="AT31" s="79">
        <v>104</v>
      </c>
      <c r="AU31" s="84" t="s">
        <v>6484</v>
      </c>
      <c r="AV31" s="79" t="b">
        <v>0</v>
      </c>
      <c r="AW31" s="79" t="s">
        <v>6792</v>
      </c>
      <c r="AX31" s="84" t="s">
        <v>7197</v>
      </c>
      <c r="AY31" s="79" t="s">
        <v>66</v>
      </c>
      <c r="AZ31" s="79" t="str">
        <f>REPLACE(INDEX(GroupVertices[Group],MATCH(Vertices[[#This Row],[Vertex]],GroupVertices[Vertex],0)),1,1,"")</f>
        <v>16</v>
      </c>
      <c r="BA31" s="48"/>
      <c r="BB31" s="48"/>
      <c r="BC31" s="48"/>
      <c r="BD31" s="48"/>
      <c r="BE31" s="48"/>
      <c r="BF31" s="48"/>
      <c r="BG31" s="133" t="s">
        <v>8582</v>
      </c>
      <c r="BH31" s="133" t="s">
        <v>8582</v>
      </c>
      <c r="BI31" s="133" t="s">
        <v>8747</v>
      </c>
      <c r="BJ31" s="133" t="s">
        <v>8747</v>
      </c>
      <c r="BK31" s="2"/>
      <c r="BL31" s="3"/>
      <c r="BM31" s="3"/>
      <c r="BN31" s="3"/>
      <c r="BO31" s="3"/>
    </row>
    <row r="32" spans="1:67" ht="15">
      <c r="A32" s="65" t="s">
        <v>578</v>
      </c>
      <c r="B32" s="66"/>
      <c r="C32" s="66"/>
      <c r="D32" s="67">
        <v>1.5</v>
      </c>
      <c r="E32" s="69">
        <v>82.9129711256032</v>
      </c>
      <c r="F32" s="103" t="s">
        <v>1805</v>
      </c>
      <c r="G32" s="66"/>
      <c r="H32" s="70"/>
      <c r="I32" s="71"/>
      <c r="J32" s="71"/>
      <c r="K32" s="70" t="s">
        <v>7591</v>
      </c>
      <c r="L32" s="74"/>
      <c r="M32" s="75">
        <v>3234.725830078125</v>
      </c>
      <c r="N32" s="75">
        <v>3554.02685546875</v>
      </c>
      <c r="O32" s="76"/>
      <c r="P32" s="77"/>
      <c r="Q32" s="77"/>
      <c r="R32" s="89"/>
      <c r="S32" s="48">
        <v>1</v>
      </c>
      <c r="T32" s="48">
        <v>2</v>
      </c>
      <c r="U32" s="49">
        <v>10</v>
      </c>
      <c r="V32" s="49">
        <v>0.2</v>
      </c>
      <c r="W32" s="49">
        <v>0</v>
      </c>
      <c r="X32" s="49">
        <v>1.787787</v>
      </c>
      <c r="Y32" s="49">
        <v>0</v>
      </c>
      <c r="Z32" s="49">
        <v>0</v>
      </c>
      <c r="AA32" s="72">
        <v>32</v>
      </c>
      <c r="AB32" s="72"/>
      <c r="AC32" s="73"/>
      <c r="AD32" s="79" t="s">
        <v>4097</v>
      </c>
      <c r="AE32" s="79">
        <v>191</v>
      </c>
      <c r="AF32" s="79">
        <v>1597</v>
      </c>
      <c r="AG32" s="79">
        <v>29000</v>
      </c>
      <c r="AH32" s="79">
        <v>52207</v>
      </c>
      <c r="AI32" s="79"/>
      <c r="AJ32" s="79" t="s">
        <v>4733</v>
      </c>
      <c r="AK32" s="79" t="s">
        <v>5286</v>
      </c>
      <c r="AL32" s="79"/>
      <c r="AM32" s="79"/>
      <c r="AN32" s="81">
        <v>39787.15613425926</v>
      </c>
      <c r="AO32" s="84" t="s">
        <v>6022</v>
      </c>
      <c r="AP32" s="79" t="b">
        <v>0</v>
      </c>
      <c r="AQ32" s="79" t="b">
        <v>0</v>
      </c>
      <c r="AR32" s="79" t="b">
        <v>0</v>
      </c>
      <c r="AS32" s="79"/>
      <c r="AT32" s="79">
        <v>35</v>
      </c>
      <c r="AU32" s="84" t="s">
        <v>6487</v>
      </c>
      <c r="AV32" s="79" t="b">
        <v>0</v>
      </c>
      <c r="AW32" s="79" t="s">
        <v>6792</v>
      </c>
      <c r="AX32" s="84" t="s">
        <v>6933</v>
      </c>
      <c r="AY32" s="79" t="s">
        <v>66</v>
      </c>
      <c r="AZ32" s="79" t="str">
        <f>REPLACE(INDEX(GroupVertices[Group],MATCH(Vertices[[#This Row],[Vertex]],GroupVertices[Vertex],0)),1,1,"")</f>
        <v>17</v>
      </c>
      <c r="BA32" s="48"/>
      <c r="BB32" s="48"/>
      <c r="BC32" s="48"/>
      <c r="BD32" s="48"/>
      <c r="BE32" s="48"/>
      <c r="BF32" s="48"/>
      <c r="BG32" s="133" t="s">
        <v>9027</v>
      </c>
      <c r="BH32" s="133" t="s">
        <v>9027</v>
      </c>
      <c r="BI32" s="133" t="s">
        <v>9370</v>
      </c>
      <c r="BJ32" s="133" t="s">
        <v>9370</v>
      </c>
      <c r="BK32" s="2"/>
      <c r="BL32" s="3"/>
      <c r="BM32" s="3"/>
      <c r="BN32" s="3"/>
      <c r="BO32" s="3"/>
    </row>
    <row r="33" spans="1:67" ht="15">
      <c r="A33" s="65" t="s">
        <v>712</v>
      </c>
      <c r="B33" s="66"/>
      <c r="C33" s="66"/>
      <c r="D33" s="67">
        <v>5.75</v>
      </c>
      <c r="E33" s="69">
        <v>77.92305165002232</v>
      </c>
      <c r="F33" s="103" t="s">
        <v>6540</v>
      </c>
      <c r="G33" s="66"/>
      <c r="H33" s="70"/>
      <c r="I33" s="71"/>
      <c r="J33" s="71"/>
      <c r="K33" s="70" t="s">
        <v>7576</v>
      </c>
      <c r="L33" s="74"/>
      <c r="M33" s="75">
        <v>3042.95654296875</v>
      </c>
      <c r="N33" s="75">
        <v>5738.376953125</v>
      </c>
      <c r="O33" s="76"/>
      <c r="P33" s="77"/>
      <c r="Q33" s="77"/>
      <c r="R33" s="89"/>
      <c r="S33" s="48">
        <v>2</v>
      </c>
      <c r="T33" s="48">
        <v>0</v>
      </c>
      <c r="U33" s="49">
        <v>8</v>
      </c>
      <c r="V33" s="49">
        <v>0.125</v>
      </c>
      <c r="W33" s="49">
        <v>0</v>
      </c>
      <c r="X33" s="49">
        <v>1.187682</v>
      </c>
      <c r="Y33" s="49">
        <v>0</v>
      </c>
      <c r="Z33" s="49">
        <v>0</v>
      </c>
      <c r="AA33" s="72">
        <v>33</v>
      </c>
      <c r="AB33" s="72"/>
      <c r="AC33" s="73"/>
      <c r="AD33" s="79" t="s">
        <v>4082</v>
      </c>
      <c r="AE33" s="79">
        <v>15</v>
      </c>
      <c r="AF33" s="79">
        <v>5459775</v>
      </c>
      <c r="AG33" s="79">
        <v>90614</v>
      </c>
      <c r="AH33" s="79">
        <v>103</v>
      </c>
      <c r="AI33" s="79"/>
      <c r="AJ33" s="79" t="s">
        <v>4718</v>
      </c>
      <c r="AK33" s="79" t="s">
        <v>5282</v>
      </c>
      <c r="AL33" s="84" t="s">
        <v>5642</v>
      </c>
      <c r="AM33" s="79"/>
      <c r="AN33" s="81">
        <v>40162.036840277775</v>
      </c>
      <c r="AO33" s="84" t="s">
        <v>6010</v>
      </c>
      <c r="AP33" s="79" t="b">
        <v>0</v>
      </c>
      <c r="AQ33" s="79" t="b">
        <v>0</v>
      </c>
      <c r="AR33" s="79" t="b">
        <v>0</v>
      </c>
      <c r="AS33" s="79"/>
      <c r="AT33" s="79">
        <v>4608</v>
      </c>
      <c r="AU33" s="84" t="s">
        <v>6484</v>
      </c>
      <c r="AV33" s="79" t="b">
        <v>1</v>
      </c>
      <c r="AW33" s="79" t="s">
        <v>6792</v>
      </c>
      <c r="AX33" s="84" t="s">
        <v>6918</v>
      </c>
      <c r="AY33" s="79" t="s">
        <v>65</v>
      </c>
      <c r="AZ33" s="79" t="str">
        <f>REPLACE(INDEX(GroupVertices[Group],MATCH(Vertices[[#This Row],[Vertex]],GroupVertices[Vertex],0)),1,1,"")</f>
        <v>14</v>
      </c>
      <c r="BA33" s="48"/>
      <c r="BB33" s="48"/>
      <c r="BC33" s="48"/>
      <c r="BD33" s="48"/>
      <c r="BE33" s="48"/>
      <c r="BF33" s="48"/>
      <c r="BG33" s="48"/>
      <c r="BH33" s="48"/>
      <c r="BI33" s="48"/>
      <c r="BJ33" s="48"/>
      <c r="BK33" s="2"/>
      <c r="BL33" s="3"/>
      <c r="BM33" s="3"/>
      <c r="BN33" s="3"/>
      <c r="BO33" s="3"/>
    </row>
    <row r="34" spans="1:67" ht="15">
      <c r="A34" s="65" t="s">
        <v>662</v>
      </c>
      <c r="B34" s="66"/>
      <c r="C34" s="66"/>
      <c r="D34" s="67">
        <v>5.75</v>
      </c>
      <c r="E34" s="69">
        <v>88.33627762820258</v>
      </c>
      <c r="F34" s="103" t="s">
        <v>1843</v>
      </c>
      <c r="G34" s="66"/>
      <c r="H34" s="70"/>
      <c r="I34" s="71"/>
      <c r="J34" s="71"/>
      <c r="K34" s="70" t="s">
        <v>7665</v>
      </c>
      <c r="L34" s="74"/>
      <c r="M34" s="75">
        <v>3981.447021484375</v>
      </c>
      <c r="N34" s="75">
        <v>1552.6236572265625</v>
      </c>
      <c r="O34" s="76"/>
      <c r="P34" s="77"/>
      <c r="Q34" s="77"/>
      <c r="R34" s="89"/>
      <c r="S34" s="48">
        <v>2</v>
      </c>
      <c r="T34" s="48">
        <v>3</v>
      </c>
      <c r="U34" s="49">
        <v>6</v>
      </c>
      <c r="V34" s="49">
        <v>0.333333</v>
      </c>
      <c r="W34" s="49">
        <v>0</v>
      </c>
      <c r="X34" s="49">
        <v>1.916413</v>
      </c>
      <c r="Y34" s="49">
        <v>0</v>
      </c>
      <c r="Z34" s="49">
        <v>0</v>
      </c>
      <c r="AA34" s="72">
        <v>34</v>
      </c>
      <c r="AB34" s="72"/>
      <c r="AC34" s="73"/>
      <c r="AD34" s="79" t="s">
        <v>4171</v>
      </c>
      <c r="AE34" s="79">
        <v>1683</v>
      </c>
      <c r="AF34" s="79">
        <v>922</v>
      </c>
      <c r="AG34" s="79">
        <v>6178</v>
      </c>
      <c r="AH34" s="79">
        <v>5315</v>
      </c>
      <c r="AI34" s="79"/>
      <c r="AJ34" s="79" t="s">
        <v>4802</v>
      </c>
      <c r="AK34" s="79" t="s">
        <v>5331</v>
      </c>
      <c r="AL34" s="84" t="s">
        <v>5680</v>
      </c>
      <c r="AM34" s="79"/>
      <c r="AN34" s="81">
        <v>40252.64233796296</v>
      </c>
      <c r="AO34" s="84" t="s">
        <v>6086</v>
      </c>
      <c r="AP34" s="79" t="b">
        <v>0</v>
      </c>
      <c r="AQ34" s="79" t="b">
        <v>0</v>
      </c>
      <c r="AR34" s="79" t="b">
        <v>1</v>
      </c>
      <c r="AS34" s="79"/>
      <c r="AT34" s="79">
        <v>84</v>
      </c>
      <c r="AU34" s="84" t="s">
        <v>6494</v>
      </c>
      <c r="AV34" s="79" t="b">
        <v>0</v>
      </c>
      <c r="AW34" s="79" t="s">
        <v>6792</v>
      </c>
      <c r="AX34" s="84" t="s">
        <v>7007</v>
      </c>
      <c r="AY34" s="79" t="s">
        <v>66</v>
      </c>
      <c r="AZ34" s="79" t="str">
        <f>REPLACE(INDEX(GroupVertices[Group],MATCH(Vertices[[#This Row],[Vertex]],GroupVertices[Vertex],0)),1,1,"")</f>
        <v>19</v>
      </c>
      <c r="BA34" s="48"/>
      <c r="BB34" s="48"/>
      <c r="BC34" s="48"/>
      <c r="BD34" s="48"/>
      <c r="BE34" s="48"/>
      <c r="BF34" s="48"/>
      <c r="BG34" s="133" t="s">
        <v>9028</v>
      </c>
      <c r="BH34" s="133" t="s">
        <v>9339</v>
      </c>
      <c r="BI34" s="133" t="s">
        <v>9371</v>
      </c>
      <c r="BJ34" s="133" t="s">
        <v>9371</v>
      </c>
      <c r="BK34" s="2"/>
      <c r="BL34" s="3"/>
      <c r="BM34" s="3"/>
      <c r="BN34" s="3"/>
      <c r="BO34" s="3"/>
    </row>
    <row r="35" spans="1:67" ht="15">
      <c r="A35" s="65" t="s">
        <v>363</v>
      </c>
      <c r="B35" s="66"/>
      <c r="C35" s="66"/>
      <c r="D35" s="67"/>
      <c r="E35" s="69">
        <v>88.33627762820258</v>
      </c>
      <c r="F35" s="103" t="s">
        <v>6572</v>
      </c>
      <c r="G35" s="66"/>
      <c r="H35" s="70"/>
      <c r="I35" s="71"/>
      <c r="J35" s="71"/>
      <c r="K35" s="70" t="s">
        <v>7660</v>
      </c>
      <c r="L35" s="74"/>
      <c r="M35" s="75">
        <v>3653.726806640625</v>
      </c>
      <c r="N35" s="75">
        <v>5384.08154296875</v>
      </c>
      <c r="O35" s="76"/>
      <c r="P35" s="77"/>
      <c r="Q35" s="77"/>
      <c r="R35" s="89"/>
      <c r="S35" s="48">
        <v>0</v>
      </c>
      <c r="T35" s="48">
        <v>3</v>
      </c>
      <c r="U35" s="49">
        <v>6</v>
      </c>
      <c r="V35" s="49">
        <v>0.333333</v>
      </c>
      <c r="W35" s="49">
        <v>0</v>
      </c>
      <c r="X35" s="49">
        <v>1.918917</v>
      </c>
      <c r="Y35" s="49">
        <v>0</v>
      </c>
      <c r="Z35" s="49">
        <v>0</v>
      </c>
      <c r="AA35" s="72">
        <v>35</v>
      </c>
      <c r="AB35" s="72"/>
      <c r="AC35" s="73"/>
      <c r="AD35" s="79" t="s">
        <v>4166</v>
      </c>
      <c r="AE35" s="79">
        <v>224</v>
      </c>
      <c r="AF35" s="79">
        <v>527</v>
      </c>
      <c r="AG35" s="79">
        <v>7098</v>
      </c>
      <c r="AH35" s="79">
        <v>36417</v>
      </c>
      <c r="AI35" s="79"/>
      <c r="AJ35" s="79" t="s">
        <v>4797</v>
      </c>
      <c r="AK35" s="79" t="s">
        <v>5328</v>
      </c>
      <c r="AL35" s="79"/>
      <c r="AM35" s="79"/>
      <c r="AN35" s="81">
        <v>42575.78236111111</v>
      </c>
      <c r="AO35" s="84" t="s">
        <v>6081</v>
      </c>
      <c r="AP35" s="79" t="b">
        <v>0</v>
      </c>
      <c r="AQ35" s="79" t="b">
        <v>0</v>
      </c>
      <c r="AR35" s="79" t="b">
        <v>1</v>
      </c>
      <c r="AS35" s="79"/>
      <c r="AT35" s="79">
        <v>6</v>
      </c>
      <c r="AU35" s="84" t="s">
        <v>6484</v>
      </c>
      <c r="AV35" s="79" t="b">
        <v>0</v>
      </c>
      <c r="AW35" s="79" t="s">
        <v>6792</v>
      </c>
      <c r="AX35" s="84" t="s">
        <v>7002</v>
      </c>
      <c r="AY35" s="79" t="s">
        <v>66</v>
      </c>
      <c r="AZ35" s="79" t="str">
        <f>REPLACE(INDEX(GroupVertices[Group],MATCH(Vertices[[#This Row],[Vertex]],GroupVertices[Vertex],0)),1,1,"")</f>
        <v>28</v>
      </c>
      <c r="BA35" s="48"/>
      <c r="BB35" s="48"/>
      <c r="BC35" s="48"/>
      <c r="BD35" s="48"/>
      <c r="BE35" s="48"/>
      <c r="BF35" s="48"/>
      <c r="BG35" s="133" t="s">
        <v>9029</v>
      </c>
      <c r="BH35" s="133" t="s">
        <v>9029</v>
      </c>
      <c r="BI35" s="133" t="s">
        <v>9372</v>
      </c>
      <c r="BJ35" s="133" t="s">
        <v>9372</v>
      </c>
      <c r="BK35" s="2"/>
      <c r="BL35" s="3"/>
      <c r="BM35" s="3"/>
      <c r="BN35" s="3"/>
      <c r="BO35" s="3"/>
    </row>
    <row r="36" spans="1:67" ht="15">
      <c r="A36" s="65" t="s">
        <v>427</v>
      </c>
      <c r="B36" s="66"/>
      <c r="C36" s="66"/>
      <c r="D36" s="67"/>
      <c r="E36" s="69">
        <v>88.33627762820258</v>
      </c>
      <c r="F36" s="103" t="s">
        <v>6626</v>
      </c>
      <c r="G36" s="66"/>
      <c r="H36" s="70"/>
      <c r="I36" s="71"/>
      <c r="J36" s="71"/>
      <c r="K36" s="70" t="s">
        <v>7765</v>
      </c>
      <c r="L36" s="74"/>
      <c r="M36" s="75">
        <v>3653.72802734375</v>
      </c>
      <c r="N36" s="75">
        <v>8593.3056640625</v>
      </c>
      <c r="O36" s="76"/>
      <c r="P36" s="77"/>
      <c r="Q36" s="77"/>
      <c r="R36" s="89"/>
      <c r="S36" s="48">
        <v>0</v>
      </c>
      <c r="T36" s="48">
        <v>3</v>
      </c>
      <c r="U36" s="49">
        <v>6</v>
      </c>
      <c r="V36" s="49">
        <v>0.333333</v>
      </c>
      <c r="W36" s="49">
        <v>0</v>
      </c>
      <c r="X36" s="49">
        <v>1.918917</v>
      </c>
      <c r="Y36" s="49">
        <v>0</v>
      </c>
      <c r="Z36" s="49">
        <v>0</v>
      </c>
      <c r="AA36" s="72">
        <v>36</v>
      </c>
      <c r="AB36" s="72"/>
      <c r="AC36" s="73"/>
      <c r="AD36" s="79" t="s">
        <v>4269</v>
      </c>
      <c r="AE36" s="79">
        <v>3408</v>
      </c>
      <c r="AF36" s="79">
        <v>539</v>
      </c>
      <c r="AG36" s="79">
        <v>9764</v>
      </c>
      <c r="AH36" s="79">
        <v>22364</v>
      </c>
      <c r="AI36" s="79"/>
      <c r="AJ36" s="79" t="s">
        <v>4887</v>
      </c>
      <c r="AK36" s="79"/>
      <c r="AL36" s="79"/>
      <c r="AM36" s="79"/>
      <c r="AN36" s="81">
        <v>43461.84850694444</v>
      </c>
      <c r="AO36" s="84" t="s">
        <v>6174</v>
      </c>
      <c r="AP36" s="79" t="b">
        <v>1</v>
      </c>
      <c r="AQ36" s="79" t="b">
        <v>0</v>
      </c>
      <c r="AR36" s="79" t="b">
        <v>0</v>
      </c>
      <c r="AS36" s="79"/>
      <c r="AT36" s="79">
        <v>0</v>
      </c>
      <c r="AU36" s="79"/>
      <c r="AV36" s="79" t="b">
        <v>0</v>
      </c>
      <c r="AW36" s="79" t="s">
        <v>6792</v>
      </c>
      <c r="AX36" s="84" t="s">
        <v>7107</v>
      </c>
      <c r="AY36" s="79" t="s">
        <v>66</v>
      </c>
      <c r="AZ36" s="79" t="str">
        <f>REPLACE(INDEX(GroupVertices[Group],MATCH(Vertices[[#This Row],[Vertex]],GroupVertices[Vertex],0)),1,1,"")</f>
        <v>25</v>
      </c>
      <c r="BA36" s="48"/>
      <c r="BB36" s="48"/>
      <c r="BC36" s="48"/>
      <c r="BD36" s="48"/>
      <c r="BE36" s="48"/>
      <c r="BF36" s="48"/>
      <c r="BG36" s="133" t="s">
        <v>9030</v>
      </c>
      <c r="BH36" s="133" t="s">
        <v>9030</v>
      </c>
      <c r="BI36" s="133" t="s">
        <v>9373</v>
      </c>
      <c r="BJ36" s="133" t="s">
        <v>9373</v>
      </c>
      <c r="BK36" s="2"/>
      <c r="BL36" s="3"/>
      <c r="BM36" s="3"/>
      <c r="BN36" s="3"/>
      <c r="BO36" s="3"/>
    </row>
    <row r="37" spans="1:67" ht="15">
      <c r="A37" s="65" t="s">
        <v>449</v>
      </c>
      <c r="B37" s="66"/>
      <c r="C37" s="66"/>
      <c r="D37" s="67"/>
      <c r="E37" s="69">
        <v>88.33627762820258</v>
      </c>
      <c r="F37" s="103" t="s">
        <v>6645</v>
      </c>
      <c r="G37" s="66"/>
      <c r="H37" s="70"/>
      <c r="I37" s="71"/>
      <c r="J37" s="71"/>
      <c r="K37" s="70" t="s">
        <v>7801</v>
      </c>
      <c r="L37" s="74"/>
      <c r="M37" s="75">
        <v>4199.8310546875</v>
      </c>
      <c r="N37" s="75">
        <v>8381.1279296875</v>
      </c>
      <c r="O37" s="76"/>
      <c r="P37" s="77"/>
      <c r="Q37" s="77"/>
      <c r="R37" s="89"/>
      <c r="S37" s="48">
        <v>0</v>
      </c>
      <c r="T37" s="48">
        <v>3</v>
      </c>
      <c r="U37" s="49">
        <v>6</v>
      </c>
      <c r="V37" s="49">
        <v>0.333333</v>
      </c>
      <c r="W37" s="49">
        <v>0</v>
      </c>
      <c r="X37" s="49">
        <v>1.918917</v>
      </c>
      <c r="Y37" s="49">
        <v>0</v>
      </c>
      <c r="Z37" s="49">
        <v>0</v>
      </c>
      <c r="AA37" s="72">
        <v>37</v>
      </c>
      <c r="AB37" s="72"/>
      <c r="AC37" s="73"/>
      <c r="AD37" s="79" t="s">
        <v>4304</v>
      </c>
      <c r="AE37" s="79">
        <v>737</v>
      </c>
      <c r="AF37" s="79">
        <v>223</v>
      </c>
      <c r="AG37" s="79">
        <v>375</v>
      </c>
      <c r="AH37" s="79">
        <v>414</v>
      </c>
      <c r="AI37" s="79"/>
      <c r="AJ37" s="79" t="s">
        <v>4922</v>
      </c>
      <c r="AK37" s="79"/>
      <c r="AL37" s="79"/>
      <c r="AM37" s="79"/>
      <c r="AN37" s="81">
        <v>43560.77861111111</v>
      </c>
      <c r="AO37" s="84" t="s">
        <v>6207</v>
      </c>
      <c r="AP37" s="79" t="b">
        <v>0</v>
      </c>
      <c r="AQ37" s="79" t="b">
        <v>0</v>
      </c>
      <c r="AR37" s="79" t="b">
        <v>0</v>
      </c>
      <c r="AS37" s="79"/>
      <c r="AT37" s="79">
        <v>2</v>
      </c>
      <c r="AU37" s="84" t="s">
        <v>6484</v>
      </c>
      <c r="AV37" s="79" t="b">
        <v>0</v>
      </c>
      <c r="AW37" s="79" t="s">
        <v>6792</v>
      </c>
      <c r="AX37" s="84" t="s">
        <v>7143</v>
      </c>
      <c r="AY37" s="79" t="s">
        <v>66</v>
      </c>
      <c r="AZ37" s="79" t="str">
        <f>REPLACE(INDEX(GroupVertices[Group],MATCH(Vertices[[#This Row],[Vertex]],GroupVertices[Vertex],0)),1,1,"")</f>
        <v>22</v>
      </c>
      <c r="BA37" s="48"/>
      <c r="BB37" s="48"/>
      <c r="BC37" s="48"/>
      <c r="BD37" s="48"/>
      <c r="BE37" s="48"/>
      <c r="BF37" s="48"/>
      <c r="BG37" s="133" t="s">
        <v>9031</v>
      </c>
      <c r="BH37" s="133" t="s">
        <v>9031</v>
      </c>
      <c r="BI37" s="133" t="s">
        <v>9374</v>
      </c>
      <c r="BJ37" s="133" t="s">
        <v>9374</v>
      </c>
      <c r="BK37" s="2"/>
      <c r="BL37" s="3"/>
      <c r="BM37" s="3"/>
      <c r="BN37" s="3"/>
      <c r="BO37" s="3"/>
    </row>
    <row r="38" spans="1:67" ht="15">
      <c r="A38" s="65" t="s">
        <v>586</v>
      </c>
      <c r="B38" s="66"/>
      <c r="C38" s="66"/>
      <c r="D38" s="67"/>
      <c r="E38" s="69">
        <v>88.33627762820258</v>
      </c>
      <c r="F38" s="103" t="s">
        <v>6706</v>
      </c>
      <c r="G38" s="66"/>
      <c r="H38" s="70"/>
      <c r="I38" s="71"/>
      <c r="J38" s="71"/>
      <c r="K38" s="70" t="s">
        <v>7973</v>
      </c>
      <c r="L38" s="74"/>
      <c r="M38" s="75">
        <v>3653.725341796875</v>
      </c>
      <c r="N38" s="75">
        <v>6444.984375</v>
      </c>
      <c r="O38" s="76"/>
      <c r="P38" s="77"/>
      <c r="Q38" s="77"/>
      <c r="R38" s="89"/>
      <c r="S38" s="48">
        <v>0</v>
      </c>
      <c r="T38" s="48">
        <v>3</v>
      </c>
      <c r="U38" s="49">
        <v>6</v>
      </c>
      <c r="V38" s="49">
        <v>0.333333</v>
      </c>
      <c r="W38" s="49">
        <v>0</v>
      </c>
      <c r="X38" s="49">
        <v>1.918917</v>
      </c>
      <c r="Y38" s="49">
        <v>0</v>
      </c>
      <c r="Z38" s="49">
        <v>0</v>
      </c>
      <c r="AA38" s="72">
        <v>38</v>
      </c>
      <c r="AB38" s="72"/>
      <c r="AC38" s="73"/>
      <c r="AD38" s="79" t="s">
        <v>4473</v>
      </c>
      <c r="AE38" s="79">
        <v>284</v>
      </c>
      <c r="AF38" s="79">
        <v>225</v>
      </c>
      <c r="AG38" s="79">
        <v>5100</v>
      </c>
      <c r="AH38" s="79">
        <v>26358</v>
      </c>
      <c r="AI38" s="79"/>
      <c r="AJ38" s="79" t="s">
        <v>5081</v>
      </c>
      <c r="AK38" s="79" t="s">
        <v>5520</v>
      </c>
      <c r="AL38" s="79"/>
      <c r="AM38" s="79"/>
      <c r="AN38" s="81">
        <v>41053.06570601852</v>
      </c>
      <c r="AO38" s="84" t="s">
        <v>6357</v>
      </c>
      <c r="AP38" s="79" t="b">
        <v>0</v>
      </c>
      <c r="AQ38" s="79" t="b">
        <v>0</v>
      </c>
      <c r="AR38" s="79" t="b">
        <v>1</v>
      </c>
      <c r="AS38" s="79"/>
      <c r="AT38" s="79">
        <v>3</v>
      </c>
      <c r="AU38" s="84" t="s">
        <v>6484</v>
      </c>
      <c r="AV38" s="79" t="b">
        <v>0</v>
      </c>
      <c r="AW38" s="79" t="s">
        <v>6792</v>
      </c>
      <c r="AX38" s="84" t="s">
        <v>7315</v>
      </c>
      <c r="AY38" s="79" t="s">
        <v>66</v>
      </c>
      <c r="AZ38" s="79" t="str">
        <f>REPLACE(INDEX(GroupVertices[Group],MATCH(Vertices[[#This Row],[Vertex]],GroupVertices[Vertex],0)),1,1,"")</f>
        <v>29</v>
      </c>
      <c r="BA38" s="48"/>
      <c r="BB38" s="48"/>
      <c r="BC38" s="48"/>
      <c r="BD38" s="48"/>
      <c r="BE38" s="48"/>
      <c r="BF38" s="48"/>
      <c r="BG38" s="133" t="s">
        <v>9032</v>
      </c>
      <c r="BH38" s="133" t="s">
        <v>9032</v>
      </c>
      <c r="BI38" s="133" t="s">
        <v>9375</v>
      </c>
      <c r="BJ38" s="133" t="s">
        <v>9375</v>
      </c>
      <c r="BK38" s="2"/>
      <c r="BL38" s="3"/>
      <c r="BM38" s="3"/>
      <c r="BN38" s="3"/>
      <c r="BO38" s="3"/>
    </row>
    <row r="39" spans="1:67" ht="15">
      <c r="A39" s="65" t="s">
        <v>319</v>
      </c>
      <c r="B39" s="66"/>
      <c r="C39" s="66"/>
      <c r="D39" s="67"/>
      <c r="E39" s="69">
        <v>80.97732669516466</v>
      </c>
      <c r="F39" s="103" t="s">
        <v>1599</v>
      </c>
      <c r="G39" s="66"/>
      <c r="H39" s="70"/>
      <c r="I39" s="71"/>
      <c r="J39" s="71"/>
      <c r="K39" s="70" t="s">
        <v>7589</v>
      </c>
      <c r="L39" s="74"/>
      <c r="M39" s="75">
        <v>3211.598388671875</v>
      </c>
      <c r="N39" s="75">
        <v>2678.782958984375</v>
      </c>
      <c r="O39" s="76"/>
      <c r="P39" s="77"/>
      <c r="Q39" s="77"/>
      <c r="R39" s="89"/>
      <c r="S39" s="48">
        <v>0</v>
      </c>
      <c r="T39" s="48">
        <v>2</v>
      </c>
      <c r="U39" s="49">
        <v>6</v>
      </c>
      <c r="V39" s="49">
        <v>0.166667</v>
      </c>
      <c r="W39" s="49">
        <v>0</v>
      </c>
      <c r="X39" s="49">
        <v>1.227459</v>
      </c>
      <c r="Y39" s="49">
        <v>0</v>
      </c>
      <c r="Z39" s="49">
        <v>0</v>
      </c>
      <c r="AA39" s="72">
        <v>39</v>
      </c>
      <c r="AB39" s="72"/>
      <c r="AC39" s="73"/>
      <c r="AD39" s="79" t="s">
        <v>4095</v>
      </c>
      <c r="AE39" s="79">
        <v>201</v>
      </c>
      <c r="AF39" s="79">
        <v>85</v>
      </c>
      <c r="AG39" s="79">
        <v>1070</v>
      </c>
      <c r="AH39" s="79">
        <v>1854</v>
      </c>
      <c r="AI39" s="79"/>
      <c r="AJ39" s="79" t="s">
        <v>4731</v>
      </c>
      <c r="AK39" s="79" t="s">
        <v>5289</v>
      </c>
      <c r="AL39" s="84" t="s">
        <v>5649</v>
      </c>
      <c r="AM39" s="79"/>
      <c r="AN39" s="81">
        <v>43511.969201388885</v>
      </c>
      <c r="AO39" s="84" t="s">
        <v>6021</v>
      </c>
      <c r="AP39" s="79" t="b">
        <v>0</v>
      </c>
      <c r="AQ39" s="79" t="b">
        <v>0</v>
      </c>
      <c r="AR39" s="79" t="b">
        <v>0</v>
      </c>
      <c r="AS39" s="79"/>
      <c r="AT39" s="79">
        <v>0</v>
      </c>
      <c r="AU39" s="84" t="s">
        <v>6484</v>
      </c>
      <c r="AV39" s="79" t="b">
        <v>0</v>
      </c>
      <c r="AW39" s="79" t="s">
        <v>6792</v>
      </c>
      <c r="AX39" s="84" t="s">
        <v>6931</v>
      </c>
      <c r="AY39" s="79" t="s">
        <v>66</v>
      </c>
      <c r="AZ39" s="79" t="str">
        <f>REPLACE(INDEX(GroupVertices[Group],MATCH(Vertices[[#This Row],[Vertex]],GroupVertices[Vertex],0)),1,1,"")</f>
        <v>17</v>
      </c>
      <c r="BA39" s="48"/>
      <c r="BB39" s="48"/>
      <c r="BC39" s="48"/>
      <c r="BD39" s="48"/>
      <c r="BE39" s="48"/>
      <c r="BF39" s="48"/>
      <c r="BG39" s="133" t="s">
        <v>9033</v>
      </c>
      <c r="BH39" s="133" t="s">
        <v>9033</v>
      </c>
      <c r="BI39" s="133" t="s">
        <v>9376</v>
      </c>
      <c r="BJ39" s="133" t="s">
        <v>9376</v>
      </c>
      <c r="BK39" s="2"/>
      <c r="BL39" s="3"/>
      <c r="BM39" s="3"/>
      <c r="BN39" s="3"/>
      <c r="BO39" s="3"/>
    </row>
    <row r="40" spans="1:67" ht="15">
      <c r="A40" s="65" t="s">
        <v>620</v>
      </c>
      <c r="B40" s="66"/>
      <c r="C40" s="66"/>
      <c r="D40" s="67">
        <v>10</v>
      </c>
      <c r="E40" s="69">
        <v>56.35551938384167</v>
      </c>
      <c r="F40" s="103" t="s">
        <v>6717</v>
      </c>
      <c r="G40" s="66"/>
      <c r="H40" s="70"/>
      <c r="I40" s="71"/>
      <c r="J40" s="71"/>
      <c r="K40" s="70" t="s">
        <v>7986</v>
      </c>
      <c r="L40" s="74"/>
      <c r="M40" s="75">
        <v>398.8674621582031</v>
      </c>
      <c r="N40" s="75">
        <v>2094.160888671875</v>
      </c>
      <c r="O40" s="76"/>
      <c r="P40" s="77"/>
      <c r="Q40" s="77"/>
      <c r="R40" s="89"/>
      <c r="S40" s="48">
        <v>6</v>
      </c>
      <c r="T40" s="48">
        <v>1</v>
      </c>
      <c r="U40" s="49">
        <v>6</v>
      </c>
      <c r="V40" s="49">
        <v>0.016393</v>
      </c>
      <c r="W40" s="49">
        <v>0</v>
      </c>
      <c r="X40" s="49">
        <v>1.770134</v>
      </c>
      <c r="Y40" s="49">
        <v>0.2</v>
      </c>
      <c r="Z40" s="49">
        <v>0</v>
      </c>
      <c r="AA40" s="72">
        <v>40</v>
      </c>
      <c r="AB40" s="72"/>
      <c r="AC40" s="73"/>
      <c r="AD40" s="79" t="s">
        <v>4486</v>
      </c>
      <c r="AE40" s="79">
        <v>143</v>
      </c>
      <c r="AF40" s="79">
        <v>20825331</v>
      </c>
      <c r="AG40" s="79">
        <v>11862</v>
      </c>
      <c r="AH40" s="79">
        <v>150</v>
      </c>
      <c r="AI40" s="79"/>
      <c r="AJ40" s="79" t="s">
        <v>5092</v>
      </c>
      <c r="AK40" s="79"/>
      <c r="AL40" s="84" t="s">
        <v>5832</v>
      </c>
      <c r="AM40" s="79"/>
      <c r="AN40" s="81">
        <v>40738.27287037037</v>
      </c>
      <c r="AO40" s="84" t="s">
        <v>6370</v>
      </c>
      <c r="AP40" s="79" t="b">
        <v>0</v>
      </c>
      <c r="AQ40" s="79" t="b">
        <v>0</v>
      </c>
      <c r="AR40" s="79" t="b">
        <v>1</v>
      </c>
      <c r="AS40" s="79"/>
      <c r="AT40" s="79">
        <v>49648</v>
      </c>
      <c r="AU40" s="84" t="s">
        <v>6490</v>
      </c>
      <c r="AV40" s="79" t="b">
        <v>1</v>
      </c>
      <c r="AW40" s="79" t="s">
        <v>6792</v>
      </c>
      <c r="AX40" s="84" t="s">
        <v>7328</v>
      </c>
      <c r="AY40" s="79" t="s">
        <v>66</v>
      </c>
      <c r="AZ40" s="79" t="str">
        <f>REPLACE(INDEX(GroupVertices[Group],MATCH(Vertices[[#This Row],[Vertex]],GroupVertices[Vertex],0)),1,1,"")</f>
        <v>2</v>
      </c>
      <c r="BA40" s="48"/>
      <c r="BB40" s="48"/>
      <c r="BC40" s="48"/>
      <c r="BD40" s="48"/>
      <c r="BE40" s="48" t="s">
        <v>1385</v>
      </c>
      <c r="BF40" s="48" t="s">
        <v>1385</v>
      </c>
      <c r="BG40" s="133" t="s">
        <v>9034</v>
      </c>
      <c r="BH40" s="133" t="s">
        <v>9034</v>
      </c>
      <c r="BI40" s="133" t="s">
        <v>3679</v>
      </c>
      <c r="BJ40" s="133" t="s">
        <v>3679</v>
      </c>
      <c r="BK40" s="2"/>
      <c r="BL40" s="3"/>
      <c r="BM40" s="3"/>
      <c r="BN40" s="3"/>
      <c r="BO40" s="3"/>
    </row>
    <row r="41" spans="1:67" ht="15">
      <c r="A41" s="65" t="s">
        <v>532</v>
      </c>
      <c r="B41" s="66"/>
      <c r="C41" s="66"/>
      <c r="D41" s="67">
        <v>10</v>
      </c>
      <c r="E41" s="69">
        <v>88.33627762820258</v>
      </c>
      <c r="F41" s="103" t="s">
        <v>6509</v>
      </c>
      <c r="G41" s="66"/>
      <c r="H41" s="70"/>
      <c r="I41" s="71"/>
      <c r="J41" s="71"/>
      <c r="K41" s="70" t="s">
        <v>7489</v>
      </c>
      <c r="L41" s="74"/>
      <c r="M41" s="75">
        <v>3981.446533203125</v>
      </c>
      <c r="N41" s="75">
        <v>3700.947021484375</v>
      </c>
      <c r="O41" s="76"/>
      <c r="P41" s="77"/>
      <c r="Q41" s="77"/>
      <c r="R41" s="89"/>
      <c r="S41" s="48">
        <v>4</v>
      </c>
      <c r="T41" s="48">
        <v>1</v>
      </c>
      <c r="U41" s="49">
        <v>6</v>
      </c>
      <c r="V41" s="49">
        <v>0.333333</v>
      </c>
      <c r="W41" s="49">
        <v>0</v>
      </c>
      <c r="X41" s="49">
        <v>2.167937</v>
      </c>
      <c r="Y41" s="49">
        <v>0</v>
      </c>
      <c r="Z41" s="49">
        <v>0</v>
      </c>
      <c r="AA41" s="72">
        <v>41</v>
      </c>
      <c r="AB41" s="72"/>
      <c r="AC41" s="73"/>
      <c r="AD41" s="79" t="s">
        <v>3998</v>
      </c>
      <c r="AE41" s="79">
        <v>322</v>
      </c>
      <c r="AF41" s="79">
        <v>1606</v>
      </c>
      <c r="AG41" s="79">
        <v>6580</v>
      </c>
      <c r="AH41" s="79">
        <v>16436</v>
      </c>
      <c r="AI41" s="79"/>
      <c r="AJ41" s="79" t="s">
        <v>4636</v>
      </c>
      <c r="AK41" s="79" t="s">
        <v>5235</v>
      </c>
      <c r="AL41" s="84" t="s">
        <v>5610</v>
      </c>
      <c r="AM41" s="79"/>
      <c r="AN41" s="81">
        <v>40192.552465277775</v>
      </c>
      <c r="AO41" s="84" t="s">
        <v>5929</v>
      </c>
      <c r="AP41" s="79" t="b">
        <v>0</v>
      </c>
      <c r="AQ41" s="79" t="b">
        <v>0</v>
      </c>
      <c r="AR41" s="79" t="b">
        <v>0</v>
      </c>
      <c r="AS41" s="79"/>
      <c r="AT41" s="79">
        <v>52</v>
      </c>
      <c r="AU41" s="84" t="s">
        <v>6491</v>
      </c>
      <c r="AV41" s="79" t="b">
        <v>0</v>
      </c>
      <c r="AW41" s="79" t="s">
        <v>6792</v>
      </c>
      <c r="AX41" s="84" t="s">
        <v>6831</v>
      </c>
      <c r="AY41" s="79" t="s">
        <v>66</v>
      </c>
      <c r="AZ41" s="79" t="str">
        <f>REPLACE(INDEX(GroupVertices[Group],MATCH(Vertices[[#This Row],[Vertex]],GroupVertices[Vertex],0)),1,1,"")</f>
        <v>27</v>
      </c>
      <c r="BA41" s="48" t="s">
        <v>1290</v>
      </c>
      <c r="BB41" s="48" t="s">
        <v>1290</v>
      </c>
      <c r="BC41" s="48" t="s">
        <v>1321</v>
      </c>
      <c r="BD41" s="48" t="s">
        <v>1321</v>
      </c>
      <c r="BE41" s="48" t="s">
        <v>1340</v>
      </c>
      <c r="BF41" s="48" t="s">
        <v>1340</v>
      </c>
      <c r="BG41" s="133" t="s">
        <v>8590</v>
      </c>
      <c r="BH41" s="133" t="s">
        <v>8590</v>
      </c>
      <c r="BI41" s="133" t="s">
        <v>8754</v>
      </c>
      <c r="BJ41" s="133" t="s">
        <v>8754</v>
      </c>
      <c r="BK41" s="2"/>
      <c r="BL41" s="3"/>
      <c r="BM41" s="3"/>
      <c r="BN41" s="3"/>
      <c r="BO41" s="3"/>
    </row>
    <row r="42" spans="1:67" ht="15">
      <c r="A42" s="65" t="s">
        <v>405</v>
      </c>
      <c r="B42" s="66"/>
      <c r="C42" s="66"/>
      <c r="D42" s="67">
        <v>10</v>
      </c>
      <c r="E42" s="69">
        <v>88.33627762820258</v>
      </c>
      <c r="F42" s="103" t="s">
        <v>1670</v>
      </c>
      <c r="G42" s="66"/>
      <c r="H42" s="70"/>
      <c r="I42" s="71"/>
      <c r="J42" s="71"/>
      <c r="K42" s="70" t="s">
        <v>7561</v>
      </c>
      <c r="L42" s="74"/>
      <c r="M42" s="75">
        <v>4434.60888671875</v>
      </c>
      <c r="N42" s="75">
        <v>8975.3232421875</v>
      </c>
      <c r="O42" s="76"/>
      <c r="P42" s="77"/>
      <c r="Q42" s="77"/>
      <c r="R42" s="89"/>
      <c r="S42" s="48">
        <v>4</v>
      </c>
      <c r="T42" s="48">
        <v>1</v>
      </c>
      <c r="U42" s="49">
        <v>6</v>
      </c>
      <c r="V42" s="49">
        <v>0.333333</v>
      </c>
      <c r="W42" s="49">
        <v>0</v>
      </c>
      <c r="X42" s="49">
        <v>2.167937</v>
      </c>
      <c r="Y42" s="49">
        <v>0</v>
      </c>
      <c r="Z42" s="49">
        <v>0</v>
      </c>
      <c r="AA42" s="72">
        <v>42</v>
      </c>
      <c r="AB42" s="72"/>
      <c r="AC42" s="73"/>
      <c r="AD42" s="79" t="s">
        <v>4068</v>
      </c>
      <c r="AE42" s="79">
        <v>223</v>
      </c>
      <c r="AF42" s="79">
        <v>11322</v>
      </c>
      <c r="AG42" s="79">
        <v>80331</v>
      </c>
      <c r="AH42" s="79">
        <v>15578</v>
      </c>
      <c r="AI42" s="79"/>
      <c r="AJ42" s="79" t="s">
        <v>4704</v>
      </c>
      <c r="AK42" s="79"/>
      <c r="AL42" s="79"/>
      <c r="AM42" s="79"/>
      <c r="AN42" s="81">
        <v>42377.61168981482</v>
      </c>
      <c r="AO42" s="84" t="s">
        <v>5995</v>
      </c>
      <c r="AP42" s="79" t="b">
        <v>1</v>
      </c>
      <c r="AQ42" s="79" t="b">
        <v>0</v>
      </c>
      <c r="AR42" s="79" t="b">
        <v>0</v>
      </c>
      <c r="AS42" s="79"/>
      <c r="AT42" s="79">
        <v>27</v>
      </c>
      <c r="AU42" s="79"/>
      <c r="AV42" s="79" t="b">
        <v>0</v>
      </c>
      <c r="AW42" s="79" t="s">
        <v>6792</v>
      </c>
      <c r="AX42" s="84" t="s">
        <v>6903</v>
      </c>
      <c r="AY42" s="79" t="s">
        <v>66</v>
      </c>
      <c r="AZ42" s="79" t="str">
        <f>REPLACE(INDEX(GroupVertices[Group],MATCH(Vertices[[#This Row],[Vertex]],GroupVertices[Vertex],0)),1,1,"")</f>
        <v>23</v>
      </c>
      <c r="BA42" s="48" t="s">
        <v>1270</v>
      </c>
      <c r="BB42" s="48" t="s">
        <v>1270</v>
      </c>
      <c r="BC42" s="48" t="s">
        <v>1314</v>
      </c>
      <c r="BD42" s="48" t="s">
        <v>1314</v>
      </c>
      <c r="BE42" s="48"/>
      <c r="BF42" s="48"/>
      <c r="BG42" s="133" t="s">
        <v>8587</v>
      </c>
      <c r="BH42" s="133" t="s">
        <v>8587</v>
      </c>
      <c r="BI42" s="133" t="s">
        <v>8752</v>
      </c>
      <c r="BJ42" s="133" t="s">
        <v>8752</v>
      </c>
      <c r="BK42" s="2"/>
      <c r="BL42" s="3"/>
      <c r="BM42" s="3"/>
      <c r="BN42" s="3"/>
      <c r="BO42" s="3"/>
    </row>
    <row r="43" spans="1:67" ht="15">
      <c r="A43" s="65" t="s">
        <v>479</v>
      </c>
      <c r="B43" s="66"/>
      <c r="C43" s="66"/>
      <c r="D43" s="67">
        <v>10</v>
      </c>
      <c r="E43" s="69">
        <v>88.33627762820258</v>
      </c>
      <c r="F43" s="103" t="s">
        <v>1723</v>
      </c>
      <c r="G43" s="66"/>
      <c r="H43" s="70"/>
      <c r="I43" s="71"/>
      <c r="J43" s="71"/>
      <c r="K43" s="70" t="s">
        <v>7658</v>
      </c>
      <c r="L43" s="74"/>
      <c r="M43" s="75">
        <v>4434.60107421875</v>
      </c>
      <c r="N43" s="75">
        <v>6402.64404296875</v>
      </c>
      <c r="O43" s="76"/>
      <c r="P43" s="77"/>
      <c r="Q43" s="77"/>
      <c r="R43" s="89"/>
      <c r="S43" s="48">
        <v>4</v>
      </c>
      <c r="T43" s="48">
        <v>1</v>
      </c>
      <c r="U43" s="49">
        <v>6</v>
      </c>
      <c r="V43" s="49">
        <v>0.333333</v>
      </c>
      <c r="W43" s="49">
        <v>0</v>
      </c>
      <c r="X43" s="49">
        <v>2.167937</v>
      </c>
      <c r="Y43" s="49">
        <v>0</v>
      </c>
      <c r="Z43" s="49">
        <v>0</v>
      </c>
      <c r="AA43" s="72">
        <v>43</v>
      </c>
      <c r="AB43" s="72"/>
      <c r="AC43" s="73"/>
      <c r="AD43" s="79" t="s">
        <v>4164</v>
      </c>
      <c r="AE43" s="79">
        <v>14647</v>
      </c>
      <c r="AF43" s="79">
        <v>33116</v>
      </c>
      <c r="AG43" s="79">
        <v>82871</v>
      </c>
      <c r="AH43" s="79">
        <v>221126</v>
      </c>
      <c r="AI43" s="79"/>
      <c r="AJ43" s="79" t="s">
        <v>4795</v>
      </c>
      <c r="AK43" s="79" t="s">
        <v>5327</v>
      </c>
      <c r="AL43" s="84" t="s">
        <v>5678</v>
      </c>
      <c r="AM43" s="79"/>
      <c r="AN43" s="81">
        <v>41281.690462962964</v>
      </c>
      <c r="AO43" s="84" t="s">
        <v>6079</v>
      </c>
      <c r="AP43" s="79" t="b">
        <v>1</v>
      </c>
      <c r="AQ43" s="79" t="b">
        <v>0</v>
      </c>
      <c r="AR43" s="79" t="b">
        <v>0</v>
      </c>
      <c r="AS43" s="79"/>
      <c r="AT43" s="79">
        <v>697</v>
      </c>
      <c r="AU43" s="84" t="s">
        <v>6484</v>
      </c>
      <c r="AV43" s="79" t="b">
        <v>0</v>
      </c>
      <c r="AW43" s="79" t="s">
        <v>6792</v>
      </c>
      <c r="AX43" s="84" t="s">
        <v>7000</v>
      </c>
      <c r="AY43" s="79" t="s">
        <v>66</v>
      </c>
      <c r="AZ43" s="79" t="str">
        <f>REPLACE(INDEX(GroupVertices[Group],MATCH(Vertices[[#This Row],[Vertex]],GroupVertices[Vertex],0)),1,1,"")</f>
        <v>21</v>
      </c>
      <c r="BA43" s="48"/>
      <c r="BB43" s="48"/>
      <c r="BC43" s="48"/>
      <c r="BD43" s="48"/>
      <c r="BE43" s="48"/>
      <c r="BF43" s="48"/>
      <c r="BG43" s="133" t="s">
        <v>8586</v>
      </c>
      <c r="BH43" s="133" t="s">
        <v>8586</v>
      </c>
      <c r="BI43" s="133" t="s">
        <v>8751</v>
      </c>
      <c r="BJ43" s="133" t="s">
        <v>8751</v>
      </c>
      <c r="BK43" s="2"/>
      <c r="BL43" s="3"/>
      <c r="BM43" s="3"/>
      <c r="BN43" s="3"/>
      <c r="BO43" s="3"/>
    </row>
    <row r="44" spans="1:67" ht="15">
      <c r="A44" s="65" t="s">
        <v>489</v>
      </c>
      <c r="B44" s="66"/>
      <c r="C44" s="66"/>
      <c r="D44" s="67"/>
      <c r="E44" s="69">
        <v>88.33627762820258</v>
      </c>
      <c r="F44" s="103" t="s">
        <v>1732</v>
      </c>
      <c r="G44" s="66"/>
      <c r="H44" s="70"/>
      <c r="I44" s="71"/>
      <c r="J44" s="71"/>
      <c r="K44" s="70" t="s">
        <v>7850</v>
      </c>
      <c r="L44" s="74"/>
      <c r="M44" s="75">
        <v>3653.729736328125</v>
      </c>
      <c r="N44" s="75">
        <v>7532.40380859375</v>
      </c>
      <c r="O44" s="76"/>
      <c r="P44" s="77"/>
      <c r="Q44" s="77"/>
      <c r="R44" s="89"/>
      <c r="S44" s="48">
        <v>0</v>
      </c>
      <c r="T44" s="48">
        <v>3</v>
      </c>
      <c r="U44" s="49">
        <v>4</v>
      </c>
      <c r="V44" s="49">
        <v>0.333333</v>
      </c>
      <c r="W44" s="49">
        <v>0</v>
      </c>
      <c r="X44" s="49">
        <v>1.466942</v>
      </c>
      <c r="Y44" s="49">
        <v>0.16666666666666666</v>
      </c>
      <c r="Z44" s="49">
        <v>0</v>
      </c>
      <c r="AA44" s="72">
        <v>44</v>
      </c>
      <c r="AB44" s="72"/>
      <c r="AC44" s="73"/>
      <c r="AD44" s="79" t="s">
        <v>4353</v>
      </c>
      <c r="AE44" s="79">
        <v>715</v>
      </c>
      <c r="AF44" s="79">
        <v>293</v>
      </c>
      <c r="AG44" s="79">
        <v>263762</v>
      </c>
      <c r="AH44" s="79">
        <v>244280</v>
      </c>
      <c r="AI44" s="79"/>
      <c r="AJ44" s="79" t="s">
        <v>4968</v>
      </c>
      <c r="AK44" s="84" t="s">
        <v>5450</v>
      </c>
      <c r="AL44" s="84" t="s">
        <v>5768</v>
      </c>
      <c r="AM44" s="79"/>
      <c r="AN44" s="81">
        <v>39926.80793981482</v>
      </c>
      <c r="AO44" s="84" t="s">
        <v>6249</v>
      </c>
      <c r="AP44" s="79" t="b">
        <v>0</v>
      </c>
      <c r="AQ44" s="79" t="b">
        <v>0</v>
      </c>
      <c r="AR44" s="79" t="b">
        <v>0</v>
      </c>
      <c r="AS44" s="79"/>
      <c r="AT44" s="79">
        <v>17</v>
      </c>
      <c r="AU44" s="84" t="s">
        <v>6487</v>
      </c>
      <c r="AV44" s="79" t="b">
        <v>0</v>
      </c>
      <c r="AW44" s="79" t="s">
        <v>6792</v>
      </c>
      <c r="AX44" s="84" t="s">
        <v>7192</v>
      </c>
      <c r="AY44" s="79" t="s">
        <v>66</v>
      </c>
      <c r="AZ44" s="79" t="str">
        <f>REPLACE(INDEX(GroupVertices[Group],MATCH(Vertices[[#This Row],[Vertex]],GroupVertices[Vertex],0)),1,1,"")</f>
        <v>24</v>
      </c>
      <c r="BA44" s="48"/>
      <c r="BB44" s="48"/>
      <c r="BC44" s="48"/>
      <c r="BD44" s="48"/>
      <c r="BE44" s="48"/>
      <c r="BF44" s="48"/>
      <c r="BG44" s="133" t="s">
        <v>9035</v>
      </c>
      <c r="BH44" s="133" t="s">
        <v>9340</v>
      </c>
      <c r="BI44" s="133" t="s">
        <v>9377</v>
      </c>
      <c r="BJ44" s="133" t="s">
        <v>9377</v>
      </c>
      <c r="BK44" s="2"/>
      <c r="BL44" s="3"/>
      <c r="BM44" s="3"/>
      <c r="BN44" s="3"/>
      <c r="BO44" s="3"/>
    </row>
    <row r="45" spans="1:67" ht="15">
      <c r="A45" s="65" t="s">
        <v>396</v>
      </c>
      <c r="B45" s="66"/>
      <c r="C45" s="66"/>
      <c r="D45" s="67"/>
      <c r="E45" s="69">
        <v>85.28203443334822</v>
      </c>
      <c r="F45" s="103" t="s">
        <v>1664</v>
      </c>
      <c r="G45" s="66"/>
      <c r="H45" s="70"/>
      <c r="I45" s="71"/>
      <c r="J45" s="71"/>
      <c r="K45" s="70" t="s">
        <v>7719</v>
      </c>
      <c r="L45" s="74"/>
      <c r="M45" s="75">
        <v>3653.728515625</v>
      </c>
      <c r="N45" s="75">
        <v>9680.7294921875</v>
      </c>
      <c r="O45" s="76"/>
      <c r="P45" s="77"/>
      <c r="Q45" s="77"/>
      <c r="R45" s="89"/>
      <c r="S45" s="48">
        <v>0</v>
      </c>
      <c r="T45" s="48">
        <v>2</v>
      </c>
      <c r="U45" s="49">
        <v>4</v>
      </c>
      <c r="V45" s="49">
        <v>0.25</v>
      </c>
      <c r="W45" s="49">
        <v>0</v>
      </c>
      <c r="X45" s="49">
        <v>1.298244</v>
      </c>
      <c r="Y45" s="49">
        <v>0</v>
      </c>
      <c r="Z45" s="49">
        <v>0</v>
      </c>
      <c r="AA45" s="72">
        <v>45</v>
      </c>
      <c r="AB45" s="72"/>
      <c r="AC45" s="73"/>
      <c r="AD45" s="79" t="s">
        <v>4224</v>
      </c>
      <c r="AE45" s="79">
        <v>2032</v>
      </c>
      <c r="AF45" s="79">
        <v>1507</v>
      </c>
      <c r="AG45" s="79">
        <v>30063</v>
      </c>
      <c r="AH45" s="79">
        <v>59007</v>
      </c>
      <c r="AI45" s="79"/>
      <c r="AJ45" s="79" t="s">
        <v>4846</v>
      </c>
      <c r="AK45" s="79"/>
      <c r="AL45" s="79"/>
      <c r="AM45" s="79"/>
      <c r="AN45" s="81">
        <v>42222.904861111114</v>
      </c>
      <c r="AO45" s="84" t="s">
        <v>6134</v>
      </c>
      <c r="AP45" s="79" t="b">
        <v>1</v>
      </c>
      <c r="AQ45" s="79" t="b">
        <v>0</v>
      </c>
      <c r="AR45" s="79" t="b">
        <v>1</v>
      </c>
      <c r="AS45" s="79"/>
      <c r="AT45" s="79">
        <v>11</v>
      </c>
      <c r="AU45" s="84" t="s">
        <v>6484</v>
      </c>
      <c r="AV45" s="79" t="b">
        <v>0</v>
      </c>
      <c r="AW45" s="79" t="s">
        <v>6792</v>
      </c>
      <c r="AX45" s="84" t="s">
        <v>7061</v>
      </c>
      <c r="AY45" s="79" t="s">
        <v>66</v>
      </c>
      <c r="AZ45" s="79" t="str">
        <f>REPLACE(INDEX(GroupVertices[Group],MATCH(Vertices[[#This Row],[Vertex]],GroupVertices[Vertex],0)),1,1,"")</f>
        <v>26</v>
      </c>
      <c r="BA45" s="48"/>
      <c r="BB45" s="48"/>
      <c r="BC45" s="48"/>
      <c r="BD45" s="48"/>
      <c r="BE45" s="48"/>
      <c r="BF45" s="48"/>
      <c r="BG45" s="133" t="s">
        <v>9036</v>
      </c>
      <c r="BH45" s="133" t="s">
        <v>9036</v>
      </c>
      <c r="BI45" s="133" t="s">
        <v>9378</v>
      </c>
      <c r="BJ45" s="133" t="s">
        <v>9378</v>
      </c>
      <c r="BK45" s="2"/>
      <c r="BL45" s="3"/>
      <c r="BM45" s="3"/>
      <c r="BN45" s="3"/>
      <c r="BO45" s="3"/>
    </row>
    <row r="46" spans="1:67" ht="15">
      <c r="A46" s="65" t="s">
        <v>766</v>
      </c>
      <c r="B46" s="66"/>
      <c r="C46" s="66"/>
      <c r="D46" s="67">
        <v>5.75</v>
      </c>
      <c r="E46" s="69">
        <v>85.28203443334822</v>
      </c>
      <c r="F46" s="103" t="s">
        <v>6603</v>
      </c>
      <c r="G46" s="66"/>
      <c r="H46" s="70"/>
      <c r="I46" s="71"/>
      <c r="J46" s="71"/>
      <c r="K46" s="70" t="s">
        <v>7721</v>
      </c>
      <c r="L46" s="74"/>
      <c r="M46" s="75">
        <v>4043.806884765625</v>
      </c>
      <c r="N46" s="75">
        <v>9511.3291015625</v>
      </c>
      <c r="O46" s="76"/>
      <c r="P46" s="77"/>
      <c r="Q46" s="77"/>
      <c r="R46" s="89"/>
      <c r="S46" s="48">
        <v>2</v>
      </c>
      <c r="T46" s="48">
        <v>0</v>
      </c>
      <c r="U46" s="49">
        <v>4</v>
      </c>
      <c r="V46" s="49">
        <v>0.25</v>
      </c>
      <c r="W46" s="49">
        <v>0</v>
      </c>
      <c r="X46" s="49">
        <v>1.298244</v>
      </c>
      <c r="Y46" s="49">
        <v>0</v>
      </c>
      <c r="Z46" s="49">
        <v>0</v>
      </c>
      <c r="AA46" s="72">
        <v>46</v>
      </c>
      <c r="AB46" s="72"/>
      <c r="AC46" s="73"/>
      <c r="AD46" s="79" t="s">
        <v>4226</v>
      </c>
      <c r="AE46" s="79">
        <v>99</v>
      </c>
      <c r="AF46" s="79">
        <v>5299936</v>
      </c>
      <c r="AG46" s="79">
        <v>3447</v>
      </c>
      <c r="AH46" s="79">
        <v>19</v>
      </c>
      <c r="AI46" s="79"/>
      <c r="AJ46" s="79" t="s">
        <v>4848</v>
      </c>
      <c r="AK46" s="79"/>
      <c r="AL46" s="84" t="s">
        <v>5702</v>
      </c>
      <c r="AM46" s="79"/>
      <c r="AN46" s="81">
        <v>41614.64346064815</v>
      </c>
      <c r="AO46" s="79"/>
      <c r="AP46" s="79" t="b">
        <v>1</v>
      </c>
      <c r="AQ46" s="79" t="b">
        <v>0</v>
      </c>
      <c r="AR46" s="79" t="b">
        <v>0</v>
      </c>
      <c r="AS46" s="79"/>
      <c r="AT46" s="79">
        <v>15384</v>
      </c>
      <c r="AU46" s="84" t="s">
        <v>6484</v>
      </c>
      <c r="AV46" s="79" t="b">
        <v>1</v>
      </c>
      <c r="AW46" s="79" t="s">
        <v>6792</v>
      </c>
      <c r="AX46" s="84" t="s">
        <v>7063</v>
      </c>
      <c r="AY46" s="79" t="s">
        <v>65</v>
      </c>
      <c r="AZ46" s="79" t="str">
        <f>REPLACE(INDEX(GroupVertices[Group],MATCH(Vertices[[#This Row],[Vertex]],GroupVertices[Vertex],0)),1,1,"")</f>
        <v>26</v>
      </c>
      <c r="BA46" s="48"/>
      <c r="BB46" s="48"/>
      <c r="BC46" s="48"/>
      <c r="BD46" s="48"/>
      <c r="BE46" s="48"/>
      <c r="BF46" s="48"/>
      <c r="BG46" s="48"/>
      <c r="BH46" s="48"/>
      <c r="BI46" s="48"/>
      <c r="BJ46" s="48"/>
      <c r="BK46" s="2"/>
      <c r="BL46" s="3"/>
      <c r="BM46" s="3"/>
      <c r="BN46" s="3"/>
      <c r="BO46" s="3"/>
    </row>
    <row r="47" spans="1:67" ht="15">
      <c r="A47" s="65" t="s">
        <v>686</v>
      </c>
      <c r="B47" s="66"/>
      <c r="C47" s="66"/>
      <c r="D47" s="67">
        <v>8.236090628064915</v>
      </c>
      <c r="E47" s="69">
        <v>85.28203443334822</v>
      </c>
      <c r="F47" s="103" t="s">
        <v>1863</v>
      </c>
      <c r="G47" s="66"/>
      <c r="H47" s="70"/>
      <c r="I47" s="71"/>
      <c r="J47" s="71"/>
      <c r="K47" s="70" t="s">
        <v>7755</v>
      </c>
      <c r="L47" s="74"/>
      <c r="M47" s="75">
        <v>3497.695556640625</v>
      </c>
      <c r="N47" s="75">
        <v>960.783447265625</v>
      </c>
      <c r="O47" s="76"/>
      <c r="P47" s="77"/>
      <c r="Q47" s="77"/>
      <c r="R47" s="89"/>
      <c r="S47" s="48">
        <v>3</v>
      </c>
      <c r="T47" s="48">
        <v>1</v>
      </c>
      <c r="U47" s="49">
        <v>3</v>
      </c>
      <c r="V47" s="49">
        <v>0.25</v>
      </c>
      <c r="W47" s="49">
        <v>0</v>
      </c>
      <c r="X47" s="49">
        <v>1.389312</v>
      </c>
      <c r="Y47" s="49">
        <v>0.25</v>
      </c>
      <c r="Z47" s="49">
        <v>0</v>
      </c>
      <c r="AA47" s="72">
        <v>47</v>
      </c>
      <c r="AB47" s="72"/>
      <c r="AC47" s="73"/>
      <c r="AD47" s="79" t="s">
        <v>4259</v>
      </c>
      <c r="AE47" s="79">
        <v>398</v>
      </c>
      <c r="AF47" s="79">
        <v>35</v>
      </c>
      <c r="AG47" s="79">
        <v>2286</v>
      </c>
      <c r="AH47" s="79">
        <v>3590</v>
      </c>
      <c r="AI47" s="79"/>
      <c r="AJ47" s="79" t="s">
        <v>4878</v>
      </c>
      <c r="AK47" s="79"/>
      <c r="AL47" s="79"/>
      <c r="AM47" s="79"/>
      <c r="AN47" s="81">
        <v>41984.16743055556</v>
      </c>
      <c r="AO47" s="84" t="s">
        <v>6164</v>
      </c>
      <c r="AP47" s="79" t="b">
        <v>1</v>
      </c>
      <c r="AQ47" s="79" t="b">
        <v>0</v>
      </c>
      <c r="AR47" s="79" t="b">
        <v>1</v>
      </c>
      <c r="AS47" s="79"/>
      <c r="AT47" s="79">
        <v>0</v>
      </c>
      <c r="AU47" s="84" t="s">
        <v>6484</v>
      </c>
      <c r="AV47" s="79" t="b">
        <v>0</v>
      </c>
      <c r="AW47" s="79" t="s">
        <v>6792</v>
      </c>
      <c r="AX47" s="84" t="s">
        <v>7097</v>
      </c>
      <c r="AY47" s="79" t="s">
        <v>66</v>
      </c>
      <c r="AZ47" s="79" t="str">
        <f>REPLACE(INDEX(GroupVertices[Group],MATCH(Vertices[[#This Row],[Vertex]],GroupVertices[Vertex],0)),1,1,"")</f>
        <v>15</v>
      </c>
      <c r="BA47" s="48"/>
      <c r="BB47" s="48"/>
      <c r="BC47" s="48"/>
      <c r="BD47" s="48"/>
      <c r="BE47" s="48"/>
      <c r="BF47" s="48"/>
      <c r="BG47" s="133" t="s">
        <v>8581</v>
      </c>
      <c r="BH47" s="133" t="s">
        <v>8581</v>
      </c>
      <c r="BI47" s="133" t="s">
        <v>8746</v>
      </c>
      <c r="BJ47" s="133" t="s">
        <v>8746</v>
      </c>
      <c r="BK47" s="2"/>
      <c r="BL47" s="3"/>
      <c r="BM47" s="3"/>
      <c r="BN47" s="3"/>
      <c r="BO47" s="3"/>
    </row>
    <row r="48" spans="1:67" ht="15">
      <c r="A48" s="65" t="s">
        <v>777</v>
      </c>
      <c r="B48" s="66"/>
      <c r="C48" s="66"/>
      <c r="D48" s="67">
        <v>10</v>
      </c>
      <c r="E48" s="69">
        <v>85.28203443334822</v>
      </c>
      <c r="F48" s="103" t="s">
        <v>6620</v>
      </c>
      <c r="G48" s="66"/>
      <c r="H48" s="70"/>
      <c r="I48" s="71"/>
      <c r="J48" s="71"/>
      <c r="K48" s="70" t="s">
        <v>7756</v>
      </c>
      <c r="L48" s="74"/>
      <c r="M48" s="75">
        <v>3484.498291015625</v>
      </c>
      <c r="N48" s="75">
        <v>580.2964477539062</v>
      </c>
      <c r="O48" s="76"/>
      <c r="P48" s="77"/>
      <c r="Q48" s="77"/>
      <c r="R48" s="89"/>
      <c r="S48" s="48">
        <v>4</v>
      </c>
      <c r="T48" s="48">
        <v>0</v>
      </c>
      <c r="U48" s="49">
        <v>3</v>
      </c>
      <c r="V48" s="49">
        <v>0.25</v>
      </c>
      <c r="W48" s="49">
        <v>0</v>
      </c>
      <c r="X48" s="49">
        <v>1.389312</v>
      </c>
      <c r="Y48" s="49">
        <v>0.25</v>
      </c>
      <c r="Z48" s="49">
        <v>0</v>
      </c>
      <c r="AA48" s="72">
        <v>48</v>
      </c>
      <c r="AB48" s="72"/>
      <c r="AC48" s="73"/>
      <c r="AD48" s="79" t="s">
        <v>4260</v>
      </c>
      <c r="AE48" s="79">
        <v>664</v>
      </c>
      <c r="AF48" s="79">
        <v>1649344</v>
      </c>
      <c r="AG48" s="79">
        <v>30329</v>
      </c>
      <c r="AH48" s="79">
        <v>2756</v>
      </c>
      <c r="AI48" s="79"/>
      <c r="AJ48" s="79" t="s">
        <v>4879</v>
      </c>
      <c r="AK48" s="79" t="s">
        <v>5388</v>
      </c>
      <c r="AL48" s="84" t="s">
        <v>5717</v>
      </c>
      <c r="AM48" s="79"/>
      <c r="AN48" s="81">
        <v>39875.66751157407</v>
      </c>
      <c r="AO48" s="84" t="s">
        <v>6165</v>
      </c>
      <c r="AP48" s="79" t="b">
        <v>0</v>
      </c>
      <c r="AQ48" s="79" t="b">
        <v>0</v>
      </c>
      <c r="AR48" s="79" t="b">
        <v>1</v>
      </c>
      <c r="AS48" s="79"/>
      <c r="AT48" s="79">
        <v>4715</v>
      </c>
      <c r="AU48" s="84" t="s">
        <v>6484</v>
      </c>
      <c r="AV48" s="79" t="b">
        <v>1</v>
      </c>
      <c r="AW48" s="79" t="s">
        <v>6792</v>
      </c>
      <c r="AX48" s="84" t="s">
        <v>7098</v>
      </c>
      <c r="AY48" s="79" t="s">
        <v>65</v>
      </c>
      <c r="AZ48" s="79" t="str">
        <f>REPLACE(INDEX(GroupVertices[Group],MATCH(Vertices[[#This Row],[Vertex]],GroupVertices[Vertex],0)),1,1,"")</f>
        <v>15</v>
      </c>
      <c r="BA48" s="48"/>
      <c r="BB48" s="48"/>
      <c r="BC48" s="48"/>
      <c r="BD48" s="48"/>
      <c r="BE48" s="48"/>
      <c r="BF48" s="48"/>
      <c r="BG48" s="48"/>
      <c r="BH48" s="48"/>
      <c r="BI48" s="48"/>
      <c r="BJ48" s="48"/>
      <c r="BK48" s="2"/>
      <c r="BL48" s="3"/>
      <c r="BM48" s="3"/>
      <c r="BN48" s="3"/>
      <c r="BO48" s="3"/>
    </row>
    <row r="49" spans="1:67" ht="15">
      <c r="A49" s="65" t="s">
        <v>457</v>
      </c>
      <c r="B49" s="66"/>
      <c r="C49" s="66"/>
      <c r="D49" s="67">
        <v>8.236090628064915</v>
      </c>
      <c r="E49" s="69">
        <v>92.6410172166741</v>
      </c>
      <c r="F49" s="103" t="s">
        <v>1708</v>
      </c>
      <c r="G49" s="66"/>
      <c r="H49" s="70"/>
      <c r="I49" s="71"/>
      <c r="J49" s="71"/>
      <c r="K49" s="70" t="s">
        <v>7806</v>
      </c>
      <c r="L49" s="74"/>
      <c r="M49" s="75">
        <v>4641.9189453125</v>
      </c>
      <c r="N49" s="75">
        <v>1936.162841796875</v>
      </c>
      <c r="O49" s="76"/>
      <c r="P49" s="77"/>
      <c r="Q49" s="77"/>
      <c r="R49" s="89"/>
      <c r="S49" s="48">
        <v>3</v>
      </c>
      <c r="T49" s="48">
        <v>2</v>
      </c>
      <c r="U49" s="49">
        <v>2</v>
      </c>
      <c r="V49" s="49">
        <v>0.5</v>
      </c>
      <c r="W49" s="49">
        <v>0</v>
      </c>
      <c r="X49" s="49">
        <v>1.723403</v>
      </c>
      <c r="Y49" s="49">
        <v>0</v>
      </c>
      <c r="Z49" s="49">
        <v>0.5</v>
      </c>
      <c r="AA49" s="72">
        <v>49</v>
      </c>
      <c r="AB49" s="72"/>
      <c r="AC49" s="73"/>
      <c r="AD49" s="79" t="s">
        <v>4309</v>
      </c>
      <c r="AE49" s="79">
        <v>820</v>
      </c>
      <c r="AF49" s="79">
        <v>1432</v>
      </c>
      <c r="AG49" s="79">
        <v>93448</v>
      </c>
      <c r="AH49" s="79">
        <v>75677</v>
      </c>
      <c r="AI49" s="79"/>
      <c r="AJ49" s="79" t="s">
        <v>4927</v>
      </c>
      <c r="AK49" s="79" t="s">
        <v>5423</v>
      </c>
      <c r="AL49" s="84" t="s">
        <v>5746</v>
      </c>
      <c r="AM49" s="79"/>
      <c r="AN49" s="81">
        <v>41573.67560185185</v>
      </c>
      <c r="AO49" s="84" t="s">
        <v>6212</v>
      </c>
      <c r="AP49" s="79" t="b">
        <v>0</v>
      </c>
      <c r="AQ49" s="79" t="b">
        <v>0</v>
      </c>
      <c r="AR49" s="79" t="b">
        <v>1</v>
      </c>
      <c r="AS49" s="79"/>
      <c r="AT49" s="79">
        <v>17</v>
      </c>
      <c r="AU49" s="84" t="s">
        <v>6490</v>
      </c>
      <c r="AV49" s="79" t="b">
        <v>0</v>
      </c>
      <c r="AW49" s="79" t="s">
        <v>6792</v>
      </c>
      <c r="AX49" s="84" t="s">
        <v>7148</v>
      </c>
      <c r="AY49" s="79" t="s">
        <v>66</v>
      </c>
      <c r="AZ49" s="79" t="str">
        <f>REPLACE(INDEX(GroupVertices[Group],MATCH(Vertices[[#This Row],[Vertex]],GroupVertices[Vertex],0)),1,1,"")</f>
        <v>34</v>
      </c>
      <c r="BA49" s="48"/>
      <c r="BB49" s="48"/>
      <c r="BC49" s="48"/>
      <c r="BD49" s="48"/>
      <c r="BE49" s="48"/>
      <c r="BF49" s="48"/>
      <c r="BG49" s="133" t="s">
        <v>9037</v>
      </c>
      <c r="BH49" s="133" t="s">
        <v>9341</v>
      </c>
      <c r="BI49" s="133" t="s">
        <v>9379</v>
      </c>
      <c r="BJ49" s="133" t="s">
        <v>9668</v>
      </c>
      <c r="BK49" s="2"/>
      <c r="BL49" s="3"/>
      <c r="BM49" s="3"/>
      <c r="BN49" s="3"/>
      <c r="BO49" s="3"/>
    </row>
    <row r="50" spans="1:67" ht="15">
      <c r="A50" s="65" t="s">
        <v>299</v>
      </c>
      <c r="B50" s="66"/>
      <c r="C50" s="66"/>
      <c r="D50" s="67"/>
      <c r="E50" s="69">
        <v>92.6410172166741</v>
      </c>
      <c r="F50" s="103" t="s">
        <v>1581</v>
      </c>
      <c r="G50" s="66"/>
      <c r="H50" s="70"/>
      <c r="I50" s="71"/>
      <c r="J50" s="71"/>
      <c r="K50" s="70" t="s">
        <v>7557</v>
      </c>
      <c r="L50" s="74"/>
      <c r="M50" s="75">
        <v>4641.91796875</v>
      </c>
      <c r="N50" s="75">
        <v>954.8311157226562</v>
      </c>
      <c r="O50" s="76"/>
      <c r="P50" s="77"/>
      <c r="Q50" s="77"/>
      <c r="R50" s="89"/>
      <c r="S50" s="48">
        <v>0</v>
      </c>
      <c r="T50" s="48">
        <v>2</v>
      </c>
      <c r="U50" s="49">
        <v>2</v>
      </c>
      <c r="V50" s="49">
        <v>0.5</v>
      </c>
      <c r="W50" s="49">
        <v>0</v>
      </c>
      <c r="X50" s="49">
        <v>1.459458</v>
      </c>
      <c r="Y50" s="49">
        <v>0</v>
      </c>
      <c r="Z50" s="49">
        <v>0</v>
      </c>
      <c r="AA50" s="72">
        <v>50</v>
      </c>
      <c r="AB50" s="72"/>
      <c r="AC50" s="73"/>
      <c r="AD50" s="79" t="s">
        <v>4064</v>
      </c>
      <c r="AE50" s="79">
        <v>1875</v>
      </c>
      <c r="AF50" s="79">
        <v>652</v>
      </c>
      <c r="AG50" s="79">
        <v>6182</v>
      </c>
      <c r="AH50" s="79">
        <v>68777</v>
      </c>
      <c r="AI50" s="79"/>
      <c r="AJ50" s="79" t="s">
        <v>4700</v>
      </c>
      <c r="AK50" s="79"/>
      <c r="AL50" s="79"/>
      <c r="AM50" s="79"/>
      <c r="AN50" s="81">
        <v>42447.07292824074</v>
      </c>
      <c r="AO50" s="84" t="s">
        <v>5991</v>
      </c>
      <c r="AP50" s="79" t="b">
        <v>0</v>
      </c>
      <c r="AQ50" s="79" t="b">
        <v>0</v>
      </c>
      <c r="AR50" s="79" t="b">
        <v>0</v>
      </c>
      <c r="AS50" s="79"/>
      <c r="AT50" s="79">
        <v>6</v>
      </c>
      <c r="AU50" s="84" t="s">
        <v>6484</v>
      </c>
      <c r="AV50" s="79" t="b">
        <v>0</v>
      </c>
      <c r="AW50" s="79" t="s">
        <v>6792</v>
      </c>
      <c r="AX50" s="84" t="s">
        <v>6899</v>
      </c>
      <c r="AY50" s="79" t="s">
        <v>66</v>
      </c>
      <c r="AZ50" s="79" t="str">
        <f>REPLACE(INDEX(GroupVertices[Group],MATCH(Vertices[[#This Row],[Vertex]],GroupVertices[Vertex],0)),1,1,"")</f>
        <v>35</v>
      </c>
      <c r="BA50" s="48"/>
      <c r="BB50" s="48"/>
      <c r="BC50" s="48"/>
      <c r="BD50" s="48"/>
      <c r="BE50" s="48"/>
      <c r="BF50" s="48"/>
      <c r="BG50" s="133" t="s">
        <v>9038</v>
      </c>
      <c r="BH50" s="133" t="s">
        <v>9038</v>
      </c>
      <c r="BI50" s="133" t="s">
        <v>9380</v>
      </c>
      <c r="BJ50" s="133" t="s">
        <v>9380</v>
      </c>
      <c r="BK50" s="2"/>
      <c r="BL50" s="3"/>
      <c r="BM50" s="3"/>
      <c r="BN50" s="3"/>
      <c r="BO50" s="3"/>
    </row>
    <row r="51" spans="1:67" ht="15">
      <c r="A51" s="65" t="s">
        <v>303</v>
      </c>
      <c r="B51" s="66"/>
      <c r="C51" s="66"/>
      <c r="D51" s="67"/>
      <c r="E51" s="69">
        <v>92.6410172166741</v>
      </c>
      <c r="F51" s="103" t="s">
        <v>1583</v>
      </c>
      <c r="G51" s="66"/>
      <c r="H51" s="70"/>
      <c r="I51" s="71"/>
      <c r="J51" s="71"/>
      <c r="K51" s="70" t="s">
        <v>7565</v>
      </c>
      <c r="L51" s="74"/>
      <c r="M51" s="75">
        <v>4641.9248046875</v>
      </c>
      <c r="N51" s="75">
        <v>9680.7294921875</v>
      </c>
      <c r="O51" s="76"/>
      <c r="P51" s="77"/>
      <c r="Q51" s="77"/>
      <c r="R51" s="89"/>
      <c r="S51" s="48">
        <v>0</v>
      </c>
      <c r="T51" s="48">
        <v>2</v>
      </c>
      <c r="U51" s="49">
        <v>2</v>
      </c>
      <c r="V51" s="49">
        <v>0.5</v>
      </c>
      <c r="W51" s="49">
        <v>0</v>
      </c>
      <c r="X51" s="49">
        <v>1.459458</v>
      </c>
      <c r="Y51" s="49">
        <v>0</v>
      </c>
      <c r="Z51" s="49">
        <v>0</v>
      </c>
      <c r="AA51" s="72">
        <v>51</v>
      </c>
      <c r="AB51" s="72"/>
      <c r="AC51" s="73"/>
      <c r="AD51" s="79" t="s">
        <v>4072</v>
      </c>
      <c r="AE51" s="79">
        <v>1164</v>
      </c>
      <c r="AF51" s="79">
        <v>4633</v>
      </c>
      <c r="AG51" s="79">
        <v>13239</v>
      </c>
      <c r="AH51" s="79">
        <v>12088</v>
      </c>
      <c r="AI51" s="79"/>
      <c r="AJ51" s="79" t="s">
        <v>4708</v>
      </c>
      <c r="AK51" s="79" t="s">
        <v>5274</v>
      </c>
      <c r="AL51" s="84" t="s">
        <v>5638</v>
      </c>
      <c r="AM51" s="79"/>
      <c r="AN51" s="81">
        <v>40425.30510416667</v>
      </c>
      <c r="AO51" s="84" t="s">
        <v>5999</v>
      </c>
      <c r="AP51" s="79" t="b">
        <v>0</v>
      </c>
      <c r="AQ51" s="79" t="b">
        <v>0</v>
      </c>
      <c r="AR51" s="79" t="b">
        <v>1</v>
      </c>
      <c r="AS51" s="79"/>
      <c r="AT51" s="79">
        <v>189</v>
      </c>
      <c r="AU51" s="84" t="s">
        <v>6498</v>
      </c>
      <c r="AV51" s="79" t="b">
        <v>0</v>
      </c>
      <c r="AW51" s="79" t="s">
        <v>6792</v>
      </c>
      <c r="AX51" s="84" t="s">
        <v>6907</v>
      </c>
      <c r="AY51" s="79" t="s">
        <v>66</v>
      </c>
      <c r="AZ51" s="79" t="str">
        <f>REPLACE(INDEX(GroupVertices[Group],MATCH(Vertices[[#This Row],[Vertex]],GroupVertices[Vertex],0)),1,1,"")</f>
        <v>49</v>
      </c>
      <c r="BA51" s="48"/>
      <c r="BB51" s="48"/>
      <c r="BC51" s="48"/>
      <c r="BD51" s="48"/>
      <c r="BE51" s="48"/>
      <c r="BF51" s="48"/>
      <c r="BG51" s="133" t="s">
        <v>9039</v>
      </c>
      <c r="BH51" s="133" t="s">
        <v>9039</v>
      </c>
      <c r="BI51" s="133" t="s">
        <v>9381</v>
      </c>
      <c r="BJ51" s="133" t="s">
        <v>9381</v>
      </c>
      <c r="BK51" s="2"/>
      <c r="BL51" s="3"/>
      <c r="BM51" s="3"/>
      <c r="BN51" s="3"/>
      <c r="BO51" s="3"/>
    </row>
    <row r="52" spans="1:67" ht="15">
      <c r="A52" s="65" t="s">
        <v>306</v>
      </c>
      <c r="B52" s="66"/>
      <c r="C52" s="66"/>
      <c r="D52" s="67"/>
      <c r="E52" s="69">
        <v>92.6410172166741</v>
      </c>
      <c r="F52" s="103" t="s">
        <v>1586</v>
      </c>
      <c r="G52" s="66"/>
      <c r="H52" s="70"/>
      <c r="I52" s="71"/>
      <c r="J52" s="71"/>
      <c r="K52" s="70" t="s">
        <v>7570</v>
      </c>
      <c r="L52" s="74"/>
      <c r="M52" s="75">
        <v>5097.01416015625</v>
      </c>
      <c r="N52" s="75">
        <v>4827.10888671875</v>
      </c>
      <c r="O52" s="76"/>
      <c r="P52" s="77"/>
      <c r="Q52" s="77"/>
      <c r="R52" s="89"/>
      <c r="S52" s="48">
        <v>0</v>
      </c>
      <c r="T52" s="48">
        <v>2</v>
      </c>
      <c r="U52" s="49">
        <v>2</v>
      </c>
      <c r="V52" s="49">
        <v>0.5</v>
      </c>
      <c r="W52" s="49">
        <v>0</v>
      </c>
      <c r="X52" s="49">
        <v>1.459458</v>
      </c>
      <c r="Y52" s="49">
        <v>0</v>
      </c>
      <c r="Z52" s="49">
        <v>0</v>
      </c>
      <c r="AA52" s="72">
        <v>52</v>
      </c>
      <c r="AB52" s="72"/>
      <c r="AC52" s="73"/>
      <c r="AD52" s="79" t="s">
        <v>4077</v>
      </c>
      <c r="AE52" s="79">
        <v>23</v>
      </c>
      <c r="AF52" s="79">
        <v>7</v>
      </c>
      <c r="AG52" s="79">
        <v>103</v>
      </c>
      <c r="AH52" s="79">
        <v>269</v>
      </c>
      <c r="AI52" s="79"/>
      <c r="AJ52" s="79" t="s">
        <v>4712</v>
      </c>
      <c r="AK52" s="79"/>
      <c r="AL52" s="79"/>
      <c r="AM52" s="79"/>
      <c r="AN52" s="81">
        <v>41879.51820601852</v>
      </c>
      <c r="AO52" s="84" t="s">
        <v>6004</v>
      </c>
      <c r="AP52" s="79" t="b">
        <v>0</v>
      </c>
      <c r="AQ52" s="79" t="b">
        <v>0</v>
      </c>
      <c r="AR52" s="79" t="b">
        <v>0</v>
      </c>
      <c r="AS52" s="79"/>
      <c r="AT52" s="79">
        <v>0</v>
      </c>
      <c r="AU52" s="84" t="s">
        <v>6484</v>
      </c>
      <c r="AV52" s="79" t="b">
        <v>0</v>
      </c>
      <c r="AW52" s="79" t="s">
        <v>6792</v>
      </c>
      <c r="AX52" s="84" t="s">
        <v>6912</v>
      </c>
      <c r="AY52" s="79" t="s">
        <v>66</v>
      </c>
      <c r="AZ52" s="79" t="str">
        <f>REPLACE(INDEX(GroupVertices[Group],MATCH(Vertices[[#This Row],[Vertex]],GroupVertices[Vertex],0)),1,1,"")</f>
        <v>41</v>
      </c>
      <c r="BA52" s="48"/>
      <c r="BB52" s="48"/>
      <c r="BC52" s="48"/>
      <c r="BD52" s="48"/>
      <c r="BE52" s="48"/>
      <c r="BF52" s="48"/>
      <c r="BG52" s="133" t="s">
        <v>9040</v>
      </c>
      <c r="BH52" s="133" t="s">
        <v>9040</v>
      </c>
      <c r="BI52" s="133" t="s">
        <v>9382</v>
      </c>
      <c r="BJ52" s="133" t="s">
        <v>9382</v>
      </c>
      <c r="BK52" s="2"/>
      <c r="BL52" s="3"/>
      <c r="BM52" s="3"/>
      <c r="BN52" s="3"/>
      <c r="BO52" s="3"/>
    </row>
    <row r="53" spans="1:67" ht="15">
      <c r="A53" s="65" t="s">
        <v>322</v>
      </c>
      <c r="B53" s="66"/>
      <c r="C53" s="66"/>
      <c r="D53" s="67"/>
      <c r="E53" s="69">
        <v>92.6410172166741</v>
      </c>
      <c r="F53" s="103" t="s">
        <v>1602</v>
      </c>
      <c r="G53" s="66"/>
      <c r="H53" s="70"/>
      <c r="I53" s="71"/>
      <c r="J53" s="71"/>
      <c r="K53" s="70" t="s">
        <v>7595</v>
      </c>
      <c r="L53" s="74"/>
      <c r="M53" s="75">
        <v>4199.83154296875</v>
      </c>
      <c r="N53" s="75">
        <v>5808.44580078125</v>
      </c>
      <c r="O53" s="76"/>
      <c r="P53" s="77"/>
      <c r="Q53" s="77"/>
      <c r="R53" s="89"/>
      <c r="S53" s="48">
        <v>0</v>
      </c>
      <c r="T53" s="48">
        <v>2</v>
      </c>
      <c r="U53" s="49">
        <v>2</v>
      </c>
      <c r="V53" s="49">
        <v>0.5</v>
      </c>
      <c r="W53" s="49">
        <v>0</v>
      </c>
      <c r="X53" s="49">
        <v>1.459458</v>
      </c>
      <c r="Y53" s="49">
        <v>0</v>
      </c>
      <c r="Z53" s="49">
        <v>0</v>
      </c>
      <c r="AA53" s="72">
        <v>53</v>
      </c>
      <c r="AB53" s="72"/>
      <c r="AC53" s="73"/>
      <c r="AD53" s="79" t="s">
        <v>4101</v>
      </c>
      <c r="AE53" s="79">
        <v>1695</v>
      </c>
      <c r="AF53" s="79">
        <v>303</v>
      </c>
      <c r="AG53" s="79">
        <v>24260</v>
      </c>
      <c r="AH53" s="79">
        <v>41231</v>
      </c>
      <c r="AI53" s="79"/>
      <c r="AJ53" s="79" t="s">
        <v>4737</v>
      </c>
      <c r="AK53" s="79" t="s">
        <v>5294</v>
      </c>
      <c r="AL53" s="79"/>
      <c r="AM53" s="79"/>
      <c r="AN53" s="81">
        <v>39835.87233796297</v>
      </c>
      <c r="AO53" s="84" t="s">
        <v>6025</v>
      </c>
      <c r="AP53" s="79" t="b">
        <v>0</v>
      </c>
      <c r="AQ53" s="79" t="b">
        <v>0</v>
      </c>
      <c r="AR53" s="79" t="b">
        <v>0</v>
      </c>
      <c r="AS53" s="79"/>
      <c r="AT53" s="79">
        <v>23</v>
      </c>
      <c r="AU53" s="84" t="s">
        <v>6497</v>
      </c>
      <c r="AV53" s="79" t="b">
        <v>0</v>
      </c>
      <c r="AW53" s="79" t="s">
        <v>6792</v>
      </c>
      <c r="AX53" s="84" t="s">
        <v>6937</v>
      </c>
      <c r="AY53" s="79" t="s">
        <v>66</v>
      </c>
      <c r="AZ53" s="79" t="str">
        <f>REPLACE(INDEX(GroupVertices[Group],MATCH(Vertices[[#This Row],[Vertex]],GroupVertices[Vertex],0)),1,1,"")</f>
        <v>46</v>
      </c>
      <c r="BA53" s="48"/>
      <c r="BB53" s="48"/>
      <c r="BC53" s="48"/>
      <c r="BD53" s="48"/>
      <c r="BE53" s="48"/>
      <c r="BF53" s="48"/>
      <c r="BG53" s="133" t="s">
        <v>9041</v>
      </c>
      <c r="BH53" s="133" t="s">
        <v>9041</v>
      </c>
      <c r="BI53" s="133" t="s">
        <v>9383</v>
      </c>
      <c r="BJ53" s="133" t="s">
        <v>9383</v>
      </c>
      <c r="BK53" s="2"/>
      <c r="BL53" s="3"/>
      <c r="BM53" s="3"/>
      <c r="BN53" s="3"/>
      <c r="BO53" s="3"/>
    </row>
    <row r="54" spans="1:67" ht="15">
      <c r="A54" s="65" t="s">
        <v>340</v>
      </c>
      <c r="B54" s="66"/>
      <c r="C54" s="66"/>
      <c r="D54" s="67"/>
      <c r="E54" s="69">
        <v>92.6410172166741</v>
      </c>
      <c r="F54" s="103" t="s">
        <v>6564</v>
      </c>
      <c r="G54" s="66"/>
      <c r="H54" s="70"/>
      <c r="I54" s="71"/>
      <c r="J54" s="71"/>
      <c r="K54" s="70" t="s">
        <v>7631</v>
      </c>
      <c r="L54" s="74"/>
      <c r="M54" s="75">
        <v>4641.92236328125</v>
      </c>
      <c r="N54" s="75">
        <v>6763.25390625</v>
      </c>
      <c r="O54" s="76"/>
      <c r="P54" s="77"/>
      <c r="Q54" s="77"/>
      <c r="R54" s="89"/>
      <c r="S54" s="48">
        <v>0</v>
      </c>
      <c r="T54" s="48">
        <v>2</v>
      </c>
      <c r="U54" s="49">
        <v>2</v>
      </c>
      <c r="V54" s="49">
        <v>0.5</v>
      </c>
      <c r="W54" s="49">
        <v>0</v>
      </c>
      <c r="X54" s="49">
        <v>1.459458</v>
      </c>
      <c r="Y54" s="49">
        <v>0</v>
      </c>
      <c r="Z54" s="49">
        <v>0</v>
      </c>
      <c r="AA54" s="72">
        <v>54</v>
      </c>
      <c r="AB54" s="72"/>
      <c r="AC54" s="73"/>
      <c r="AD54" s="79" t="s">
        <v>4137</v>
      </c>
      <c r="AE54" s="79">
        <v>243</v>
      </c>
      <c r="AF54" s="79">
        <v>111</v>
      </c>
      <c r="AG54" s="79">
        <v>969</v>
      </c>
      <c r="AH54" s="79">
        <v>5793</v>
      </c>
      <c r="AI54" s="79"/>
      <c r="AJ54" s="79" t="s">
        <v>4772</v>
      </c>
      <c r="AK54" s="79"/>
      <c r="AL54" s="79"/>
      <c r="AM54" s="79"/>
      <c r="AN54" s="81">
        <v>41706.306967592594</v>
      </c>
      <c r="AO54" s="84" t="s">
        <v>6057</v>
      </c>
      <c r="AP54" s="79" t="b">
        <v>1</v>
      </c>
      <c r="AQ54" s="79" t="b">
        <v>0</v>
      </c>
      <c r="AR54" s="79" t="b">
        <v>0</v>
      </c>
      <c r="AS54" s="79"/>
      <c r="AT54" s="79">
        <v>4</v>
      </c>
      <c r="AU54" s="84" t="s">
        <v>6484</v>
      </c>
      <c r="AV54" s="79" t="b">
        <v>0</v>
      </c>
      <c r="AW54" s="79" t="s">
        <v>6792</v>
      </c>
      <c r="AX54" s="84" t="s">
        <v>6973</v>
      </c>
      <c r="AY54" s="79" t="s">
        <v>66</v>
      </c>
      <c r="AZ54" s="79" t="str">
        <f>REPLACE(INDEX(GroupVertices[Group],MATCH(Vertices[[#This Row],[Vertex]],GroupVertices[Vertex],0)),1,1,"")</f>
        <v>55</v>
      </c>
      <c r="BA54" s="48"/>
      <c r="BB54" s="48"/>
      <c r="BC54" s="48"/>
      <c r="BD54" s="48"/>
      <c r="BE54" s="48"/>
      <c r="BF54" s="48"/>
      <c r="BG54" s="133" t="s">
        <v>9042</v>
      </c>
      <c r="BH54" s="133" t="s">
        <v>9042</v>
      </c>
      <c r="BI54" s="133" t="s">
        <v>9384</v>
      </c>
      <c r="BJ54" s="133" t="s">
        <v>9384</v>
      </c>
      <c r="BK54" s="2"/>
      <c r="BL54" s="3"/>
      <c r="BM54" s="3"/>
      <c r="BN54" s="3"/>
      <c r="BO54" s="3"/>
    </row>
    <row r="55" spans="1:67" ht="15">
      <c r="A55" s="65" t="s">
        <v>371</v>
      </c>
      <c r="B55" s="66"/>
      <c r="C55" s="66"/>
      <c r="D55" s="67"/>
      <c r="E55" s="69">
        <v>92.6410172166741</v>
      </c>
      <c r="F55" s="103" t="s">
        <v>1643</v>
      </c>
      <c r="G55" s="66"/>
      <c r="H55" s="70"/>
      <c r="I55" s="71"/>
      <c r="J55" s="71"/>
      <c r="K55" s="70" t="s">
        <v>7673</v>
      </c>
      <c r="L55" s="74"/>
      <c r="M55" s="75">
        <v>5097.0107421875</v>
      </c>
      <c r="N55" s="75">
        <v>6763.2548828125</v>
      </c>
      <c r="O55" s="76"/>
      <c r="P55" s="77"/>
      <c r="Q55" s="77"/>
      <c r="R55" s="89"/>
      <c r="S55" s="48">
        <v>0</v>
      </c>
      <c r="T55" s="48">
        <v>2</v>
      </c>
      <c r="U55" s="49">
        <v>2</v>
      </c>
      <c r="V55" s="49">
        <v>0.5</v>
      </c>
      <c r="W55" s="49">
        <v>0</v>
      </c>
      <c r="X55" s="49">
        <v>1.459458</v>
      </c>
      <c r="Y55" s="49">
        <v>0</v>
      </c>
      <c r="Z55" s="49">
        <v>0</v>
      </c>
      <c r="AA55" s="72">
        <v>55</v>
      </c>
      <c r="AB55" s="72"/>
      <c r="AC55" s="73"/>
      <c r="AD55" s="79" t="s">
        <v>4179</v>
      </c>
      <c r="AE55" s="79">
        <v>1110</v>
      </c>
      <c r="AF55" s="79">
        <v>37</v>
      </c>
      <c r="AG55" s="79">
        <v>1402</v>
      </c>
      <c r="AH55" s="79">
        <v>6620</v>
      </c>
      <c r="AI55" s="79"/>
      <c r="AJ55" s="79"/>
      <c r="AK55" s="79"/>
      <c r="AL55" s="79"/>
      <c r="AM55" s="79"/>
      <c r="AN55" s="81">
        <v>40235.304756944446</v>
      </c>
      <c r="AO55" s="79"/>
      <c r="AP55" s="79" t="b">
        <v>0</v>
      </c>
      <c r="AQ55" s="79" t="b">
        <v>0</v>
      </c>
      <c r="AR55" s="79" t="b">
        <v>0</v>
      </c>
      <c r="AS55" s="79"/>
      <c r="AT55" s="79">
        <v>1</v>
      </c>
      <c r="AU55" s="84" t="s">
        <v>6487</v>
      </c>
      <c r="AV55" s="79" t="b">
        <v>0</v>
      </c>
      <c r="AW55" s="79" t="s">
        <v>6792</v>
      </c>
      <c r="AX55" s="84" t="s">
        <v>7015</v>
      </c>
      <c r="AY55" s="79" t="s">
        <v>66</v>
      </c>
      <c r="AZ55" s="79" t="str">
        <f>REPLACE(INDEX(GroupVertices[Group],MATCH(Vertices[[#This Row],[Vertex]],GroupVertices[Vertex],0)),1,1,"")</f>
        <v>36</v>
      </c>
      <c r="BA55" s="48"/>
      <c r="BB55" s="48"/>
      <c r="BC55" s="48"/>
      <c r="BD55" s="48"/>
      <c r="BE55" s="48"/>
      <c r="BF55" s="48"/>
      <c r="BG55" s="133" t="s">
        <v>9043</v>
      </c>
      <c r="BH55" s="133" t="s">
        <v>9043</v>
      </c>
      <c r="BI55" s="133" t="s">
        <v>9385</v>
      </c>
      <c r="BJ55" s="133" t="s">
        <v>9385</v>
      </c>
      <c r="BK55" s="2"/>
      <c r="BL55" s="3"/>
      <c r="BM55" s="3"/>
      <c r="BN55" s="3"/>
      <c r="BO55" s="3"/>
    </row>
    <row r="56" spans="1:67" ht="15">
      <c r="A56" s="65" t="s">
        <v>388</v>
      </c>
      <c r="B56" s="66"/>
      <c r="C56" s="66"/>
      <c r="D56" s="67"/>
      <c r="E56" s="69">
        <v>92.6410172166741</v>
      </c>
      <c r="F56" s="103" t="s">
        <v>1658</v>
      </c>
      <c r="G56" s="66"/>
      <c r="H56" s="70"/>
      <c r="I56" s="71"/>
      <c r="J56" s="71"/>
      <c r="K56" s="70" t="s">
        <v>7696</v>
      </c>
      <c r="L56" s="74"/>
      <c r="M56" s="75">
        <v>4641.9208984375</v>
      </c>
      <c r="N56" s="75">
        <v>7744.58740234375</v>
      </c>
      <c r="O56" s="76"/>
      <c r="P56" s="77"/>
      <c r="Q56" s="77"/>
      <c r="R56" s="89"/>
      <c r="S56" s="48">
        <v>0</v>
      </c>
      <c r="T56" s="48">
        <v>2</v>
      </c>
      <c r="U56" s="49">
        <v>2</v>
      </c>
      <c r="V56" s="49">
        <v>0.5</v>
      </c>
      <c r="W56" s="49">
        <v>0</v>
      </c>
      <c r="X56" s="49">
        <v>1.459458</v>
      </c>
      <c r="Y56" s="49">
        <v>0</v>
      </c>
      <c r="Z56" s="49">
        <v>0</v>
      </c>
      <c r="AA56" s="72">
        <v>56</v>
      </c>
      <c r="AB56" s="72"/>
      <c r="AC56" s="73"/>
      <c r="AD56" s="79" t="s">
        <v>4201</v>
      </c>
      <c r="AE56" s="79">
        <v>2111</v>
      </c>
      <c r="AF56" s="79">
        <v>1124</v>
      </c>
      <c r="AG56" s="79">
        <v>11190</v>
      </c>
      <c r="AH56" s="79">
        <v>43827</v>
      </c>
      <c r="AI56" s="79"/>
      <c r="AJ56" s="79"/>
      <c r="AK56" s="79" t="s">
        <v>5351</v>
      </c>
      <c r="AL56" s="79"/>
      <c r="AM56" s="79"/>
      <c r="AN56" s="81">
        <v>40573.6202662037</v>
      </c>
      <c r="AO56" s="84" t="s">
        <v>6114</v>
      </c>
      <c r="AP56" s="79" t="b">
        <v>1</v>
      </c>
      <c r="AQ56" s="79" t="b">
        <v>0</v>
      </c>
      <c r="AR56" s="79" t="b">
        <v>1</v>
      </c>
      <c r="AS56" s="79"/>
      <c r="AT56" s="79">
        <v>3</v>
      </c>
      <c r="AU56" s="84" t="s">
        <v>6484</v>
      </c>
      <c r="AV56" s="79" t="b">
        <v>0</v>
      </c>
      <c r="AW56" s="79" t="s">
        <v>6792</v>
      </c>
      <c r="AX56" s="84" t="s">
        <v>7038</v>
      </c>
      <c r="AY56" s="79" t="s">
        <v>66</v>
      </c>
      <c r="AZ56" s="79" t="str">
        <f>REPLACE(INDEX(GroupVertices[Group],MATCH(Vertices[[#This Row],[Vertex]],GroupVertices[Vertex],0)),1,1,"")</f>
        <v>54</v>
      </c>
      <c r="BA56" s="48"/>
      <c r="BB56" s="48"/>
      <c r="BC56" s="48"/>
      <c r="BD56" s="48"/>
      <c r="BE56" s="48"/>
      <c r="BF56" s="48"/>
      <c r="BG56" s="133" t="s">
        <v>9044</v>
      </c>
      <c r="BH56" s="133" t="s">
        <v>9044</v>
      </c>
      <c r="BI56" s="133" t="s">
        <v>9386</v>
      </c>
      <c r="BJ56" s="133" t="s">
        <v>9386</v>
      </c>
      <c r="BK56" s="2"/>
      <c r="BL56" s="3"/>
      <c r="BM56" s="3"/>
      <c r="BN56" s="3"/>
      <c r="BO56" s="3"/>
    </row>
    <row r="57" spans="1:67" ht="15">
      <c r="A57" s="65" t="s">
        <v>425</v>
      </c>
      <c r="B57" s="66"/>
      <c r="C57" s="66"/>
      <c r="D57" s="67"/>
      <c r="E57" s="69">
        <v>92.6410172166741</v>
      </c>
      <c r="F57" s="103" t="s">
        <v>1684</v>
      </c>
      <c r="G57" s="66"/>
      <c r="H57" s="70"/>
      <c r="I57" s="71"/>
      <c r="J57" s="71"/>
      <c r="K57" s="70" t="s">
        <v>7761</v>
      </c>
      <c r="L57" s="74"/>
      <c r="M57" s="75">
        <v>4641.92236328125</v>
      </c>
      <c r="N57" s="75">
        <v>8699.396484375</v>
      </c>
      <c r="O57" s="76"/>
      <c r="P57" s="77"/>
      <c r="Q57" s="77"/>
      <c r="R57" s="89"/>
      <c r="S57" s="48">
        <v>0</v>
      </c>
      <c r="T57" s="48">
        <v>2</v>
      </c>
      <c r="U57" s="49">
        <v>2</v>
      </c>
      <c r="V57" s="49">
        <v>0.5</v>
      </c>
      <c r="W57" s="49">
        <v>0</v>
      </c>
      <c r="X57" s="49">
        <v>1.459458</v>
      </c>
      <c r="Y57" s="49">
        <v>0</v>
      </c>
      <c r="Z57" s="49">
        <v>0</v>
      </c>
      <c r="AA57" s="72">
        <v>57</v>
      </c>
      <c r="AB57" s="72"/>
      <c r="AC57" s="73"/>
      <c r="AD57" s="79" t="s">
        <v>4265</v>
      </c>
      <c r="AE57" s="79">
        <v>600</v>
      </c>
      <c r="AF57" s="79">
        <v>2489</v>
      </c>
      <c r="AG57" s="79">
        <v>7758</v>
      </c>
      <c r="AH57" s="79">
        <v>38383</v>
      </c>
      <c r="AI57" s="79"/>
      <c r="AJ57" s="79" t="s">
        <v>4883</v>
      </c>
      <c r="AK57" s="79" t="s">
        <v>5393</v>
      </c>
      <c r="AL57" s="84" t="s">
        <v>5721</v>
      </c>
      <c r="AM57" s="79"/>
      <c r="AN57" s="81">
        <v>43137.85796296296</v>
      </c>
      <c r="AO57" s="84" t="s">
        <v>6170</v>
      </c>
      <c r="AP57" s="79" t="b">
        <v>1</v>
      </c>
      <c r="AQ57" s="79" t="b">
        <v>0</v>
      </c>
      <c r="AR57" s="79" t="b">
        <v>1</v>
      </c>
      <c r="AS57" s="79"/>
      <c r="AT57" s="79">
        <v>28</v>
      </c>
      <c r="AU57" s="79"/>
      <c r="AV57" s="79" t="b">
        <v>0</v>
      </c>
      <c r="AW57" s="79" t="s">
        <v>6792</v>
      </c>
      <c r="AX57" s="84" t="s">
        <v>7103</v>
      </c>
      <c r="AY57" s="79" t="s">
        <v>66</v>
      </c>
      <c r="AZ57" s="79" t="str">
        <f>REPLACE(INDEX(GroupVertices[Group],MATCH(Vertices[[#This Row],[Vertex]],GroupVertices[Vertex],0)),1,1,"")</f>
        <v>53</v>
      </c>
      <c r="BA57" s="48"/>
      <c r="BB57" s="48"/>
      <c r="BC57" s="48"/>
      <c r="BD57" s="48"/>
      <c r="BE57" s="48"/>
      <c r="BF57" s="48"/>
      <c r="BG57" s="133" t="s">
        <v>9045</v>
      </c>
      <c r="BH57" s="133" t="s">
        <v>9045</v>
      </c>
      <c r="BI57" s="133" t="s">
        <v>9387</v>
      </c>
      <c r="BJ57" s="133" t="s">
        <v>9387</v>
      </c>
      <c r="BK57" s="2"/>
      <c r="BL57" s="3"/>
      <c r="BM57" s="3"/>
      <c r="BN57" s="3"/>
      <c r="BO57" s="3"/>
    </row>
    <row r="58" spans="1:67" ht="15">
      <c r="A58" s="65" t="s">
        <v>536</v>
      </c>
      <c r="B58" s="66"/>
      <c r="C58" s="66"/>
      <c r="D58" s="67"/>
      <c r="E58" s="69">
        <v>92.6410172166741</v>
      </c>
      <c r="F58" s="103" t="s">
        <v>1772</v>
      </c>
      <c r="G58" s="66"/>
      <c r="H58" s="70"/>
      <c r="I58" s="71"/>
      <c r="J58" s="71"/>
      <c r="K58" s="70" t="s">
        <v>7916</v>
      </c>
      <c r="L58" s="74"/>
      <c r="M58" s="75">
        <v>4641.919921875</v>
      </c>
      <c r="N58" s="75">
        <v>2890.9697265625</v>
      </c>
      <c r="O58" s="76"/>
      <c r="P58" s="77"/>
      <c r="Q58" s="77"/>
      <c r="R58" s="89"/>
      <c r="S58" s="48">
        <v>0</v>
      </c>
      <c r="T58" s="48">
        <v>2</v>
      </c>
      <c r="U58" s="49">
        <v>2</v>
      </c>
      <c r="V58" s="49">
        <v>0.5</v>
      </c>
      <c r="W58" s="49">
        <v>0</v>
      </c>
      <c r="X58" s="49">
        <v>1.459458</v>
      </c>
      <c r="Y58" s="49">
        <v>0</v>
      </c>
      <c r="Z58" s="49">
        <v>0</v>
      </c>
      <c r="AA58" s="72">
        <v>58</v>
      </c>
      <c r="AB58" s="72"/>
      <c r="AC58" s="73"/>
      <c r="AD58" s="79" t="s">
        <v>4417</v>
      </c>
      <c r="AE58" s="79">
        <v>70</v>
      </c>
      <c r="AF58" s="79">
        <v>59</v>
      </c>
      <c r="AG58" s="79">
        <v>1403</v>
      </c>
      <c r="AH58" s="79">
        <v>9322</v>
      </c>
      <c r="AI58" s="79"/>
      <c r="AJ58" s="79" t="s">
        <v>5026</v>
      </c>
      <c r="AK58" s="79" t="s">
        <v>3897</v>
      </c>
      <c r="AL58" s="79"/>
      <c r="AM58" s="79"/>
      <c r="AN58" s="81">
        <v>43370.262141203704</v>
      </c>
      <c r="AO58" s="84" t="s">
        <v>6306</v>
      </c>
      <c r="AP58" s="79" t="b">
        <v>1</v>
      </c>
      <c r="AQ58" s="79" t="b">
        <v>0</v>
      </c>
      <c r="AR58" s="79" t="b">
        <v>0</v>
      </c>
      <c r="AS58" s="79"/>
      <c r="AT58" s="79">
        <v>0</v>
      </c>
      <c r="AU58" s="79"/>
      <c r="AV58" s="79" t="b">
        <v>0</v>
      </c>
      <c r="AW58" s="79" t="s">
        <v>6792</v>
      </c>
      <c r="AX58" s="84" t="s">
        <v>7258</v>
      </c>
      <c r="AY58" s="79" t="s">
        <v>66</v>
      </c>
      <c r="AZ58" s="79" t="str">
        <f>REPLACE(INDEX(GroupVertices[Group],MATCH(Vertices[[#This Row],[Vertex]],GroupVertices[Vertex],0)),1,1,"")</f>
        <v>33</v>
      </c>
      <c r="BA58" s="48"/>
      <c r="BB58" s="48"/>
      <c r="BC58" s="48"/>
      <c r="BD58" s="48"/>
      <c r="BE58" s="48"/>
      <c r="BF58" s="48"/>
      <c r="BG58" s="133" t="s">
        <v>9046</v>
      </c>
      <c r="BH58" s="133" t="s">
        <v>9046</v>
      </c>
      <c r="BI58" s="133" t="s">
        <v>9388</v>
      </c>
      <c r="BJ58" s="133" t="s">
        <v>9388</v>
      </c>
      <c r="BK58" s="2"/>
      <c r="BL58" s="3"/>
      <c r="BM58" s="3"/>
      <c r="BN58" s="3"/>
      <c r="BO58" s="3"/>
    </row>
    <row r="59" spans="1:67" ht="15">
      <c r="A59" s="65" t="s">
        <v>581</v>
      </c>
      <c r="B59" s="66"/>
      <c r="C59" s="66"/>
      <c r="D59" s="67"/>
      <c r="E59" s="69">
        <v>92.6410172166741</v>
      </c>
      <c r="F59" s="103" t="s">
        <v>1807</v>
      </c>
      <c r="G59" s="66"/>
      <c r="H59" s="70"/>
      <c r="I59" s="71"/>
      <c r="J59" s="71"/>
      <c r="K59" s="70" t="s">
        <v>7966</v>
      </c>
      <c r="L59" s="74"/>
      <c r="M59" s="75">
        <v>5097.0078125</v>
      </c>
      <c r="N59" s="75">
        <v>3872.305908203125</v>
      </c>
      <c r="O59" s="76"/>
      <c r="P59" s="77"/>
      <c r="Q59" s="77"/>
      <c r="R59" s="89"/>
      <c r="S59" s="48">
        <v>0</v>
      </c>
      <c r="T59" s="48">
        <v>2</v>
      </c>
      <c r="U59" s="49">
        <v>2</v>
      </c>
      <c r="V59" s="49">
        <v>0.5</v>
      </c>
      <c r="W59" s="49">
        <v>0</v>
      </c>
      <c r="X59" s="49">
        <v>1.459458</v>
      </c>
      <c r="Y59" s="49">
        <v>0</v>
      </c>
      <c r="Z59" s="49">
        <v>0</v>
      </c>
      <c r="AA59" s="72">
        <v>59</v>
      </c>
      <c r="AB59" s="72"/>
      <c r="AC59" s="73"/>
      <c r="AD59" s="79" t="s">
        <v>4466</v>
      </c>
      <c r="AE59" s="79">
        <v>1033</v>
      </c>
      <c r="AF59" s="79">
        <v>3267</v>
      </c>
      <c r="AG59" s="79">
        <v>57402</v>
      </c>
      <c r="AH59" s="79">
        <v>48755</v>
      </c>
      <c r="AI59" s="79"/>
      <c r="AJ59" s="79" t="s">
        <v>5074</v>
      </c>
      <c r="AK59" s="79" t="s">
        <v>5514</v>
      </c>
      <c r="AL59" s="79"/>
      <c r="AM59" s="79"/>
      <c r="AN59" s="81">
        <v>39915.502337962964</v>
      </c>
      <c r="AO59" s="84" t="s">
        <v>6350</v>
      </c>
      <c r="AP59" s="79" t="b">
        <v>0</v>
      </c>
      <c r="AQ59" s="79" t="b">
        <v>0</v>
      </c>
      <c r="AR59" s="79" t="b">
        <v>1</v>
      </c>
      <c r="AS59" s="79"/>
      <c r="AT59" s="79">
        <v>74</v>
      </c>
      <c r="AU59" s="84" t="s">
        <v>6485</v>
      </c>
      <c r="AV59" s="79" t="b">
        <v>0</v>
      </c>
      <c r="AW59" s="79" t="s">
        <v>6792</v>
      </c>
      <c r="AX59" s="84" t="s">
        <v>7308</v>
      </c>
      <c r="AY59" s="79" t="s">
        <v>66</v>
      </c>
      <c r="AZ59" s="79" t="str">
        <f>REPLACE(INDEX(GroupVertices[Group],MATCH(Vertices[[#This Row],[Vertex]],GroupVertices[Vertex],0)),1,1,"")</f>
        <v>42</v>
      </c>
      <c r="BA59" s="48"/>
      <c r="BB59" s="48"/>
      <c r="BC59" s="48"/>
      <c r="BD59" s="48"/>
      <c r="BE59" s="48"/>
      <c r="BF59" s="48"/>
      <c r="BG59" s="133" t="s">
        <v>9047</v>
      </c>
      <c r="BH59" s="133" t="s">
        <v>9047</v>
      </c>
      <c r="BI59" s="133" t="s">
        <v>9389</v>
      </c>
      <c r="BJ59" s="133" t="s">
        <v>9389</v>
      </c>
      <c r="BK59" s="2"/>
      <c r="BL59" s="3"/>
      <c r="BM59" s="3"/>
      <c r="BN59" s="3"/>
      <c r="BO59" s="3"/>
    </row>
    <row r="60" spans="1:67" ht="15">
      <c r="A60" s="65" t="s">
        <v>643</v>
      </c>
      <c r="B60" s="66"/>
      <c r="C60" s="66"/>
      <c r="D60" s="67"/>
      <c r="E60" s="69">
        <v>92.6410172166741</v>
      </c>
      <c r="F60" s="103" t="s">
        <v>1828</v>
      </c>
      <c r="G60" s="66"/>
      <c r="H60" s="70"/>
      <c r="I60" s="71"/>
      <c r="J60" s="71"/>
      <c r="K60" s="70" t="s">
        <v>8043</v>
      </c>
      <c r="L60" s="74"/>
      <c r="M60" s="75">
        <v>4199.83154296875</v>
      </c>
      <c r="N60" s="75">
        <v>4827.11376953125</v>
      </c>
      <c r="O60" s="76"/>
      <c r="P60" s="77"/>
      <c r="Q60" s="77"/>
      <c r="R60" s="89"/>
      <c r="S60" s="48">
        <v>0</v>
      </c>
      <c r="T60" s="48">
        <v>2</v>
      </c>
      <c r="U60" s="49">
        <v>2</v>
      </c>
      <c r="V60" s="49">
        <v>0.5</v>
      </c>
      <c r="W60" s="49">
        <v>0</v>
      </c>
      <c r="X60" s="49">
        <v>1.459458</v>
      </c>
      <c r="Y60" s="49">
        <v>0</v>
      </c>
      <c r="Z60" s="49">
        <v>0</v>
      </c>
      <c r="AA60" s="72">
        <v>60</v>
      </c>
      <c r="AB60" s="72"/>
      <c r="AC60" s="73"/>
      <c r="AD60" s="79" t="s">
        <v>4541</v>
      </c>
      <c r="AE60" s="79">
        <v>898</v>
      </c>
      <c r="AF60" s="79">
        <v>848</v>
      </c>
      <c r="AG60" s="79">
        <v>16078</v>
      </c>
      <c r="AH60" s="79">
        <v>10598</v>
      </c>
      <c r="AI60" s="79"/>
      <c r="AJ60" s="79" t="s">
        <v>5147</v>
      </c>
      <c r="AK60" s="79" t="s">
        <v>5302</v>
      </c>
      <c r="AL60" s="79"/>
      <c r="AM60" s="79"/>
      <c r="AN60" s="81">
        <v>39476.876805555556</v>
      </c>
      <c r="AO60" s="84" t="s">
        <v>6423</v>
      </c>
      <c r="AP60" s="79" t="b">
        <v>0</v>
      </c>
      <c r="AQ60" s="79" t="b">
        <v>0</v>
      </c>
      <c r="AR60" s="79" t="b">
        <v>1</v>
      </c>
      <c r="AS60" s="79"/>
      <c r="AT60" s="79">
        <v>38</v>
      </c>
      <c r="AU60" s="84" t="s">
        <v>6484</v>
      </c>
      <c r="AV60" s="79" t="b">
        <v>0</v>
      </c>
      <c r="AW60" s="79" t="s">
        <v>6792</v>
      </c>
      <c r="AX60" s="84" t="s">
        <v>7385</v>
      </c>
      <c r="AY60" s="79" t="s">
        <v>66</v>
      </c>
      <c r="AZ60" s="79" t="str">
        <f>REPLACE(INDEX(GroupVertices[Group],MATCH(Vertices[[#This Row],[Vertex]],GroupVertices[Vertex],0)),1,1,"")</f>
        <v>47</v>
      </c>
      <c r="BA60" s="48"/>
      <c r="BB60" s="48"/>
      <c r="BC60" s="48"/>
      <c r="BD60" s="48"/>
      <c r="BE60" s="48"/>
      <c r="BF60" s="48"/>
      <c r="BG60" s="133" t="s">
        <v>9048</v>
      </c>
      <c r="BH60" s="133" t="s">
        <v>9048</v>
      </c>
      <c r="BI60" s="133" t="s">
        <v>9390</v>
      </c>
      <c r="BJ60" s="133" t="s">
        <v>9390</v>
      </c>
      <c r="BK60" s="2"/>
      <c r="BL60" s="3"/>
      <c r="BM60" s="3"/>
      <c r="BN60" s="3"/>
      <c r="BO60" s="3"/>
    </row>
    <row r="61" spans="1:67" ht="15">
      <c r="A61" s="65" t="s">
        <v>645</v>
      </c>
      <c r="B61" s="66"/>
      <c r="C61" s="66"/>
      <c r="D61" s="67"/>
      <c r="E61" s="69">
        <v>92.6410172166741</v>
      </c>
      <c r="F61" s="103" t="s">
        <v>1829</v>
      </c>
      <c r="G61" s="66"/>
      <c r="H61" s="70"/>
      <c r="I61" s="71"/>
      <c r="J61" s="71"/>
      <c r="K61" s="70" t="s">
        <v>8048</v>
      </c>
      <c r="L61" s="74"/>
      <c r="M61" s="75">
        <v>4199.8291015625</v>
      </c>
      <c r="N61" s="75">
        <v>1936.1669921875</v>
      </c>
      <c r="O61" s="76"/>
      <c r="P61" s="77"/>
      <c r="Q61" s="77"/>
      <c r="R61" s="89"/>
      <c r="S61" s="48">
        <v>0</v>
      </c>
      <c r="T61" s="48">
        <v>2</v>
      </c>
      <c r="U61" s="49">
        <v>2</v>
      </c>
      <c r="V61" s="49">
        <v>0.5</v>
      </c>
      <c r="W61" s="49">
        <v>0</v>
      </c>
      <c r="X61" s="49">
        <v>1.459458</v>
      </c>
      <c r="Y61" s="49">
        <v>0</v>
      </c>
      <c r="Z61" s="49">
        <v>0</v>
      </c>
      <c r="AA61" s="72">
        <v>61</v>
      </c>
      <c r="AB61" s="72"/>
      <c r="AC61" s="73"/>
      <c r="AD61" s="79" t="s">
        <v>4545</v>
      </c>
      <c r="AE61" s="79">
        <v>43</v>
      </c>
      <c r="AF61" s="79">
        <v>8</v>
      </c>
      <c r="AG61" s="79">
        <v>131</v>
      </c>
      <c r="AH61" s="79">
        <v>387</v>
      </c>
      <c r="AI61" s="79"/>
      <c r="AJ61" s="79" t="s">
        <v>5152</v>
      </c>
      <c r="AK61" s="79"/>
      <c r="AL61" s="79"/>
      <c r="AM61" s="79"/>
      <c r="AN61" s="81">
        <v>43629.941724537035</v>
      </c>
      <c r="AO61" s="84" t="s">
        <v>6427</v>
      </c>
      <c r="AP61" s="79" t="b">
        <v>1</v>
      </c>
      <c r="AQ61" s="79" t="b">
        <v>0</v>
      </c>
      <c r="AR61" s="79" t="b">
        <v>0</v>
      </c>
      <c r="AS61" s="79"/>
      <c r="AT61" s="79">
        <v>0</v>
      </c>
      <c r="AU61" s="79"/>
      <c r="AV61" s="79" t="b">
        <v>0</v>
      </c>
      <c r="AW61" s="79" t="s">
        <v>6792</v>
      </c>
      <c r="AX61" s="84" t="s">
        <v>7390</v>
      </c>
      <c r="AY61" s="79" t="s">
        <v>66</v>
      </c>
      <c r="AZ61" s="79" t="str">
        <f>REPLACE(INDEX(GroupVertices[Group],MATCH(Vertices[[#This Row],[Vertex]],GroupVertices[Vertex],0)),1,1,"")</f>
        <v>44</v>
      </c>
      <c r="BA61" s="48"/>
      <c r="BB61" s="48"/>
      <c r="BC61" s="48"/>
      <c r="BD61" s="48"/>
      <c r="BE61" s="48"/>
      <c r="BF61" s="48"/>
      <c r="BG61" s="133" t="s">
        <v>9049</v>
      </c>
      <c r="BH61" s="133" t="s">
        <v>9049</v>
      </c>
      <c r="BI61" s="133" t="s">
        <v>9391</v>
      </c>
      <c r="BJ61" s="133" t="s">
        <v>9391</v>
      </c>
      <c r="BK61" s="2"/>
      <c r="BL61" s="3"/>
      <c r="BM61" s="3"/>
      <c r="BN61" s="3"/>
      <c r="BO61" s="3"/>
    </row>
    <row r="62" spans="1:67" ht="15">
      <c r="A62" s="65" t="s">
        <v>460</v>
      </c>
      <c r="B62" s="66"/>
      <c r="C62" s="66"/>
      <c r="D62" s="67">
        <v>8.236090628064915</v>
      </c>
      <c r="E62" s="69">
        <v>92.6410172166741</v>
      </c>
      <c r="F62" s="103" t="s">
        <v>6523</v>
      </c>
      <c r="G62" s="66"/>
      <c r="H62" s="70"/>
      <c r="I62" s="71"/>
      <c r="J62" s="71"/>
      <c r="K62" s="70" t="s">
        <v>7530</v>
      </c>
      <c r="L62" s="74"/>
      <c r="M62" s="75">
        <v>5187.0771484375</v>
      </c>
      <c r="N62" s="75">
        <v>8062.8564453125</v>
      </c>
      <c r="O62" s="76"/>
      <c r="P62" s="77"/>
      <c r="Q62" s="77"/>
      <c r="R62" s="89"/>
      <c r="S62" s="48">
        <v>3</v>
      </c>
      <c r="T62" s="48">
        <v>1</v>
      </c>
      <c r="U62" s="49">
        <v>2</v>
      </c>
      <c r="V62" s="49">
        <v>0.5</v>
      </c>
      <c r="W62" s="49">
        <v>0</v>
      </c>
      <c r="X62" s="49">
        <v>1.723403</v>
      </c>
      <c r="Y62" s="49">
        <v>0</v>
      </c>
      <c r="Z62" s="49">
        <v>0</v>
      </c>
      <c r="AA62" s="72">
        <v>62</v>
      </c>
      <c r="AB62" s="72"/>
      <c r="AC62" s="73"/>
      <c r="AD62" s="79" t="s">
        <v>4038</v>
      </c>
      <c r="AE62" s="79">
        <v>150</v>
      </c>
      <c r="AF62" s="79">
        <v>4080</v>
      </c>
      <c r="AG62" s="79">
        <v>71126</v>
      </c>
      <c r="AH62" s="79">
        <v>14095</v>
      </c>
      <c r="AI62" s="79"/>
      <c r="AJ62" s="79" t="s">
        <v>4676</v>
      </c>
      <c r="AK62" s="79"/>
      <c r="AL62" s="79"/>
      <c r="AM62" s="79"/>
      <c r="AN62" s="81">
        <v>42419.56013888889</v>
      </c>
      <c r="AO62" s="84" t="s">
        <v>5968</v>
      </c>
      <c r="AP62" s="79" t="b">
        <v>1</v>
      </c>
      <c r="AQ62" s="79" t="b">
        <v>0</v>
      </c>
      <c r="AR62" s="79" t="b">
        <v>1</v>
      </c>
      <c r="AS62" s="79"/>
      <c r="AT62" s="79">
        <v>19</v>
      </c>
      <c r="AU62" s="79"/>
      <c r="AV62" s="79" t="b">
        <v>0</v>
      </c>
      <c r="AW62" s="79" t="s">
        <v>6792</v>
      </c>
      <c r="AX62" s="84" t="s">
        <v>6872</v>
      </c>
      <c r="AY62" s="79" t="s">
        <v>66</v>
      </c>
      <c r="AZ62" s="79" t="str">
        <f>REPLACE(INDEX(GroupVertices[Group],MATCH(Vertices[[#This Row],[Vertex]],GroupVertices[Vertex],0)),1,1,"")</f>
        <v>31</v>
      </c>
      <c r="BA62" s="48"/>
      <c r="BB62" s="48"/>
      <c r="BC62" s="48"/>
      <c r="BD62" s="48"/>
      <c r="BE62" s="48"/>
      <c r="BF62" s="48"/>
      <c r="BG62" s="133" t="s">
        <v>8593</v>
      </c>
      <c r="BH62" s="133" t="s">
        <v>8593</v>
      </c>
      <c r="BI62" s="133" t="s">
        <v>8756</v>
      </c>
      <c r="BJ62" s="133" t="s">
        <v>8756</v>
      </c>
      <c r="BK62" s="2"/>
      <c r="BL62" s="3"/>
      <c r="BM62" s="3"/>
      <c r="BN62" s="3"/>
      <c r="BO62" s="3"/>
    </row>
    <row r="63" spans="1:67" ht="15">
      <c r="A63" s="65" t="s">
        <v>411</v>
      </c>
      <c r="B63" s="66"/>
      <c r="C63" s="66"/>
      <c r="D63" s="67">
        <v>8.236090628064915</v>
      </c>
      <c r="E63" s="69">
        <v>92.6410172166741</v>
      </c>
      <c r="F63" s="103" t="s">
        <v>6527</v>
      </c>
      <c r="G63" s="66"/>
      <c r="H63" s="70"/>
      <c r="I63" s="71"/>
      <c r="J63" s="71"/>
      <c r="K63" s="70" t="s">
        <v>7547</v>
      </c>
      <c r="L63" s="74"/>
      <c r="M63" s="75">
        <v>4749.1064453125</v>
      </c>
      <c r="N63" s="75">
        <v>3209.231689453125</v>
      </c>
      <c r="O63" s="76"/>
      <c r="P63" s="77"/>
      <c r="Q63" s="77"/>
      <c r="R63" s="89"/>
      <c r="S63" s="48">
        <v>3</v>
      </c>
      <c r="T63" s="48">
        <v>1</v>
      </c>
      <c r="U63" s="49">
        <v>2</v>
      </c>
      <c r="V63" s="49">
        <v>0.5</v>
      </c>
      <c r="W63" s="49">
        <v>0</v>
      </c>
      <c r="X63" s="49">
        <v>1.723403</v>
      </c>
      <c r="Y63" s="49">
        <v>0</v>
      </c>
      <c r="Z63" s="49">
        <v>0</v>
      </c>
      <c r="AA63" s="72">
        <v>63</v>
      </c>
      <c r="AB63" s="72"/>
      <c r="AC63" s="73"/>
      <c r="AD63" s="79" t="s">
        <v>4055</v>
      </c>
      <c r="AE63" s="79">
        <v>49</v>
      </c>
      <c r="AF63" s="79">
        <v>6962</v>
      </c>
      <c r="AG63" s="79">
        <v>29211</v>
      </c>
      <c r="AH63" s="79">
        <v>149150</v>
      </c>
      <c r="AI63" s="79"/>
      <c r="AJ63" s="79" t="s">
        <v>4693</v>
      </c>
      <c r="AK63" s="79" t="s">
        <v>5266</v>
      </c>
      <c r="AL63" s="84" t="s">
        <v>5629</v>
      </c>
      <c r="AM63" s="79"/>
      <c r="AN63" s="81">
        <v>41445.64119212963</v>
      </c>
      <c r="AO63" s="84" t="s">
        <v>5982</v>
      </c>
      <c r="AP63" s="79" t="b">
        <v>1</v>
      </c>
      <c r="AQ63" s="79" t="b">
        <v>0</v>
      </c>
      <c r="AR63" s="79" t="b">
        <v>0</v>
      </c>
      <c r="AS63" s="79"/>
      <c r="AT63" s="79">
        <v>59</v>
      </c>
      <c r="AU63" s="84" t="s">
        <v>6484</v>
      </c>
      <c r="AV63" s="79" t="b">
        <v>0</v>
      </c>
      <c r="AW63" s="79" t="s">
        <v>6792</v>
      </c>
      <c r="AX63" s="84" t="s">
        <v>6889</v>
      </c>
      <c r="AY63" s="79" t="s">
        <v>66</v>
      </c>
      <c r="AZ63" s="79" t="str">
        <f>REPLACE(INDEX(GroupVertices[Group],MATCH(Vertices[[#This Row],[Vertex]],GroupVertices[Vertex],0)),1,1,"")</f>
        <v>52</v>
      </c>
      <c r="BA63" s="48" t="s">
        <v>1271</v>
      </c>
      <c r="BB63" s="48" t="s">
        <v>1271</v>
      </c>
      <c r="BC63" s="48" t="s">
        <v>1323</v>
      </c>
      <c r="BD63" s="48" t="s">
        <v>1323</v>
      </c>
      <c r="BE63" s="48"/>
      <c r="BF63" s="48"/>
      <c r="BG63" s="133" t="s">
        <v>8606</v>
      </c>
      <c r="BH63" s="133" t="s">
        <v>8606</v>
      </c>
      <c r="BI63" s="133" t="s">
        <v>8765</v>
      </c>
      <c r="BJ63" s="133" t="s">
        <v>8765</v>
      </c>
      <c r="BK63" s="2"/>
      <c r="BL63" s="3"/>
      <c r="BM63" s="3"/>
      <c r="BN63" s="3"/>
      <c r="BO63" s="3"/>
    </row>
    <row r="64" spans="1:67" ht="15">
      <c r="A64" s="65" t="s">
        <v>342</v>
      </c>
      <c r="B64" s="66"/>
      <c r="C64" s="66"/>
      <c r="D64" s="67">
        <v>8.236090628064915</v>
      </c>
      <c r="E64" s="69">
        <v>92.6410172166741</v>
      </c>
      <c r="F64" s="103" t="s">
        <v>1618</v>
      </c>
      <c r="G64" s="66"/>
      <c r="H64" s="70"/>
      <c r="I64" s="71"/>
      <c r="J64" s="71"/>
      <c r="K64" s="70" t="s">
        <v>7549</v>
      </c>
      <c r="L64" s="74"/>
      <c r="M64" s="75">
        <v>5182.67041015625</v>
      </c>
      <c r="N64" s="75">
        <v>5145.37548828125</v>
      </c>
      <c r="O64" s="76"/>
      <c r="P64" s="77"/>
      <c r="Q64" s="77"/>
      <c r="R64" s="89"/>
      <c r="S64" s="48">
        <v>3</v>
      </c>
      <c r="T64" s="48">
        <v>1</v>
      </c>
      <c r="U64" s="49">
        <v>2</v>
      </c>
      <c r="V64" s="49">
        <v>0.5</v>
      </c>
      <c r="W64" s="49">
        <v>0</v>
      </c>
      <c r="X64" s="49">
        <v>1.723403</v>
      </c>
      <c r="Y64" s="49">
        <v>0</v>
      </c>
      <c r="Z64" s="49">
        <v>0</v>
      </c>
      <c r="AA64" s="72">
        <v>64</v>
      </c>
      <c r="AB64" s="72"/>
      <c r="AC64" s="73"/>
      <c r="AD64" s="79" t="s">
        <v>4057</v>
      </c>
      <c r="AE64" s="79">
        <v>876</v>
      </c>
      <c r="AF64" s="79">
        <v>52156</v>
      </c>
      <c r="AG64" s="79">
        <v>19114</v>
      </c>
      <c r="AH64" s="79">
        <v>10616</v>
      </c>
      <c r="AI64" s="79"/>
      <c r="AJ64" s="79" t="s">
        <v>4694</v>
      </c>
      <c r="AK64" s="79" t="s">
        <v>5267</v>
      </c>
      <c r="AL64" s="84" t="s">
        <v>5630</v>
      </c>
      <c r="AM64" s="79"/>
      <c r="AN64" s="81">
        <v>41629.81756944444</v>
      </c>
      <c r="AO64" s="84" t="s">
        <v>5984</v>
      </c>
      <c r="AP64" s="79" t="b">
        <v>0</v>
      </c>
      <c r="AQ64" s="79" t="b">
        <v>0</v>
      </c>
      <c r="AR64" s="79" t="b">
        <v>0</v>
      </c>
      <c r="AS64" s="79"/>
      <c r="AT64" s="79">
        <v>89</v>
      </c>
      <c r="AU64" s="84" t="s">
        <v>6484</v>
      </c>
      <c r="AV64" s="79" t="b">
        <v>0</v>
      </c>
      <c r="AW64" s="79" t="s">
        <v>6792</v>
      </c>
      <c r="AX64" s="84" t="s">
        <v>6891</v>
      </c>
      <c r="AY64" s="79" t="s">
        <v>66</v>
      </c>
      <c r="AZ64" s="79" t="str">
        <f>REPLACE(INDEX(GroupVertices[Group],MATCH(Vertices[[#This Row],[Vertex]],GroupVertices[Vertex],0)),1,1,"")</f>
        <v>40</v>
      </c>
      <c r="BA64" s="48"/>
      <c r="BB64" s="48"/>
      <c r="BC64" s="48"/>
      <c r="BD64" s="48"/>
      <c r="BE64" s="48"/>
      <c r="BF64" s="48"/>
      <c r="BG64" s="133" t="s">
        <v>9050</v>
      </c>
      <c r="BH64" s="133" t="s">
        <v>9050</v>
      </c>
      <c r="BI64" s="133" t="s">
        <v>8760</v>
      </c>
      <c r="BJ64" s="133" t="s">
        <v>8760</v>
      </c>
      <c r="BK64" s="2"/>
      <c r="BL64" s="3"/>
      <c r="BM64" s="3"/>
      <c r="BN64" s="3"/>
      <c r="BO64" s="3"/>
    </row>
    <row r="65" spans="1:67" ht="15">
      <c r="A65" s="65" t="s">
        <v>373</v>
      </c>
      <c r="B65" s="66"/>
      <c r="C65" s="66"/>
      <c r="D65" s="67">
        <v>8.236090628064915</v>
      </c>
      <c r="E65" s="69">
        <v>92.6410172166741</v>
      </c>
      <c r="F65" s="103" t="s">
        <v>1645</v>
      </c>
      <c r="G65" s="66"/>
      <c r="H65" s="70"/>
      <c r="I65" s="71"/>
      <c r="J65" s="71"/>
      <c r="K65" s="70" t="s">
        <v>7582</v>
      </c>
      <c r="L65" s="74"/>
      <c r="M65" s="75">
        <v>5187.0732421875</v>
      </c>
      <c r="N65" s="75">
        <v>2254.434326171875</v>
      </c>
      <c r="O65" s="76"/>
      <c r="P65" s="77"/>
      <c r="Q65" s="77"/>
      <c r="R65" s="89"/>
      <c r="S65" s="48">
        <v>3</v>
      </c>
      <c r="T65" s="48">
        <v>1</v>
      </c>
      <c r="U65" s="49">
        <v>2</v>
      </c>
      <c r="V65" s="49">
        <v>0.5</v>
      </c>
      <c r="W65" s="49">
        <v>0</v>
      </c>
      <c r="X65" s="49">
        <v>1.723403</v>
      </c>
      <c r="Y65" s="49">
        <v>0</v>
      </c>
      <c r="Z65" s="49">
        <v>0</v>
      </c>
      <c r="AA65" s="72">
        <v>65</v>
      </c>
      <c r="AB65" s="72"/>
      <c r="AC65" s="73"/>
      <c r="AD65" s="79" t="s">
        <v>4088</v>
      </c>
      <c r="AE65" s="79">
        <v>714</v>
      </c>
      <c r="AF65" s="79">
        <v>3038</v>
      </c>
      <c r="AG65" s="79">
        <v>28997</v>
      </c>
      <c r="AH65" s="79">
        <v>94244</v>
      </c>
      <c r="AI65" s="79"/>
      <c r="AJ65" s="79" t="s">
        <v>4724</v>
      </c>
      <c r="AK65" s="79"/>
      <c r="AL65" s="84" t="s">
        <v>5644</v>
      </c>
      <c r="AM65" s="79"/>
      <c r="AN65" s="81">
        <v>39901.84056712963</v>
      </c>
      <c r="AO65" s="84" t="s">
        <v>6015</v>
      </c>
      <c r="AP65" s="79" t="b">
        <v>1</v>
      </c>
      <c r="AQ65" s="79" t="b">
        <v>0</v>
      </c>
      <c r="AR65" s="79" t="b">
        <v>1</v>
      </c>
      <c r="AS65" s="79"/>
      <c r="AT65" s="79">
        <v>32</v>
      </c>
      <c r="AU65" s="84" t="s">
        <v>6484</v>
      </c>
      <c r="AV65" s="79" t="b">
        <v>0</v>
      </c>
      <c r="AW65" s="79" t="s">
        <v>6792</v>
      </c>
      <c r="AX65" s="84" t="s">
        <v>6924</v>
      </c>
      <c r="AY65" s="79" t="s">
        <v>66</v>
      </c>
      <c r="AZ65" s="79" t="str">
        <f>REPLACE(INDEX(GroupVertices[Group],MATCH(Vertices[[#This Row],[Vertex]],GroupVertices[Vertex],0)),1,1,"")</f>
        <v>37</v>
      </c>
      <c r="BA65" s="48"/>
      <c r="BB65" s="48"/>
      <c r="BC65" s="48"/>
      <c r="BD65" s="48"/>
      <c r="BE65" s="48"/>
      <c r="BF65" s="48"/>
      <c r="BG65" s="133" t="s">
        <v>8596</v>
      </c>
      <c r="BH65" s="133" t="s">
        <v>8596</v>
      </c>
      <c r="BI65" s="133" t="s">
        <v>8758</v>
      </c>
      <c r="BJ65" s="133" t="s">
        <v>8758</v>
      </c>
      <c r="BK65" s="2"/>
      <c r="BL65" s="3"/>
      <c r="BM65" s="3"/>
      <c r="BN65" s="3"/>
      <c r="BO65" s="3"/>
    </row>
    <row r="66" spans="1:67" ht="15">
      <c r="A66" s="65" t="s">
        <v>659</v>
      </c>
      <c r="B66" s="66"/>
      <c r="C66" s="66"/>
      <c r="D66" s="67">
        <v>8.236090628064915</v>
      </c>
      <c r="E66" s="69">
        <v>92.6410172166741</v>
      </c>
      <c r="F66" s="103" t="s">
        <v>1840</v>
      </c>
      <c r="G66" s="66"/>
      <c r="H66" s="70"/>
      <c r="I66" s="71"/>
      <c r="J66" s="71"/>
      <c r="K66" s="70" t="s">
        <v>7831</v>
      </c>
      <c r="L66" s="74"/>
      <c r="M66" s="75">
        <v>5182.66748046875</v>
      </c>
      <c r="N66" s="75">
        <v>9017.666015625</v>
      </c>
      <c r="O66" s="76"/>
      <c r="P66" s="77"/>
      <c r="Q66" s="77"/>
      <c r="R66" s="89"/>
      <c r="S66" s="48">
        <v>3</v>
      </c>
      <c r="T66" s="48">
        <v>1</v>
      </c>
      <c r="U66" s="49">
        <v>2</v>
      </c>
      <c r="V66" s="49">
        <v>0.5</v>
      </c>
      <c r="W66" s="49">
        <v>0</v>
      </c>
      <c r="X66" s="49">
        <v>1.723403</v>
      </c>
      <c r="Y66" s="49">
        <v>0</v>
      </c>
      <c r="Z66" s="49">
        <v>0</v>
      </c>
      <c r="AA66" s="72">
        <v>66</v>
      </c>
      <c r="AB66" s="72"/>
      <c r="AC66" s="73"/>
      <c r="AD66" s="79" t="s">
        <v>4334</v>
      </c>
      <c r="AE66" s="79">
        <v>212</v>
      </c>
      <c r="AF66" s="79">
        <v>129</v>
      </c>
      <c r="AG66" s="79">
        <v>9284</v>
      </c>
      <c r="AH66" s="79">
        <v>13640</v>
      </c>
      <c r="AI66" s="79"/>
      <c r="AJ66" s="79" t="s">
        <v>4951</v>
      </c>
      <c r="AK66" s="79" t="s">
        <v>5438</v>
      </c>
      <c r="AL66" s="79"/>
      <c r="AM66" s="79"/>
      <c r="AN66" s="81">
        <v>42362.70480324074</v>
      </c>
      <c r="AO66" s="84" t="s">
        <v>6231</v>
      </c>
      <c r="AP66" s="79" t="b">
        <v>0</v>
      </c>
      <c r="AQ66" s="79" t="b">
        <v>0</v>
      </c>
      <c r="AR66" s="79" t="b">
        <v>1</v>
      </c>
      <c r="AS66" s="79"/>
      <c r="AT66" s="79">
        <v>1</v>
      </c>
      <c r="AU66" s="84" t="s">
        <v>6484</v>
      </c>
      <c r="AV66" s="79" t="b">
        <v>0</v>
      </c>
      <c r="AW66" s="79" t="s">
        <v>6792</v>
      </c>
      <c r="AX66" s="84" t="s">
        <v>7173</v>
      </c>
      <c r="AY66" s="79" t="s">
        <v>66</v>
      </c>
      <c r="AZ66" s="79" t="str">
        <f>REPLACE(INDEX(GroupVertices[Group],MATCH(Vertices[[#This Row],[Vertex]],GroupVertices[Vertex],0)),1,1,"")</f>
        <v>30</v>
      </c>
      <c r="BA66" s="48" t="s">
        <v>1281</v>
      </c>
      <c r="BB66" s="48" t="s">
        <v>1281</v>
      </c>
      <c r="BC66" s="48" t="s">
        <v>1314</v>
      </c>
      <c r="BD66" s="48" t="s">
        <v>1314</v>
      </c>
      <c r="BE66" s="48"/>
      <c r="BF66" s="48"/>
      <c r="BG66" s="133" t="s">
        <v>8592</v>
      </c>
      <c r="BH66" s="133" t="s">
        <v>8592</v>
      </c>
      <c r="BI66" s="133" t="s">
        <v>8755</v>
      </c>
      <c r="BJ66" s="133" t="s">
        <v>8755</v>
      </c>
      <c r="BK66" s="2"/>
      <c r="BL66" s="3"/>
      <c r="BM66" s="3"/>
      <c r="BN66" s="3"/>
      <c r="BO66" s="3"/>
    </row>
    <row r="67" spans="1:67" ht="15">
      <c r="A67" s="65" t="s">
        <v>556</v>
      </c>
      <c r="B67" s="66"/>
      <c r="C67" s="66"/>
      <c r="D67" s="67">
        <v>8.236090628064915</v>
      </c>
      <c r="E67" s="69">
        <v>92.6410172166741</v>
      </c>
      <c r="F67" s="103" t="s">
        <v>1789</v>
      </c>
      <c r="G67" s="66"/>
      <c r="H67" s="70"/>
      <c r="I67" s="71"/>
      <c r="J67" s="71"/>
      <c r="K67" s="70" t="s">
        <v>7915</v>
      </c>
      <c r="L67" s="74"/>
      <c r="M67" s="75">
        <v>4749.1025390625</v>
      </c>
      <c r="N67" s="75">
        <v>5145.3798828125</v>
      </c>
      <c r="O67" s="76"/>
      <c r="P67" s="77"/>
      <c r="Q67" s="77"/>
      <c r="R67" s="89"/>
      <c r="S67" s="48">
        <v>3</v>
      </c>
      <c r="T67" s="48">
        <v>1</v>
      </c>
      <c r="U67" s="49">
        <v>2</v>
      </c>
      <c r="V67" s="49">
        <v>0.5</v>
      </c>
      <c r="W67" s="49">
        <v>0</v>
      </c>
      <c r="X67" s="49">
        <v>1.723403</v>
      </c>
      <c r="Y67" s="49">
        <v>0</v>
      </c>
      <c r="Z67" s="49">
        <v>0</v>
      </c>
      <c r="AA67" s="72">
        <v>67</v>
      </c>
      <c r="AB67" s="72"/>
      <c r="AC67" s="73"/>
      <c r="AD67" s="79" t="s">
        <v>4416</v>
      </c>
      <c r="AE67" s="79">
        <v>264</v>
      </c>
      <c r="AF67" s="79">
        <v>39565</v>
      </c>
      <c r="AG67" s="79">
        <v>11167</v>
      </c>
      <c r="AH67" s="79">
        <v>1000</v>
      </c>
      <c r="AI67" s="79"/>
      <c r="AJ67" s="79" t="s">
        <v>5025</v>
      </c>
      <c r="AK67" s="79" t="s">
        <v>5479</v>
      </c>
      <c r="AL67" s="79"/>
      <c r="AM67" s="79"/>
      <c r="AN67" s="81">
        <v>40086.30923611111</v>
      </c>
      <c r="AO67" s="84" t="s">
        <v>6305</v>
      </c>
      <c r="AP67" s="79" t="b">
        <v>0</v>
      </c>
      <c r="AQ67" s="79" t="b">
        <v>0</v>
      </c>
      <c r="AR67" s="79" t="b">
        <v>0</v>
      </c>
      <c r="AS67" s="79"/>
      <c r="AT67" s="79">
        <v>267</v>
      </c>
      <c r="AU67" s="84" t="s">
        <v>6491</v>
      </c>
      <c r="AV67" s="79" t="b">
        <v>0</v>
      </c>
      <c r="AW67" s="79" t="s">
        <v>6792</v>
      </c>
      <c r="AX67" s="84" t="s">
        <v>7257</v>
      </c>
      <c r="AY67" s="79" t="s">
        <v>66</v>
      </c>
      <c r="AZ67" s="79" t="str">
        <f>REPLACE(INDEX(GroupVertices[Group],MATCH(Vertices[[#This Row],[Vertex]],GroupVertices[Vertex],0)),1,1,"")</f>
        <v>50</v>
      </c>
      <c r="BA67" s="48" t="s">
        <v>8993</v>
      </c>
      <c r="BB67" s="48" t="s">
        <v>8993</v>
      </c>
      <c r="BC67" s="48" t="s">
        <v>8997</v>
      </c>
      <c r="BD67" s="48" t="s">
        <v>8997</v>
      </c>
      <c r="BE67" s="48"/>
      <c r="BF67" s="48"/>
      <c r="BG67" s="133" t="s">
        <v>9051</v>
      </c>
      <c r="BH67" s="133" t="s">
        <v>9342</v>
      </c>
      <c r="BI67" s="133" t="s">
        <v>9392</v>
      </c>
      <c r="BJ67" s="133" t="s">
        <v>9669</v>
      </c>
      <c r="BK67" s="2"/>
      <c r="BL67" s="3"/>
      <c r="BM67" s="3"/>
      <c r="BN67" s="3"/>
      <c r="BO67" s="3"/>
    </row>
    <row r="68" spans="1:67" ht="15">
      <c r="A68" s="65" t="s">
        <v>579</v>
      </c>
      <c r="B68" s="66"/>
      <c r="C68" s="66"/>
      <c r="D68" s="67">
        <v>8.236090628064915</v>
      </c>
      <c r="E68" s="69">
        <v>92.6410172166741</v>
      </c>
      <c r="F68" s="103" t="s">
        <v>6689</v>
      </c>
      <c r="G68" s="66"/>
      <c r="H68" s="70"/>
      <c r="I68" s="71"/>
      <c r="J68" s="71"/>
      <c r="K68" s="70" t="s">
        <v>7927</v>
      </c>
      <c r="L68" s="74"/>
      <c r="M68" s="75">
        <v>5187.0751953125</v>
      </c>
      <c r="N68" s="75">
        <v>349.4253234863281</v>
      </c>
      <c r="O68" s="76"/>
      <c r="P68" s="77"/>
      <c r="Q68" s="77"/>
      <c r="R68" s="89"/>
      <c r="S68" s="48">
        <v>3</v>
      </c>
      <c r="T68" s="48">
        <v>1</v>
      </c>
      <c r="U68" s="49">
        <v>2</v>
      </c>
      <c r="V68" s="49">
        <v>0.5</v>
      </c>
      <c r="W68" s="49">
        <v>0</v>
      </c>
      <c r="X68" s="49">
        <v>1.723403</v>
      </c>
      <c r="Y68" s="49">
        <v>0</v>
      </c>
      <c r="Z68" s="49">
        <v>0</v>
      </c>
      <c r="AA68" s="72">
        <v>68</v>
      </c>
      <c r="AB68" s="72"/>
      <c r="AC68" s="73"/>
      <c r="AD68" s="79" t="s">
        <v>4428</v>
      </c>
      <c r="AE68" s="79">
        <v>793</v>
      </c>
      <c r="AF68" s="79">
        <v>460</v>
      </c>
      <c r="AG68" s="79">
        <v>580</v>
      </c>
      <c r="AH68" s="79">
        <v>561</v>
      </c>
      <c r="AI68" s="79"/>
      <c r="AJ68" s="79" t="s">
        <v>5035</v>
      </c>
      <c r="AK68" s="79" t="s">
        <v>5334</v>
      </c>
      <c r="AL68" s="84" t="s">
        <v>5804</v>
      </c>
      <c r="AM68" s="79"/>
      <c r="AN68" s="81">
        <v>40932.80688657407</v>
      </c>
      <c r="AO68" s="84" t="s">
        <v>6315</v>
      </c>
      <c r="AP68" s="79" t="b">
        <v>0</v>
      </c>
      <c r="AQ68" s="79" t="b">
        <v>0</v>
      </c>
      <c r="AR68" s="79" t="b">
        <v>1</v>
      </c>
      <c r="AS68" s="79"/>
      <c r="AT68" s="79">
        <v>3</v>
      </c>
      <c r="AU68" s="84" t="s">
        <v>6484</v>
      </c>
      <c r="AV68" s="79" t="b">
        <v>0</v>
      </c>
      <c r="AW68" s="79" t="s">
        <v>6792</v>
      </c>
      <c r="AX68" s="84" t="s">
        <v>7269</v>
      </c>
      <c r="AY68" s="79" t="s">
        <v>66</v>
      </c>
      <c r="AZ68" s="79" t="str">
        <f>REPLACE(INDEX(GroupVertices[Group],MATCH(Vertices[[#This Row],[Vertex]],GroupVertices[Vertex],0)),1,1,"")</f>
        <v>39</v>
      </c>
      <c r="BA68" s="48"/>
      <c r="BB68" s="48"/>
      <c r="BC68" s="48"/>
      <c r="BD68" s="48"/>
      <c r="BE68" s="48" t="s">
        <v>1381</v>
      </c>
      <c r="BF68" s="48" t="s">
        <v>1381</v>
      </c>
      <c r="BG68" s="133" t="s">
        <v>8598</v>
      </c>
      <c r="BH68" s="133" t="s">
        <v>8598</v>
      </c>
      <c r="BI68" s="133" t="s">
        <v>8759</v>
      </c>
      <c r="BJ68" s="133" t="s">
        <v>8759</v>
      </c>
      <c r="BK68" s="2"/>
      <c r="BL68" s="3"/>
      <c r="BM68" s="3"/>
      <c r="BN68" s="3"/>
      <c r="BO68" s="3"/>
    </row>
    <row r="69" spans="1:67" ht="15">
      <c r="A69" s="65" t="s">
        <v>477</v>
      </c>
      <c r="B69" s="66"/>
      <c r="C69" s="66"/>
      <c r="D69" s="67">
        <v>1.5</v>
      </c>
      <c r="E69" s="69">
        <v>92.6410172166741</v>
      </c>
      <c r="F69" s="103" t="s">
        <v>1722</v>
      </c>
      <c r="G69" s="66"/>
      <c r="H69" s="70"/>
      <c r="I69" s="71"/>
      <c r="J69" s="71"/>
      <c r="K69" s="70" t="s">
        <v>7833</v>
      </c>
      <c r="L69" s="74"/>
      <c r="M69" s="75">
        <v>4285.48388671875</v>
      </c>
      <c r="N69" s="75">
        <v>3209.24072265625</v>
      </c>
      <c r="O69" s="76"/>
      <c r="P69" s="77"/>
      <c r="Q69" s="77"/>
      <c r="R69" s="89"/>
      <c r="S69" s="48">
        <v>1</v>
      </c>
      <c r="T69" s="48">
        <v>1</v>
      </c>
      <c r="U69" s="49">
        <v>2</v>
      </c>
      <c r="V69" s="49">
        <v>0.5</v>
      </c>
      <c r="W69" s="49">
        <v>0</v>
      </c>
      <c r="X69" s="49">
        <v>1.459458</v>
      </c>
      <c r="Y69" s="49">
        <v>0</v>
      </c>
      <c r="Z69" s="49">
        <v>0</v>
      </c>
      <c r="AA69" s="72">
        <v>69</v>
      </c>
      <c r="AB69" s="72"/>
      <c r="AC69" s="73"/>
      <c r="AD69" s="79" t="s">
        <v>4336</v>
      </c>
      <c r="AE69" s="79">
        <v>1390</v>
      </c>
      <c r="AF69" s="79">
        <v>1326</v>
      </c>
      <c r="AG69" s="79">
        <v>17329</v>
      </c>
      <c r="AH69" s="79">
        <v>10481</v>
      </c>
      <c r="AI69" s="79"/>
      <c r="AJ69" s="79" t="s">
        <v>4953</v>
      </c>
      <c r="AK69" s="79"/>
      <c r="AL69" s="79"/>
      <c r="AM69" s="79"/>
      <c r="AN69" s="81">
        <v>41928.99686342593</v>
      </c>
      <c r="AO69" s="84" t="s">
        <v>6232</v>
      </c>
      <c r="AP69" s="79" t="b">
        <v>0</v>
      </c>
      <c r="AQ69" s="79" t="b">
        <v>0</v>
      </c>
      <c r="AR69" s="79" t="b">
        <v>1</v>
      </c>
      <c r="AS69" s="79"/>
      <c r="AT69" s="79">
        <v>2</v>
      </c>
      <c r="AU69" s="84" t="s">
        <v>6484</v>
      </c>
      <c r="AV69" s="79" t="b">
        <v>0</v>
      </c>
      <c r="AW69" s="79" t="s">
        <v>6792</v>
      </c>
      <c r="AX69" s="84" t="s">
        <v>7175</v>
      </c>
      <c r="AY69" s="79" t="s">
        <v>66</v>
      </c>
      <c r="AZ69" s="79" t="str">
        <f>REPLACE(INDEX(GroupVertices[Group],MATCH(Vertices[[#This Row],[Vertex]],GroupVertices[Vertex],0)),1,1,"")</f>
        <v>48</v>
      </c>
      <c r="BA69" s="48"/>
      <c r="BB69" s="48"/>
      <c r="BC69" s="48"/>
      <c r="BD69" s="48"/>
      <c r="BE69" s="48" t="s">
        <v>1367</v>
      </c>
      <c r="BF69" s="48" t="s">
        <v>1367</v>
      </c>
      <c r="BG69" s="133" t="s">
        <v>9052</v>
      </c>
      <c r="BH69" s="133" t="s">
        <v>9052</v>
      </c>
      <c r="BI69" s="133" t="s">
        <v>9393</v>
      </c>
      <c r="BJ69" s="133" t="s">
        <v>9393</v>
      </c>
      <c r="BK69" s="2"/>
      <c r="BL69" s="3"/>
      <c r="BM69" s="3"/>
      <c r="BN69" s="3"/>
      <c r="BO69" s="3"/>
    </row>
    <row r="70" spans="1:67" ht="15">
      <c r="A70" s="65" t="s">
        <v>525</v>
      </c>
      <c r="B70" s="66"/>
      <c r="C70" s="66"/>
      <c r="D70" s="67">
        <v>5.75</v>
      </c>
      <c r="E70" s="69">
        <v>88.33627762820258</v>
      </c>
      <c r="F70" s="103" t="s">
        <v>6681</v>
      </c>
      <c r="G70" s="66"/>
      <c r="H70" s="70"/>
      <c r="I70" s="71"/>
      <c r="J70" s="71"/>
      <c r="K70" s="70" t="s">
        <v>7900</v>
      </c>
      <c r="L70" s="74"/>
      <c r="M70" s="75">
        <v>3993.13330078125</v>
      </c>
      <c r="N70" s="75">
        <v>468.2806091308594</v>
      </c>
      <c r="O70" s="76"/>
      <c r="P70" s="77"/>
      <c r="Q70" s="77"/>
      <c r="R70" s="89"/>
      <c r="S70" s="48">
        <v>2</v>
      </c>
      <c r="T70" s="48">
        <v>3</v>
      </c>
      <c r="U70" s="49">
        <v>1</v>
      </c>
      <c r="V70" s="49">
        <v>0.333333</v>
      </c>
      <c r="W70" s="49">
        <v>0</v>
      </c>
      <c r="X70" s="49">
        <v>1.398453</v>
      </c>
      <c r="Y70" s="49">
        <v>0.3333333333333333</v>
      </c>
      <c r="Z70" s="49">
        <v>0</v>
      </c>
      <c r="AA70" s="72">
        <v>70</v>
      </c>
      <c r="AB70" s="72"/>
      <c r="AC70" s="73"/>
      <c r="AD70" s="79" t="s">
        <v>4402</v>
      </c>
      <c r="AE70" s="79">
        <v>781</v>
      </c>
      <c r="AF70" s="79">
        <v>1088</v>
      </c>
      <c r="AG70" s="79">
        <v>26438</v>
      </c>
      <c r="AH70" s="79">
        <v>38492</v>
      </c>
      <c r="AI70" s="79"/>
      <c r="AJ70" s="79" t="s">
        <v>5011</v>
      </c>
      <c r="AK70" s="79" t="s">
        <v>5470</v>
      </c>
      <c r="AL70" s="84" t="s">
        <v>5787</v>
      </c>
      <c r="AM70" s="79"/>
      <c r="AN70" s="81">
        <v>41753.83420138889</v>
      </c>
      <c r="AO70" s="84" t="s">
        <v>6292</v>
      </c>
      <c r="AP70" s="79" t="b">
        <v>0</v>
      </c>
      <c r="AQ70" s="79" t="b">
        <v>0</v>
      </c>
      <c r="AR70" s="79" t="b">
        <v>0</v>
      </c>
      <c r="AS70" s="79"/>
      <c r="AT70" s="79">
        <v>51</v>
      </c>
      <c r="AU70" s="84" t="s">
        <v>6484</v>
      </c>
      <c r="AV70" s="79" t="b">
        <v>0</v>
      </c>
      <c r="AW70" s="79" t="s">
        <v>6792</v>
      </c>
      <c r="AX70" s="84" t="s">
        <v>7242</v>
      </c>
      <c r="AY70" s="79" t="s">
        <v>66</v>
      </c>
      <c r="AZ70" s="79" t="str">
        <f>REPLACE(INDEX(GroupVertices[Group],MATCH(Vertices[[#This Row],[Vertex]],GroupVertices[Vertex],0)),1,1,"")</f>
        <v>18</v>
      </c>
      <c r="BA70" s="48"/>
      <c r="BB70" s="48"/>
      <c r="BC70" s="48"/>
      <c r="BD70" s="48"/>
      <c r="BE70" s="48"/>
      <c r="BF70" s="48"/>
      <c r="BG70" s="133" t="s">
        <v>8583</v>
      </c>
      <c r="BH70" s="133" t="s">
        <v>8583</v>
      </c>
      <c r="BI70" s="133" t="s">
        <v>8748</v>
      </c>
      <c r="BJ70" s="133" t="s">
        <v>8748</v>
      </c>
      <c r="BK70" s="2"/>
      <c r="BL70" s="3"/>
      <c r="BM70" s="3"/>
      <c r="BN70" s="3"/>
      <c r="BO70" s="3"/>
    </row>
    <row r="71" spans="1:67" ht="15">
      <c r="A71" s="65" t="s">
        <v>326</v>
      </c>
      <c r="B71" s="66"/>
      <c r="C71" s="66"/>
      <c r="D71" s="67"/>
      <c r="E71" s="69">
        <v>88.33627762820258</v>
      </c>
      <c r="F71" s="103" t="s">
        <v>1606</v>
      </c>
      <c r="G71" s="66"/>
      <c r="H71" s="70"/>
      <c r="I71" s="71"/>
      <c r="J71" s="71"/>
      <c r="K71" s="70" t="s">
        <v>7604</v>
      </c>
      <c r="L71" s="74"/>
      <c r="M71" s="75">
        <v>3653.7255859375</v>
      </c>
      <c r="N71" s="75">
        <v>3235.76025390625</v>
      </c>
      <c r="O71" s="76"/>
      <c r="P71" s="77"/>
      <c r="Q71" s="77"/>
      <c r="R71" s="89"/>
      <c r="S71" s="48">
        <v>0</v>
      </c>
      <c r="T71" s="48">
        <v>3</v>
      </c>
      <c r="U71" s="49">
        <v>1</v>
      </c>
      <c r="V71" s="49">
        <v>0.333333</v>
      </c>
      <c r="W71" s="49">
        <v>0</v>
      </c>
      <c r="X71" s="49">
        <v>1.18085</v>
      </c>
      <c r="Y71" s="49">
        <v>0.3333333333333333</v>
      </c>
      <c r="Z71" s="49">
        <v>0</v>
      </c>
      <c r="AA71" s="72">
        <v>71</v>
      </c>
      <c r="AB71" s="72"/>
      <c r="AC71" s="73"/>
      <c r="AD71" s="79" t="s">
        <v>4110</v>
      </c>
      <c r="AE71" s="79">
        <v>508</v>
      </c>
      <c r="AF71" s="79">
        <v>729</v>
      </c>
      <c r="AG71" s="79">
        <v>62872</v>
      </c>
      <c r="AH71" s="79">
        <v>21839</v>
      </c>
      <c r="AI71" s="79"/>
      <c r="AJ71" s="79" t="s">
        <v>4746</v>
      </c>
      <c r="AK71" s="79" t="s">
        <v>5299</v>
      </c>
      <c r="AL71" s="79"/>
      <c r="AM71" s="79"/>
      <c r="AN71" s="81">
        <v>42602.86547453704</v>
      </c>
      <c r="AO71" s="84" t="s">
        <v>6034</v>
      </c>
      <c r="AP71" s="79" t="b">
        <v>1</v>
      </c>
      <c r="AQ71" s="79" t="b">
        <v>0</v>
      </c>
      <c r="AR71" s="79" t="b">
        <v>1</v>
      </c>
      <c r="AS71" s="79"/>
      <c r="AT71" s="79">
        <v>19</v>
      </c>
      <c r="AU71" s="79"/>
      <c r="AV71" s="79" t="b">
        <v>0</v>
      </c>
      <c r="AW71" s="79" t="s">
        <v>6792</v>
      </c>
      <c r="AX71" s="84" t="s">
        <v>6946</v>
      </c>
      <c r="AY71" s="79" t="s">
        <v>66</v>
      </c>
      <c r="AZ71" s="79" t="str">
        <f>REPLACE(INDEX(GroupVertices[Group],MATCH(Vertices[[#This Row],[Vertex]],GroupVertices[Vertex],0)),1,1,"")</f>
        <v>20</v>
      </c>
      <c r="BA71" s="48"/>
      <c r="BB71" s="48"/>
      <c r="BC71" s="48"/>
      <c r="BD71" s="48"/>
      <c r="BE71" s="48"/>
      <c r="BF71" s="48"/>
      <c r="BG71" s="133" t="s">
        <v>8585</v>
      </c>
      <c r="BH71" s="133" t="s">
        <v>8585</v>
      </c>
      <c r="BI71" s="133" t="s">
        <v>8750</v>
      </c>
      <c r="BJ71" s="133" t="s">
        <v>8750</v>
      </c>
      <c r="BK71" s="2"/>
      <c r="BL71" s="3"/>
      <c r="BM71" s="3"/>
      <c r="BN71" s="3"/>
      <c r="BO71" s="3"/>
    </row>
    <row r="72" spans="1:67" ht="15">
      <c r="A72" s="65" t="s">
        <v>526</v>
      </c>
      <c r="B72" s="66"/>
      <c r="C72" s="66"/>
      <c r="D72" s="67"/>
      <c r="E72" s="69">
        <v>88.33627762820258</v>
      </c>
      <c r="F72" s="103" t="s">
        <v>1764</v>
      </c>
      <c r="G72" s="66"/>
      <c r="H72" s="70"/>
      <c r="I72" s="71"/>
      <c r="J72" s="71"/>
      <c r="K72" s="70" t="s">
        <v>7902</v>
      </c>
      <c r="L72" s="74"/>
      <c r="M72" s="75">
        <v>3653.7236328125</v>
      </c>
      <c r="N72" s="75">
        <v>1087.4422607421875</v>
      </c>
      <c r="O72" s="76"/>
      <c r="P72" s="77"/>
      <c r="Q72" s="77"/>
      <c r="R72" s="89"/>
      <c r="S72" s="48">
        <v>0</v>
      </c>
      <c r="T72" s="48">
        <v>3</v>
      </c>
      <c r="U72" s="49">
        <v>1</v>
      </c>
      <c r="V72" s="49">
        <v>0.333333</v>
      </c>
      <c r="W72" s="49">
        <v>0</v>
      </c>
      <c r="X72" s="49">
        <v>1.089703</v>
      </c>
      <c r="Y72" s="49">
        <v>0.3333333333333333</v>
      </c>
      <c r="Z72" s="49">
        <v>0</v>
      </c>
      <c r="AA72" s="72">
        <v>72</v>
      </c>
      <c r="AB72" s="72"/>
      <c r="AC72" s="73"/>
      <c r="AD72" s="79" t="s">
        <v>526</v>
      </c>
      <c r="AE72" s="79">
        <v>192</v>
      </c>
      <c r="AF72" s="79">
        <v>68</v>
      </c>
      <c r="AG72" s="79">
        <v>353</v>
      </c>
      <c r="AH72" s="79">
        <v>1363</v>
      </c>
      <c r="AI72" s="79"/>
      <c r="AJ72" s="79" t="s">
        <v>5013</v>
      </c>
      <c r="AK72" s="79" t="s">
        <v>5472</v>
      </c>
      <c r="AL72" s="79"/>
      <c r="AM72" s="79"/>
      <c r="AN72" s="81">
        <v>40842.71975694445</v>
      </c>
      <c r="AO72" s="84" t="s">
        <v>6294</v>
      </c>
      <c r="AP72" s="79" t="b">
        <v>1</v>
      </c>
      <c r="AQ72" s="79" t="b">
        <v>0</v>
      </c>
      <c r="AR72" s="79" t="b">
        <v>1</v>
      </c>
      <c r="AS72" s="79"/>
      <c r="AT72" s="79">
        <v>5</v>
      </c>
      <c r="AU72" s="84" t="s">
        <v>6484</v>
      </c>
      <c r="AV72" s="79" t="b">
        <v>0</v>
      </c>
      <c r="AW72" s="79" t="s">
        <v>6792</v>
      </c>
      <c r="AX72" s="84" t="s">
        <v>7244</v>
      </c>
      <c r="AY72" s="79" t="s">
        <v>66</v>
      </c>
      <c r="AZ72" s="79" t="str">
        <f>REPLACE(INDEX(GroupVertices[Group],MATCH(Vertices[[#This Row],[Vertex]],GroupVertices[Vertex],0)),1,1,"")</f>
        <v>18</v>
      </c>
      <c r="BA72" s="48"/>
      <c r="BB72" s="48"/>
      <c r="BC72" s="48"/>
      <c r="BD72" s="48"/>
      <c r="BE72" s="48"/>
      <c r="BF72" s="48"/>
      <c r="BG72" s="133" t="s">
        <v>9053</v>
      </c>
      <c r="BH72" s="133" t="s">
        <v>9053</v>
      </c>
      <c r="BI72" s="133" t="s">
        <v>9394</v>
      </c>
      <c r="BJ72" s="133" t="s">
        <v>9394</v>
      </c>
      <c r="BK72" s="2"/>
      <c r="BL72" s="3"/>
      <c r="BM72" s="3"/>
      <c r="BN72" s="3"/>
      <c r="BO72" s="3"/>
    </row>
    <row r="73" spans="1:67" ht="15">
      <c r="A73" s="65" t="s">
        <v>325</v>
      </c>
      <c r="B73" s="66"/>
      <c r="C73" s="66"/>
      <c r="D73" s="67">
        <v>1.5</v>
      </c>
      <c r="E73" s="69">
        <v>88.33627762820258</v>
      </c>
      <c r="F73" s="103" t="s">
        <v>1605</v>
      </c>
      <c r="G73" s="66"/>
      <c r="H73" s="70"/>
      <c r="I73" s="71"/>
      <c r="J73" s="71"/>
      <c r="K73" s="70" t="s">
        <v>7601</v>
      </c>
      <c r="L73" s="74"/>
      <c r="M73" s="75">
        <v>3683.99267578125</v>
      </c>
      <c r="N73" s="75">
        <v>2466.6064453125</v>
      </c>
      <c r="O73" s="76"/>
      <c r="P73" s="77"/>
      <c r="Q73" s="77"/>
      <c r="R73" s="89"/>
      <c r="S73" s="48">
        <v>1</v>
      </c>
      <c r="T73" s="48">
        <v>2</v>
      </c>
      <c r="U73" s="49">
        <v>1</v>
      </c>
      <c r="V73" s="49">
        <v>0.333333</v>
      </c>
      <c r="W73" s="49">
        <v>0</v>
      </c>
      <c r="X73" s="49">
        <v>1.18085</v>
      </c>
      <c r="Y73" s="49">
        <v>0.3333333333333333</v>
      </c>
      <c r="Z73" s="49">
        <v>0</v>
      </c>
      <c r="AA73" s="72">
        <v>73</v>
      </c>
      <c r="AB73" s="72"/>
      <c r="AC73" s="73"/>
      <c r="AD73" s="79" t="s">
        <v>4107</v>
      </c>
      <c r="AE73" s="79">
        <v>9808</v>
      </c>
      <c r="AF73" s="79">
        <v>10571</v>
      </c>
      <c r="AG73" s="79">
        <v>85760</v>
      </c>
      <c r="AH73" s="79">
        <v>133208</v>
      </c>
      <c r="AI73" s="79"/>
      <c r="AJ73" s="79" t="s">
        <v>4743</v>
      </c>
      <c r="AK73" s="79" t="s">
        <v>5272</v>
      </c>
      <c r="AL73" s="79"/>
      <c r="AM73" s="79"/>
      <c r="AN73" s="81">
        <v>41004.17611111111</v>
      </c>
      <c r="AO73" s="84" t="s">
        <v>6031</v>
      </c>
      <c r="AP73" s="79" t="b">
        <v>1</v>
      </c>
      <c r="AQ73" s="79" t="b">
        <v>0</v>
      </c>
      <c r="AR73" s="79" t="b">
        <v>0</v>
      </c>
      <c r="AS73" s="79"/>
      <c r="AT73" s="79">
        <v>173</v>
      </c>
      <c r="AU73" s="84" t="s">
        <v>6484</v>
      </c>
      <c r="AV73" s="79" t="b">
        <v>0</v>
      </c>
      <c r="AW73" s="79" t="s">
        <v>6792</v>
      </c>
      <c r="AX73" s="84" t="s">
        <v>6943</v>
      </c>
      <c r="AY73" s="79" t="s">
        <v>66</v>
      </c>
      <c r="AZ73" s="79" t="str">
        <f>REPLACE(INDEX(GroupVertices[Group],MATCH(Vertices[[#This Row],[Vertex]],GroupVertices[Vertex],0)),1,1,"")</f>
        <v>20</v>
      </c>
      <c r="BA73" s="48"/>
      <c r="BB73" s="48"/>
      <c r="BC73" s="48"/>
      <c r="BD73" s="48"/>
      <c r="BE73" s="48"/>
      <c r="BF73" s="48"/>
      <c r="BG73" s="133" t="s">
        <v>8585</v>
      </c>
      <c r="BH73" s="133" t="s">
        <v>8585</v>
      </c>
      <c r="BI73" s="133" t="s">
        <v>8750</v>
      </c>
      <c r="BJ73" s="133" t="s">
        <v>8750</v>
      </c>
      <c r="BK73" s="2"/>
      <c r="BL73" s="3"/>
      <c r="BM73" s="3"/>
      <c r="BN73" s="3"/>
      <c r="BO73" s="3"/>
    </row>
    <row r="74" spans="1:67" ht="15">
      <c r="A74" s="65" t="s">
        <v>378</v>
      </c>
      <c r="B74" s="66"/>
      <c r="C74" s="66"/>
      <c r="D74" s="67">
        <v>1.5</v>
      </c>
      <c r="E74" s="69">
        <v>92.6410172166741</v>
      </c>
      <c r="F74" s="103" t="s">
        <v>1649</v>
      </c>
      <c r="G74" s="66"/>
      <c r="H74" s="70"/>
      <c r="I74" s="71"/>
      <c r="J74" s="71"/>
      <c r="K74" s="70" t="s">
        <v>7683</v>
      </c>
      <c r="L74" s="74"/>
      <c r="M74" s="75">
        <v>4940.984375</v>
      </c>
      <c r="N74" s="75">
        <v>4633.396484375</v>
      </c>
      <c r="O74" s="76"/>
      <c r="P74" s="77"/>
      <c r="Q74" s="77"/>
      <c r="R74" s="89"/>
      <c r="S74" s="48">
        <v>1</v>
      </c>
      <c r="T74" s="48">
        <v>2</v>
      </c>
      <c r="U74" s="49">
        <v>0</v>
      </c>
      <c r="V74" s="49">
        <v>0.5</v>
      </c>
      <c r="W74" s="49">
        <v>0</v>
      </c>
      <c r="X74" s="49">
        <v>0.999999</v>
      </c>
      <c r="Y74" s="49">
        <v>0.5</v>
      </c>
      <c r="Z74" s="49">
        <v>0.5</v>
      </c>
      <c r="AA74" s="72">
        <v>74</v>
      </c>
      <c r="AB74" s="72"/>
      <c r="AC74" s="73"/>
      <c r="AD74" s="79" t="s">
        <v>4189</v>
      </c>
      <c r="AE74" s="79">
        <v>3131</v>
      </c>
      <c r="AF74" s="79">
        <v>3079</v>
      </c>
      <c r="AG74" s="79">
        <v>79188</v>
      </c>
      <c r="AH74" s="79">
        <v>8197</v>
      </c>
      <c r="AI74" s="79"/>
      <c r="AJ74" s="79" t="s">
        <v>4817</v>
      </c>
      <c r="AK74" s="79" t="s">
        <v>5342</v>
      </c>
      <c r="AL74" s="84" t="s">
        <v>5690</v>
      </c>
      <c r="AM74" s="79"/>
      <c r="AN74" s="81">
        <v>39852.72184027778</v>
      </c>
      <c r="AO74" s="84" t="s">
        <v>6102</v>
      </c>
      <c r="AP74" s="79" t="b">
        <v>0</v>
      </c>
      <c r="AQ74" s="79" t="b">
        <v>0</v>
      </c>
      <c r="AR74" s="79" t="b">
        <v>0</v>
      </c>
      <c r="AS74" s="79"/>
      <c r="AT74" s="79">
        <v>186</v>
      </c>
      <c r="AU74" s="84" t="s">
        <v>6488</v>
      </c>
      <c r="AV74" s="79" t="b">
        <v>0</v>
      </c>
      <c r="AW74" s="79" t="s">
        <v>6792</v>
      </c>
      <c r="AX74" s="84" t="s">
        <v>7025</v>
      </c>
      <c r="AY74" s="79" t="s">
        <v>66</v>
      </c>
      <c r="AZ74" s="79" t="str">
        <f>REPLACE(INDEX(GroupVertices[Group],MATCH(Vertices[[#This Row],[Vertex]],GroupVertices[Vertex],0)),1,1,"")</f>
        <v>51</v>
      </c>
      <c r="BA74" s="48"/>
      <c r="BB74" s="48"/>
      <c r="BC74" s="48"/>
      <c r="BD74" s="48"/>
      <c r="BE74" s="48" t="s">
        <v>1353</v>
      </c>
      <c r="BF74" s="48" t="s">
        <v>1353</v>
      </c>
      <c r="BG74" s="133" t="s">
        <v>8605</v>
      </c>
      <c r="BH74" s="133" t="s">
        <v>8605</v>
      </c>
      <c r="BI74" s="133" t="s">
        <v>8764</v>
      </c>
      <c r="BJ74" s="133" t="s">
        <v>8764</v>
      </c>
      <c r="BK74" s="2"/>
      <c r="BL74" s="3"/>
      <c r="BM74" s="3"/>
      <c r="BN74" s="3"/>
      <c r="BO74" s="3"/>
    </row>
    <row r="75" spans="1:67" ht="15">
      <c r="A75" s="65" t="s">
        <v>379</v>
      </c>
      <c r="B75" s="66"/>
      <c r="C75" s="66"/>
      <c r="D75" s="67">
        <v>1.5</v>
      </c>
      <c r="E75" s="69">
        <v>92.6410172166741</v>
      </c>
      <c r="F75" s="103" t="s">
        <v>1650</v>
      </c>
      <c r="G75" s="66"/>
      <c r="H75" s="70"/>
      <c r="I75" s="71"/>
      <c r="J75" s="71"/>
      <c r="K75" s="70" t="s">
        <v>7685</v>
      </c>
      <c r="L75" s="74"/>
      <c r="M75" s="75">
        <v>4641.92431640625</v>
      </c>
      <c r="N75" s="75">
        <v>4827.1083984375</v>
      </c>
      <c r="O75" s="76"/>
      <c r="P75" s="77"/>
      <c r="Q75" s="77"/>
      <c r="R75" s="89"/>
      <c r="S75" s="48">
        <v>1</v>
      </c>
      <c r="T75" s="48">
        <v>2</v>
      </c>
      <c r="U75" s="49">
        <v>0</v>
      </c>
      <c r="V75" s="49">
        <v>0.5</v>
      </c>
      <c r="W75" s="49">
        <v>0</v>
      </c>
      <c r="X75" s="49">
        <v>0.999999</v>
      </c>
      <c r="Y75" s="49">
        <v>0.5</v>
      </c>
      <c r="Z75" s="49">
        <v>0.5</v>
      </c>
      <c r="AA75" s="72">
        <v>75</v>
      </c>
      <c r="AB75" s="72"/>
      <c r="AC75" s="73"/>
      <c r="AD75" s="79" t="s">
        <v>4191</v>
      </c>
      <c r="AE75" s="79">
        <v>3298</v>
      </c>
      <c r="AF75" s="79">
        <v>4621</v>
      </c>
      <c r="AG75" s="79">
        <v>9396</v>
      </c>
      <c r="AH75" s="79">
        <v>4271</v>
      </c>
      <c r="AI75" s="79"/>
      <c r="AJ75" s="79" t="s">
        <v>4819</v>
      </c>
      <c r="AK75" s="79" t="s">
        <v>3898</v>
      </c>
      <c r="AL75" s="84" t="s">
        <v>5692</v>
      </c>
      <c r="AM75" s="79"/>
      <c r="AN75" s="81">
        <v>42699.47561342592</v>
      </c>
      <c r="AO75" s="84" t="s">
        <v>6104</v>
      </c>
      <c r="AP75" s="79" t="b">
        <v>1</v>
      </c>
      <c r="AQ75" s="79" t="b">
        <v>0</v>
      </c>
      <c r="AR75" s="79" t="b">
        <v>1</v>
      </c>
      <c r="AS75" s="79"/>
      <c r="AT75" s="79">
        <v>88</v>
      </c>
      <c r="AU75" s="79"/>
      <c r="AV75" s="79" t="b">
        <v>0</v>
      </c>
      <c r="AW75" s="79" t="s">
        <v>6792</v>
      </c>
      <c r="AX75" s="84" t="s">
        <v>7027</v>
      </c>
      <c r="AY75" s="79" t="s">
        <v>66</v>
      </c>
      <c r="AZ75" s="79" t="str">
        <f>REPLACE(INDEX(GroupVertices[Group],MATCH(Vertices[[#This Row],[Vertex]],GroupVertices[Vertex],0)),1,1,"")</f>
        <v>51</v>
      </c>
      <c r="BA75" s="48"/>
      <c r="BB75" s="48"/>
      <c r="BC75" s="48"/>
      <c r="BD75" s="48"/>
      <c r="BE75" s="48"/>
      <c r="BF75" s="48"/>
      <c r="BG75" s="133" t="s">
        <v>8605</v>
      </c>
      <c r="BH75" s="133" t="s">
        <v>8605</v>
      </c>
      <c r="BI75" s="133" t="s">
        <v>8764</v>
      </c>
      <c r="BJ75" s="133" t="s">
        <v>8764</v>
      </c>
      <c r="BK75" s="2"/>
      <c r="BL75" s="3"/>
      <c r="BM75" s="3"/>
      <c r="BN75" s="3"/>
      <c r="BO75" s="3"/>
    </row>
    <row r="76" spans="1:67" ht="15">
      <c r="A76" s="65" t="s">
        <v>678</v>
      </c>
      <c r="B76" s="66"/>
      <c r="C76" s="66"/>
      <c r="D76" s="67">
        <v>1.5</v>
      </c>
      <c r="E76" s="69">
        <v>92.6410172166741</v>
      </c>
      <c r="F76" s="103" t="s">
        <v>1855</v>
      </c>
      <c r="G76" s="66"/>
      <c r="H76" s="70"/>
      <c r="I76" s="71"/>
      <c r="J76" s="71"/>
      <c r="K76" s="70" t="s">
        <v>8094</v>
      </c>
      <c r="L76" s="74"/>
      <c r="M76" s="75">
        <v>5097.015625</v>
      </c>
      <c r="N76" s="75">
        <v>1936.15234375</v>
      </c>
      <c r="O76" s="76"/>
      <c r="P76" s="77"/>
      <c r="Q76" s="77"/>
      <c r="R76" s="89"/>
      <c r="S76" s="48">
        <v>1</v>
      </c>
      <c r="T76" s="48">
        <v>2</v>
      </c>
      <c r="U76" s="49">
        <v>0</v>
      </c>
      <c r="V76" s="49">
        <v>0.5</v>
      </c>
      <c r="W76" s="49">
        <v>0</v>
      </c>
      <c r="X76" s="49">
        <v>0.999999</v>
      </c>
      <c r="Y76" s="49">
        <v>0.5</v>
      </c>
      <c r="Z76" s="49">
        <v>0.5</v>
      </c>
      <c r="AA76" s="72">
        <v>76</v>
      </c>
      <c r="AB76" s="72"/>
      <c r="AC76" s="73"/>
      <c r="AD76" s="79" t="s">
        <v>4591</v>
      </c>
      <c r="AE76" s="79">
        <v>300</v>
      </c>
      <c r="AF76" s="79">
        <v>271</v>
      </c>
      <c r="AG76" s="79">
        <v>10306</v>
      </c>
      <c r="AH76" s="79">
        <v>31323</v>
      </c>
      <c r="AI76" s="79"/>
      <c r="AJ76" s="79" t="s">
        <v>5197</v>
      </c>
      <c r="AK76" s="79" t="s">
        <v>5586</v>
      </c>
      <c r="AL76" s="84" t="s">
        <v>5885</v>
      </c>
      <c r="AM76" s="79"/>
      <c r="AN76" s="81">
        <v>42567.004583333335</v>
      </c>
      <c r="AO76" s="84" t="s">
        <v>6470</v>
      </c>
      <c r="AP76" s="79" t="b">
        <v>0</v>
      </c>
      <c r="AQ76" s="79" t="b">
        <v>0</v>
      </c>
      <c r="AR76" s="79" t="b">
        <v>0</v>
      </c>
      <c r="AS76" s="79"/>
      <c r="AT76" s="79">
        <v>3</v>
      </c>
      <c r="AU76" s="84" t="s">
        <v>6484</v>
      </c>
      <c r="AV76" s="79" t="b">
        <v>0</v>
      </c>
      <c r="AW76" s="79" t="s">
        <v>6792</v>
      </c>
      <c r="AX76" s="84" t="s">
        <v>7436</v>
      </c>
      <c r="AY76" s="79" t="s">
        <v>66</v>
      </c>
      <c r="AZ76" s="79" t="str">
        <f>REPLACE(INDEX(GroupVertices[Group],MATCH(Vertices[[#This Row],[Vertex]],GroupVertices[Vertex],0)),1,1,"")</f>
        <v>38</v>
      </c>
      <c r="BA76" s="48"/>
      <c r="BB76" s="48"/>
      <c r="BC76" s="48"/>
      <c r="BD76" s="48"/>
      <c r="BE76" s="48"/>
      <c r="BF76" s="48"/>
      <c r="BG76" s="133" t="s">
        <v>9054</v>
      </c>
      <c r="BH76" s="133" t="s">
        <v>9054</v>
      </c>
      <c r="BI76" s="133" t="s">
        <v>9395</v>
      </c>
      <c r="BJ76" s="133" t="s">
        <v>9395</v>
      </c>
      <c r="BK76" s="2"/>
      <c r="BL76" s="3"/>
      <c r="BM76" s="3"/>
      <c r="BN76" s="3"/>
      <c r="BO76" s="3"/>
    </row>
    <row r="77" spans="1:67" ht="15">
      <c r="A77" s="65" t="s">
        <v>679</v>
      </c>
      <c r="B77" s="66"/>
      <c r="C77" s="66"/>
      <c r="D77" s="67">
        <v>1.5</v>
      </c>
      <c r="E77" s="69">
        <v>92.6410172166741</v>
      </c>
      <c r="F77" s="103" t="s">
        <v>1856</v>
      </c>
      <c r="G77" s="66"/>
      <c r="H77" s="70"/>
      <c r="I77" s="71"/>
      <c r="J77" s="71"/>
      <c r="K77" s="70" t="s">
        <v>8096</v>
      </c>
      <c r="L77" s="74"/>
      <c r="M77" s="75">
        <v>5383.07275390625</v>
      </c>
      <c r="N77" s="75">
        <v>1699.839599609375</v>
      </c>
      <c r="O77" s="76"/>
      <c r="P77" s="77"/>
      <c r="Q77" s="77"/>
      <c r="R77" s="89"/>
      <c r="S77" s="48">
        <v>1</v>
      </c>
      <c r="T77" s="48">
        <v>2</v>
      </c>
      <c r="U77" s="49">
        <v>0</v>
      </c>
      <c r="V77" s="49">
        <v>0.5</v>
      </c>
      <c r="W77" s="49">
        <v>0</v>
      </c>
      <c r="X77" s="49">
        <v>0.999999</v>
      </c>
      <c r="Y77" s="49">
        <v>0.5</v>
      </c>
      <c r="Z77" s="49">
        <v>0.5</v>
      </c>
      <c r="AA77" s="72">
        <v>77</v>
      </c>
      <c r="AB77" s="72"/>
      <c r="AC77" s="73"/>
      <c r="AD77" s="79" t="s">
        <v>4593</v>
      </c>
      <c r="AE77" s="79">
        <v>127</v>
      </c>
      <c r="AF77" s="79">
        <v>31</v>
      </c>
      <c r="AG77" s="79">
        <v>4145</v>
      </c>
      <c r="AH77" s="79">
        <v>279</v>
      </c>
      <c r="AI77" s="79"/>
      <c r="AJ77" s="79" t="s">
        <v>5199</v>
      </c>
      <c r="AK77" s="79"/>
      <c r="AL77" s="79"/>
      <c r="AM77" s="79"/>
      <c r="AN77" s="81">
        <v>43038.90607638889</v>
      </c>
      <c r="AO77" s="84" t="s">
        <v>6472</v>
      </c>
      <c r="AP77" s="79" t="b">
        <v>0</v>
      </c>
      <c r="AQ77" s="79" t="b">
        <v>0</v>
      </c>
      <c r="AR77" s="79" t="b">
        <v>0</v>
      </c>
      <c r="AS77" s="79"/>
      <c r="AT77" s="79">
        <v>0</v>
      </c>
      <c r="AU77" s="84" t="s">
        <v>6484</v>
      </c>
      <c r="AV77" s="79" t="b">
        <v>0</v>
      </c>
      <c r="AW77" s="79" t="s">
        <v>6792</v>
      </c>
      <c r="AX77" s="84" t="s">
        <v>7438</v>
      </c>
      <c r="AY77" s="79" t="s">
        <v>66</v>
      </c>
      <c r="AZ77" s="79" t="str">
        <f>REPLACE(INDEX(GroupVertices[Group],MATCH(Vertices[[#This Row],[Vertex]],GroupVertices[Vertex],0)),1,1,"")</f>
        <v>38</v>
      </c>
      <c r="BA77" s="48"/>
      <c r="BB77" s="48"/>
      <c r="BC77" s="48"/>
      <c r="BD77" s="48"/>
      <c r="BE77" s="48"/>
      <c r="BF77" s="48"/>
      <c r="BG77" s="133" t="s">
        <v>9055</v>
      </c>
      <c r="BH77" s="133" t="s">
        <v>9055</v>
      </c>
      <c r="BI77" s="133" t="s">
        <v>9396</v>
      </c>
      <c r="BJ77" s="133" t="s">
        <v>9396</v>
      </c>
      <c r="BK77" s="2"/>
      <c r="BL77" s="3"/>
      <c r="BM77" s="3"/>
      <c r="BN77" s="3"/>
      <c r="BO77" s="3"/>
    </row>
    <row r="78" spans="1:67" ht="15">
      <c r="A78" s="65" t="s">
        <v>254</v>
      </c>
      <c r="B78" s="66"/>
      <c r="C78" s="66"/>
      <c r="D78" s="67"/>
      <c r="E78" s="69">
        <v>71.9818043789837</v>
      </c>
      <c r="F78" s="103" t="s">
        <v>1540</v>
      </c>
      <c r="G78" s="66"/>
      <c r="H78" s="70"/>
      <c r="I78" s="71"/>
      <c r="J78" s="71"/>
      <c r="K78" s="70" t="s">
        <v>7499</v>
      </c>
      <c r="L78" s="74"/>
      <c r="M78" s="75">
        <v>2361.333740234375</v>
      </c>
      <c r="N78" s="75">
        <v>3300.390869140625</v>
      </c>
      <c r="O78" s="76"/>
      <c r="P78" s="77"/>
      <c r="Q78" s="77"/>
      <c r="R78" s="89"/>
      <c r="S78" s="48">
        <v>0</v>
      </c>
      <c r="T78" s="48">
        <v>2</v>
      </c>
      <c r="U78" s="49">
        <v>0</v>
      </c>
      <c r="V78" s="49">
        <v>0.071429</v>
      </c>
      <c r="W78" s="49">
        <v>0</v>
      </c>
      <c r="X78" s="49">
        <v>0.634408</v>
      </c>
      <c r="Y78" s="49">
        <v>0.5</v>
      </c>
      <c r="Z78" s="49">
        <v>0</v>
      </c>
      <c r="AA78" s="72">
        <v>78</v>
      </c>
      <c r="AB78" s="72"/>
      <c r="AC78" s="73"/>
      <c r="AD78" s="79" t="s">
        <v>4008</v>
      </c>
      <c r="AE78" s="79">
        <v>109</v>
      </c>
      <c r="AF78" s="79">
        <v>26</v>
      </c>
      <c r="AG78" s="79">
        <v>7648</v>
      </c>
      <c r="AH78" s="79">
        <v>11341</v>
      </c>
      <c r="AI78" s="79"/>
      <c r="AJ78" s="79" t="s">
        <v>4646</v>
      </c>
      <c r="AK78" s="79"/>
      <c r="AL78" s="79"/>
      <c r="AM78" s="79"/>
      <c r="AN78" s="81">
        <v>42889.92152777778</v>
      </c>
      <c r="AO78" s="84" t="s">
        <v>5939</v>
      </c>
      <c r="AP78" s="79" t="b">
        <v>1</v>
      </c>
      <c r="AQ78" s="79" t="b">
        <v>0</v>
      </c>
      <c r="AR78" s="79" t="b">
        <v>1</v>
      </c>
      <c r="AS78" s="79"/>
      <c r="AT78" s="79">
        <v>0</v>
      </c>
      <c r="AU78" s="79"/>
      <c r="AV78" s="79" t="b">
        <v>0</v>
      </c>
      <c r="AW78" s="79" t="s">
        <v>6792</v>
      </c>
      <c r="AX78" s="84" t="s">
        <v>6841</v>
      </c>
      <c r="AY78" s="79" t="s">
        <v>66</v>
      </c>
      <c r="AZ78" s="79" t="str">
        <f>REPLACE(INDEX(GroupVertices[Group],MATCH(Vertices[[#This Row],[Vertex]],GroupVertices[Vertex],0)),1,1,"")</f>
        <v>8</v>
      </c>
      <c r="BA78" s="48"/>
      <c r="BB78" s="48"/>
      <c r="BC78" s="48"/>
      <c r="BD78" s="48"/>
      <c r="BE78" s="48"/>
      <c r="BF78" s="48"/>
      <c r="BG78" s="133" t="s">
        <v>8575</v>
      </c>
      <c r="BH78" s="133" t="s">
        <v>8575</v>
      </c>
      <c r="BI78" s="133" t="s">
        <v>8741</v>
      </c>
      <c r="BJ78" s="133" t="s">
        <v>8741</v>
      </c>
      <c r="BK78" s="2"/>
      <c r="BL78" s="3"/>
      <c r="BM78" s="3"/>
      <c r="BN78" s="3"/>
      <c r="BO78" s="3"/>
    </row>
    <row r="79" spans="1:67" ht="15">
      <c r="A79" s="65" t="s">
        <v>271</v>
      </c>
      <c r="B79" s="66"/>
      <c r="C79" s="66"/>
      <c r="D79" s="67"/>
      <c r="E79" s="69">
        <v>71.9818043789837</v>
      </c>
      <c r="F79" s="103" t="s">
        <v>1556</v>
      </c>
      <c r="G79" s="66"/>
      <c r="H79" s="70"/>
      <c r="I79" s="71"/>
      <c r="J79" s="71"/>
      <c r="K79" s="70" t="s">
        <v>7522</v>
      </c>
      <c r="L79" s="74"/>
      <c r="M79" s="75">
        <v>2886.575439453125</v>
      </c>
      <c r="N79" s="75">
        <v>2693.45166015625</v>
      </c>
      <c r="O79" s="76"/>
      <c r="P79" s="77"/>
      <c r="Q79" s="77"/>
      <c r="R79" s="89"/>
      <c r="S79" s="48">
        <v>0</v>
      </c>
      <c r="T79" s="48">
        <v>2</v>
      </c>
      <c r="U79" s="49">
        <v>0</v>
      </c>
      <c r="V79" s="49">
        <v>0.071429</v>
      </c>
      <c r="W79" s="49">
        <v>0</v>
      </c>
      <c r="X79" s="49">
        <v>0.634408</v>
      </c>
      <c r="Y79" s="49">
        <v>0.5</v>
      </c>
      <c r="Z79" s="49">
        <v>0</v>
      </c>
      <c r="AA79" s="72">
        <v>79</v>
      </c>
      <c r="AB79" s="72"/>
      <c r="AC79" s="73"/>
      <c r="AD79" s="79" t="s">
        <v>4030</v>
      </c>
      <c r="AE79" s="79">
        <v>2334</v>
      </c>
      <c r="AF79" s="79">
        <v>270</v>
      </c>
      <c r="AG79" s="79">
        <v>36239</v>
      </c>
      <c r="AH79" s="79">
        <v>45312</v>
      </c>
      <c r="AI79" s="79"/>
      <c r="AJ79" s="79" t="s">
        <v>4669</v>
      </c>
      <c r="AK79" s="79"/>
      <c r="AL79" s="79"/>
      <c r="AM79" s="79"/>
      <c r="AN79" s="81">
        <v>42433.40875</v>
      </c>
      <c r="AO79" s="84" t="s">
        <v>5960</v>
      </c>
      <c r="AP79" s="79" t="b">
        <v>1</v>
      </c>
      <c r="AQ79" s="79" t="b">
        <v>0</v>
      </c>
      <c r="AR79" s="79" t="b">
        <v>0</v>
      </c>
      <c r="AS79" s="79"/>
      <c r="AT79" s="79">
        <v>1</v>
      </c>
      <c r="AU79" s="79"/>
      <c r="AV79" s="79" t="b">
        <v>0</v>
      </c>
      <c r="AW79" s="79" t="s">
        <v>6792</v>
      </c>
      <c r="AX79" s="84" t="s">
        <v>6864</v>
      </c>
      <c r="AY79" s="79" t="s">
        <v>66</v>
      </c>
      <c r="AZ79" s="79" t="str">
        <f>REPLACE(INDEX(GroupVertices[Group],MATCH(Vertices[[#This Row],[Vertex]],GroupVertices[Vertex],0)),1,1,"")</f>
        <v>8</v>
      </c>
      <c r="BA79" s="48"/>
      <c r="BB79" s="48"/>
      <c r="BC79" s="48"/>
      <c r="BD79" s="48"/>
      <c r="BE79" s="48"/>
      <c r="BF79" s="48"/>
      <c r="BG79" s="133" t="s">
        <v>8575</v>
      </c>
      <c r="BH79" s="133" t="s">
        <v>8575</v>
      </c>
      <c r="BI79" s="133" t="s">
        <v>8741</v>
      </c>
      <c r="BJ79" s="133" t="s">
        <v>8741</v>
      </c>
      <c r="BK79" s="2"/>
      <c r="BL79" s="3"/>
      <c r="BM79" s="3"/>
      <c r="BN79" s="3"/>
      <c r="BO79" s="3"/>
    </row>
    <row r="80" spans="1:67" ht="15">
      <c r="A80" s="65" t="s">
        <v>280</v>
      </c>
      <c r="B80" s="66"/>
      <c r="C80" s="66"/>
      <c r="D80" s="67"/>
      <c r="E80" s="69">
        <v>71.9818043789837</v>
      </c>
      <c r="F80" s="103" t="s">
        <v>1564</v>
      </c>
      <c r="G80" s="66"/>
      <c r="H80" s="70"/>
      <c r="I80" s="71"/>
      <c r="J80" s="71"/>
      <c r="K80" s="70" t="s">
        <v>7532</v>
      </c>
      <c r="L80" s="74"/>
      <c r="M80" s="75">
        <v>2353.46875</v>
      </c>
      <c r="N80" s="75">
        <v>2587.33154296875</v>
      </c>
      <c r="O80" s="76"/>
      <c r="P80" s="77"/>
      <c r="Q80" s="77"/>
      <c r="R80" s="89"/>
      <c r="S80" s="48">
        <v>0</v>
      </c>
      <c r="T80" s="48">
        <v>2</v>
      </c>
      <c r="U80" s="49">
        <v>0</v>
      </c>
      <c r="V80" s="49">
        <v>0.071429</v>
      </c>
      <c r="W80" s="49">
        <v>0</v>
      </c>
      <c r="X80" s="49">
        <v>0.634408</v>
      </c>
      <c r="Y80" s="49">
        <v>0.5</v>
      </c>
      <c r="Z80" s="49">
        <v>0</v>
      </c>
      <c r="AA80" s="72">
        <v>80</v>
      </c>
      <c r="AB80" s="72"/>
      <c r="AC80" s="73"/>
      <c r="AD80" s="79" t="s">
        <v>4040</v>
      </c>
      <c r="AE80" s="79">
        <v>1994</v>
      </c>
      <c r="AF80" s="79">
        <v>693</v>
      </c>
      <c r="AG80" s="79">
        <v>52028</v>
      </c>
      <c r="AH80" s="79">
        <v>2950</v>
      </c>
      <c r="AI80" s="79"/>
      <c r="AJ80" s="79" t="s">
        <v>4678</v>
      </c>
      <c r="AK80" s="79" t="s">
        <v>5233</v>
      </c>
      <c r="AL80" s="79"/>
      <c r="AM80" s="79"/>
      <c r="AN80" s="81">
        <v>40013.52979166667</v>
      </c>
      <c r="AO80" s="84" t="s">
        <v>5970</v>
      </c>
      <c r="AP80" s="79" t="b">
        <v>0</v>
      </c>
      <c r="AQ80" s="79" t="b">
        <v>0</v>
      </c>
      <c r="AR80" s="79" t="b">
        <v>0</v>
      </c>
      <c r="AS80" s="79"/>
      <c r="AT80" s="79">
        <v>34</v>
      </c>
      <c r="AU80" s="84" t="s">
        <v>6486</v>
      </c>
      <c r="AV80" s="79" t="b">
        <v>0</v>
      </c>
      <c r="AW80" s="79" t="s">
        <v>6792</v>
      </c>
      <c r="AX80" s="84" t="s">
        <v>6874</v>
      </c>
      <c r="AY80" s="79" t="s">
        <v>66</v>
      </c>
      <c r="AZ80" s="79" t="str">
        <f>REPLACE(INDEX(GroupVertices[Group],MATCH(Vertices[[#This Row],[Vertex]],GroupVertices[Vertex],0)),1,1,"")</f>
        <v>8</v>
      </c>
      <c r="BA80" s="48"/>
      <c r="BB80" s="48"/>
      <c r="BC80" s="48"/>
      <c r="BD80" s="48"/>
      <c r="BE80" s="48"/>
      <c r="BF80" s="48"/>
      <c r="BG80" s="133" t="s">
        <v>8575</v>
      </c>
      <c r="BH80" s="133" t="s">
        <v>8575</v>
      </c>
      <c r="BI80" s="133" t="s">
        <v>8741</v>
      </c>
      <c r="BJ80" s="133" t="s">
        <v>8741</v>
      </c>
      <c r="BK80" s="2"/>
      <c r="BL80" s="3"/>
      <c r="BM80" s="3"/>
      <c r="BN80" s="3"/>
      <c r="BO80" s="3"/>
    </row>
    <row r="81" spans="1:67" ht="15">
      <c r="A81" s="65" t="s">
        <v>320</v>
      </c>
      <c r="B81" s="66"/>
      <c r="C81" s="66"/>
      <c r="D81" s="67"/>
      <c r="E81" s="69">
        <v>71.9818043789837</v>
      </c>
      <c r="F81" s="103" t="s">
        <v>1600</v>
      </c>
      <c r="G81" s="66"/>
      <c r="H81" s="70"/>
      <c r="I81" s="71"/>
      <c r="J81" s="71"/>
      <c r="K81" s="70" t="s">
        <v>7592</v>
      </c>
      <c r="L81" s="74"/>
      <c r="M81" s="75">
        <v>2531.1474609375</v>
      </c>
      <c r="N81" s="75">
        <v>1989.1966552734375</v>
      </c>
      <c r="O81" s="76"/>
      <c r="P81" s="77"/>
      <c r="Q81" s="77"/>
      <c r="R81" s="89"/>
      <c r="S81" s="48">
        <v>0</v>
      </c>
      <c r="T81" s="48">
        <v>2</v>
      </c>
      <c r="U81" s="49">
        <v>0</v>
      </c>
      <c r="V81" s="49">
        <v>0.071429</v>
      </c>
      <c r="W81" s="49">
        <v>0</v>
      </c>
      <c r="X81" s="49">
        <v>0.634408</v>
      </c>
      <c r="Y81" s="49">
        <v>0.5</v>
      </c>
      <c r="Z81" s="49">
        <v>0</v>
      </c>
      <c r="AA81" s="72">
        <v>81</v>
      </c>
      <c r="AB81" s="72"/>
      <c r="AC81" s="73"/>
      <c r="AD81" s="79" t="s">
        <v>4098</v>
      </c>
      <c r="AE81" s="79">
        <v>51</v>
      </c>
      <c r="AF81" s="79">
        <v>12</v>
      </c>
      <c r="AG81" s="79">
        <v>3189</v>
      </c>
      <c r="AH81" s="79">
        <v>1601</v>
      </c>
      <c r="AI81" s="79"/>
      <c r="AJ81" s="79" t="s">
        <v>4734</v>
      </c>
      <c r="AK81" s="79" t="s">
        <v>5291</v>
      </c>
      <c r="AL81" s="79"/>
      <c r="AM81" s="79"/>
      <c r="AN81" s="81">
        <v>40805.150659722225</v>
      </c>
      <c r="AO81" s="79"/>
      <c r="AP81" s="79" t="b">
        <v>1</v>
      </c>
      <c r="AQ81" s="79" t="b">
        <v>0</v>
      </c>
      <c r="AR81" s="79" t="b">
        <v>1</v>
      </c>
      <c r="AS81" s="79"/>
      <c r="AT81" s="79">
        <v>0</v>
      </c>
      <c r="AU81" s="84" t="s">
        <v>6484</v>
      </c>
      <c r="AV81" s="79" t="b">
        <v>0</v>
      </c>
      <c r="AW81" s="79" t="s">
        <v>6792</v>
      </c>
      <c r="AX81" s="84" t="s">
        <v>6934</v>
      </c>
      <c r="AY81" s="79" t="s">
        <v>66</v>
      </c>
      <c r="AZ81" s="79" t="str">
        <f>REPLACE(INDEX(GroupVertices[Group],MATCH(Vertices[[#This Row],[Vertex]],GroupVertices[Vertex],0)),1,1,"")</f>
        <v>8</v>
      </c>
      <c r="BA81" s="48"/>
      <c r="BB81" s="48"/>
      <c r="BC81" s="48"/>
      <c r="BD81" s="48"/>
      <c r="BE81" s="48"/>
      <c r="BF81" s="48"/>
      <c r="BG81" s="133" t="s">
        <v>8575</v>
      </c>
      <c r="BH81" s="133" t="s">
        <v>8575</v>
      </c>
      <c r="BI81" s="133" t="s">
        <v>8741</v>
      </c>
      <c r="BJ81" s="133" t="s">
        <v>8741</v>
      </c>
      <c r="BK81" s="2"/>
      <c r="BL81" s="3"/>
      <c r="BM81" s="3"/>
      <c r="BN81" s="3"/>
      <c r="BO81" s="3"/>
    </row>
    <row r="82" spans="1:67" ht="15">
      <c r="A82" s="65" t="s">
        <v>395</v>
      </c>
      <c r="B82" s="66"/>
      <c r="C82" s="66"/>
      <c r="D82" s="67"/>
      <c r="E82" s="69">
        <v>71.9818043789837</v>
      </c>
      <c r="F82" s="103" t="s">
        <v>1663</v>
      </c>
      <c r="G82" s="66"/>
      <c r="H82" s="70"/>
      <c r="I82" s="71"/>
      <c r="J82" s="71"/>
      <c r="K82" s="70" t="s">
        <v>7718</v>
      </c>
      <c r="L82" s="74"/>
      <c r="M82" s="75">
        <v>2600.3603515625</v>
      </c>
      <c r="N82" s="75">
        <v>3580.549072265625</v>
      </c>
      <c r="O82" s="76"/>
      <c r="P82" s="77"/>
      <c r="Q82" s="77"/>
      <c r="R82" s="89"/>
      <c r="S82" s="48">
        <v>0</v>
      </c>
      <c r="T82" s="48">
        <v>2</v>
      </c>
      <c r="U82" s="49">
        <v>0</v>
      </c>
      <c r="V82" s="49">
        <v>0.071429</v>
      </c>
      <c r="W82" s="49">
        <v>0</v>
      </c>
      <c r="X82" s="49">
        <v>0.634408</v>
      </c>
      <c r="Y82" s="49">
        <v>0.5</v>
      </c>
      <c r="Z82" s="49">
        <v>0</v>
      </c>
      <c r="AA82" s="72">
        <v>82</v>
      </c>
      <c r="AB82" s="72"/>
      <c r="AC82" s="73"/>
      <c r="AD82" s="79" t="s">
        <v>4223</v>
      </c>
      <c r="AE82" s="79">
        <v>177</v>
      </c>
      <c r="AF82" s="79">
        <v>20</v>
      </c>
      <c r="AG82" s="79">
        <v>165</v>
      </c>
      <c r="AH82" s="79">
        <v>393</v>
      </c>
      <c r="AI82" s="79"/>
      <c r="AJ82" s="79"/>
      <c r="AK82" s="79"/>
      <c r="AL82" s="79"/>
      <c r="AM82" s="79"/>
      <c r="AN82" s="81">
        <v>43506.018796296295</v>
      </c>
      <c r="AO82" s="79"/>
      <c r="AP82" s="79" t="b">
        <v>1</v>
      </c>
      <c r="AQ82" s="79" t="b">
        <v>0</v>
      </c>
      <c r="AR82" s="79" t="b">
        <v>0</v>
      </c>
      <c r="AS82" s="79"/>
      <c r="AT82" s="79">
        <v>0</v>
      </c>
      <c r="AU82" s="79"/>
      <c r="AV82" s="79" t="b">
        <v>0</v>
      </c>
      <c r="AW82" s="79" t="s">
        <v>6792</v>
      </c>
      <c r="AX82" s="84" t="s">
        <v>7060</v>
      </c>
      <c r="AY82" s="79" t="s">
        <v>66</v>
      </c>
      <c r="AZ82" s="79" t="str">
        <f>REPLACE(INDEX(GroupVertices[Group],MATCH(Vertices[[#This Row],[Vertex]],GroupVertices[Vertex],0)),1,1,"")</f>
        <v>8</v>
      </c>
      <c r="BA82" s="48"/>
      <c r="BB82" s="48"/>
      <c r="BC82" s="48"/>
      <c r="BD82" s="48"/>
      <c r="BE82" s="48"/>
      <c r="BF82" s="48"/>
      <c r="BG82" s="133" t="s">
        <v>8575</v>
      </c>
      <c r="BH82" s="133" t="s">
        <v>8575</v>
      </c>
      <c r="BI82" s="133" t="s">
        <v>8741</v>
      </c>
      <c r="BJ82" s="133" t="s">
        <v>8741</v>
      </c>
      <c r="BK82" s="2"/>
      <c r="BL82" s="3"/>
      <c r="BM82" s="3"/>
      <c r="BN82" s="3"/>
      <c r="BO82" s="3"/>
    </row>
    <row r="83" spans="1:67" ht="15">
      <c r="A83" s="65" t="s">
        <v>397</v>
      </c>
      <c r="B83" s="66"/>
      <c r="C83" s="66"/>
      <c r="D83" s="67"/>
      <c r="E83" s="69">
        <v>71.9818043789837</v>
      </c>
      <c r="F83" s="103" t="s">
        <v>1665</v>
      </c>
      <c r="G83" s="66"/>
      <c r="H83" s="70"/>
      <c r="I83" s="71"/>
      <c r="J83" s="71"/>
      <c r="K83" s="70" t="s">
        <v>7722</v>
      </c>
      <c r="L83" s="74"/>
      <c r="M83" s="75">
        <v>2675.867919921875</v>
      </c>
      <c r="N83" s="75">
        <v>2139.9765625</v>
      </c>
      <c r="O83" s="76"/>
      <c r="P83" s="77"/>
      <c r="Q83" s="77"/>
      <c r="R83" s="89"/>
      <c r="S83" s="48">
        <v>0</v>
      </c>
      <c r="T83" s="48">
        <v>2</v>
      </c>
      <c r="U83" s="49">
        <v>0</v>
      </c>
      <c r="V83" s="49">
        <v>0.071429</v>
      </c>
      <c r="W83" s="49">
        <v>0</v>
      </c>
      <c r="X83" s="49">
        <v>0.634408</v>
      </c>
      <c r="Y83" s="49">
        <v>0.5</v>
      </c>
      <c r="Z83" s="49">
        <v>0</v>
      </c>
      <c r="AA83" s="72">
        <v>83</v>
      </c>
      <c r="AB83" s="72"/>
      <c r="AC83" s="73"/>
      <c r="AD83" s="79" t="s">
        <v>4227</v>
      </c>
      <c r="AE83" s="79">
        <v>186</v>
      </c>
      <c r="AF83" s="79">
        <v>50</v>
      </c>
      <c r="AG83" s="79">
        <v>5737</v>
      </c>
      <c r="AH83" s="79">
        <v>3489</v>
      </c>
      <c r="AI83" s="79"/>
      <c r="AJ83" s="79" t="s">
        <v>4849</v>
      </c>
      <c r="AK83" s="79" t="s">
        <v>5365</v>
      </c>
      <c r="AL83" s="79"/>
      <c r="AM83" s="79"/>
      <c r="AN83" s="81">
        <v>40018.81329861111</v>
      </c>
      <c r="AO83" s="84" t="s">
        <v>6136</v>
      </c>
      <c r="AP83" s="79" t="b">
        <v>0</v>
      </c>
      <c r="AQ83" s="79" t="b">
        <v>0</v>
      </c>
      <c r="AR83" s="79" t="b">
        <v>1</v>
      </c>
      <c r="AS83" s="79"/>
      <c r="AT83" s="79">
        <v>2</v>
      </c>
      <c r="AU83" s="84" t="s">
        <v>6489</v>
      </c>
      <c r="AV83" s="79" t="b">
        <v>0</v>
      </c>
      <c r="AW83" s="79" t="s">
        <v>6792</v>
      </c>
      <c r="AX83" s="84" t="s">
        <v>7064</v>
      </c>
      <c r="AY83" s="79" t="s">
        <v>66</v>
      </c>
      <c r="AZ83" s="79" t="str">
        <f>REPLACE(INDEX(GroupVertices[Group],MATCH(Vertices[[#This Row],[Vertex]],GroupVertices[Vertex],0)),1,1,"")</f>
        <v>8</v>
      </c>
      <c r="BA83" s="48"/>
      <c r="BB83" s="48"/>
      <c r="BC83" s="48"/>
      <c r="BD83" s="48"/>
      <c r="BE83" s="48"/>
      <c r="BF83" s="48"/>
      <c r="BG83" s="133" t="s">
        <v>8575</v>
      </c>
      <c r="BH83" s="133" t="s">
        <v>8575</v>
      </c>
      <c r="BI83" s="133" t="s">
        <v>8741</v>
      </c>
      <c r="BJ83" s="133" t="s">
        <v>8741</v>
      </c>
      <c r="BK83" s="2"/>
      <c r="BL83" s="3"/>
      <c r="BM83" s="3"/>
      <c r="BN83" s="3"/>
      <c r="BO83" s="3"/>
    </row>
    <row r="84" spans="1:67" ht="15">
      <c r="A84" s="65" t="s">
        <v>400</v>
      </c>
      <c r="B84" s="66"/>
      <c r="C84" s="66"/>
      <c r="D84" s="67"/>
      <c r="E84" s="69">
        <v>92.6410172166741</v>
      </c>
      <c r="F84" s="103" t="s">
        <v>6606</v>
      </c>
      <c r="G84" s="66"/>
      <c r="H84" s="70"/>
      <c r="I84" s="71"/>
      <c r="J84" s="71"/>
      <c r="K84" s="70" t="s">
        <v>7726</v>
      </c>
      <c r="L84" s="74"/>
      <c r="M84" s="75">
        <v>4485.89111328125</v>
      </c>
      <c r="N84" s="75">
        <v>725.2647094726562</v>
      </c>
      <c r="O84" s="76"/>
      <c r="P84" s="77"/>
      <c r="Q84" s="77"/>
      <c r="R84" s="89"/>
      <c r="S84" s="48">
        <v>0</v>
      </c>
      <c r="T84" s="48">
        <v>2</v>
      </c>
      <c r="U84" s="49">
        <v>0</v>
      </c>
      <c r="V84" s="49">
        <v>0.5</v>
      </c>
      <c r="W84" s="49">
        <v>0</v>
      </c>
      <c r="X84" s="49">
        <v>0.999999</v>
      </c>
      <c r="Y84" s="49">
        <v>0.5</v>
      </c>
      <c r="Z84" s="49">
        <v>0</v>
      </c>
      <c r="AA84" s="72">
        <v>84</v>
      </c>
      <c r="AB84" s="72"/>
      <c r="AC84" s="73"/>
      <c r="AD84" s="79" t="s">
        <v>4231</v>
      </c>
      <c r="AE84" s="79">
        <v>1830</v>
      </c>
      <c r="AF84" s="79">
        <v>651</v>
      </c>
      <c r="AG84" s="79">
        <v>38618</v>
      </c>
      <c r="AH84" s="79">
        <v>38298</v>
      </c>
      <c r="AI84" s="79"/>
      <c r="AJ84" s="79" t="s">
        <v>4852</v>
      </c>
      <c r="AK84" s="79" t="s">
        <v>5335</v>
      </c>
      <c r="AL84" s="79"/>
      <c r="AM84" s="79"/>
      <c r="AN84" s="81">
        <v>41664.450057870374</v>
      </c>
      <c r="AO84" s="84" t="s">
        <v>6140</v>
      </c>
      <c r="AP84" s="79" t="b">
        <v>1</v>
      </c>
      <c r="AQ84" s="79" t="b">
        <v>0</v>
      </c>
      <c r="AR84" s="79" t="b">
        <v>0</v>
      </c>
      <c r="AS84" s="79"/>
      <c r="AT84" s="79">
        <v>9</v>
      </c>
      <c r="AU84" s="84" t="s">
        <v>6484</v>
      </c>
      <c r="AV84" s="79" t="b">
        <v>0</v>
      </c>
      <c r="AW84" s="79" t="s">
        <v>6792</v>
      </c>
      <c r="AX84" s="84" t="s">
        <v>7068</v>
      </c>
      <c r="AY84" s="79" t="s">
        <v>66</v>
      </c>
      <c r="AZ84" s="79" t="str">
        <f>REPLACE(INDEX(GroupVertices[Group],MATCH(Vertices[[#This Row],[Vertex]],GroupVertices[Vertex],0)),1,1,"")</f>
        <v>45</v>
      </c>
      <c r="BA84" s="48"/>
      <c r="BB84" s="48"/>
      <c r="BC84" s="48"/>
      <c r="BD84" s="48"/>
      <c r="BE84" s="48" t="s">
        <v>1355</v>
      </c>
      <c r="BF84" s="48" t="s">
        <v>1355</v>
      </c>
      <c r="BG84" s="133" t="s">
        <v>8601</v>
      </c>
      <c r="BH84" s="133" t="s">
        <v>8601</v>
      </c>
      <c r="BI84" s="133" t="s">
        <v>8762</v>
      </c>
      <c r="BJ84" s="133" t="s">
        <v>8762</v>
      </c>
      <c r="BK84" s="2"/>
      <c r="BL84" s="3"/>
      <c r="BM84" s="3"/>
      <c r="BN84" s="3"/>
      <c r="BO84" s="3"/>
    </row>
    <row r="85" spans="1:67" ht="15">
      <c r="A85" s="65" t="s">
        <v>419</v>
      </c>
      <c r="B85" s="66"/>
      <c r="C85" s="66"/>
      <c r="D85" s="67"/>
      <c r="E85" s="69">
        <v>92.6410172166741</v>
      </c>
      <c r="F85" s="103" t="s">
        <v>1681</v>
      </c>
      <c r="G85" s="66"/>
      <c r="H85" s="70"/>
      <c r="I85" s="71"/>
      <c r="J85" s="71"/>
      <c r="K85" s="70" t="s">
        <v>7751</v>
      </c>
      <c r="L85" s="74"/>
      <c r="M85" s="75">
        <v>5097.01220703125</v>
      </c>
      <c r="N85" s="75">
        <v>7744.5869140625</v>
      </c>
      <c r="O85" s="76"/>
      <c r="P85" s="77"/>
      <c r="Q85" s="77"/>
      <c r="R85" s="89"/>
      <c r="S85" s="48">
        <v>0</v>
      </c>
      <c r="T85" s="48">
        <v>2</v>
      </c>
      <c r="U85" s="49">
        <v>0</v>
      </c>
      <c r="V85" s="49">
        <v>0.5</v>
      </c>
      <c r="W85" s="49">
        <v>0</v>
      </c>
      <c r="X85" s="49">
        <v>0.999999</v>
      </c>
      <c r="Y85" s="49">
        <v>0.5</v>
      </c>
      <c r="Z85" s="49">
        <v>0</v>
      </c>
      <c r="AA85" s="72">
        <v>85</v>
      </c>
      <c r="AB85" s="72"/>
      <c r="AC85" s="73"/>
      <c r="AD85" s="79" t="s">
        <v>4255</v>
      </c>
      <c r="AE85" s="79">
        <v>2427</v>
      </c>
      <c r="AF85" s="79">
        <v>5659</v>
      </c>
      <c r="AG85" s="79">
        <v>223339</v>
      </c>
      <c r="AH85" s="79">
        <v>70830</v>
      </c>
      <c r="AI85" s="79"/>
      <c r="AJ85" s="79" t="s">
        <v>4874</v>
      </c>
      <c r="AK85" s="79" t="s">
        <v>5384</v>
      </c>
      <c r="AL85" s="79"/>
      <c r="AM85" s="79"/>
      <c r="AN85" s="81">
        <v>39959.66650462963</v>
      </c>
      <c r="AO85" s="84" t="s">
        <v>6160</v>
      </c>
      <c r="AP85" s="79" t="b">
        <v>0</v>
      </c>
      <c r="AQ85" s="79" t="b">
        <v>0</v>
      </c>
      <c r="AR85" s="79" t="b">
        <v>1</v>
      </c>
      <c r="AS85" s="79"/>
      <c r="AT85" s="79">
        <v>161</v>
      </c>
      <c r="AU85" s="84" t="s">
        <v>6499</v>
      </c>
      <c r="AV85" s="79" t="b">
        <v>0</v>
      </c>
      <c r="AW85" s="79" t="s">
        <v>6792</v>
      </c>
      <c r="AX85" s="84" t="s">
        <v>7093</v>
      </c>
      <c r="AY85" s="79" t="s">
        <v>66</v>
      </c>
      <c r="AZ85" s="79" t="str">
        <f>REPLACE(INDEX(GroupVertices[Group],MATCH(Vertices[[#This Row],[Vertex]],GroupVertices[Vertex],0)),1,1,"")</f>
        <v>32</v>
      </c>
      <c r="BA85" s="48"/>
      <c r="BB85" s="48"/>
      <c r="BC85" s="48"/>
      <c r="BD85" s="48"/>
      <c r="BE85" s="48"/>
      <c r="BF85" s="48"/>
      <c r="BG85" s="133" t="s">
        <v>9056</v>
      </c>
      <c r="BH85" s="133" t="s">
        <v>9056</v>
      </c>
      <c r="BI85" s="133" t="s">
        <v>9397</v>
      </c>
      <c r="BJ85" s="133" t="s">
        <v>9397</v>
      </c>
      <c r="BK85" s="2"/>
      <c r="BL85" s="3"/>
      <c r="BM85" s="3"/>
      <c r="BN85" s="3"/>
      <c r="BO85" s="3"/>
    </row>
    <row r="86" spans="1:67" ht="15">
      <c r="A86" s="65" t="s">
        <v>421</v>
      </c>
      <c r="B86" s="66"/>
      <c r="C86" s="66"/>
      <c r="D86" s="67"/>
      <c r="E86" s="69">
        <v>80.97732669516466</v>
      </c>
      <c r="F86" s="103" t="s">
        <v>1682</v>
      </c>
      <c r="G86" s="66"/>
      <c r="H86" s="70"/>
      <c r="I86" s="71"/>
      <c r="J86" s="71"/>
      <c r="K86" s="70" t="s">
        <v>7754</v>
      </c>
      <c r="L86" s="74"/>
      <c r="M86" s="75">
        <v>3230.5634765625</v>
      </c>
      <c r="N86" s="75">
        <v>1193.525146484375</v>
      </c>
      <c r="O86" s="76"/>
      <c r="P86" s="77"/>
      <c r="Q86" s="77"/>
      <c r="R86" s="89"/>
      <c r="S86" s="48">
        <v>0</v>
      </c>
      <c r="T86" s="48">
        <v>2</v>
      </c>
      <c r="U86" s="49">
        <v>0</v>
      </c>
      <c r="V86" s="49">
        <v>0.166667</v>
      </c>
      <c r="W86" s="49">
        <v>0</v>
      </c>
      <c r="X86" s="49">
        <v>0.740457</v>
      </c>
      <c r="Y86" s="49">
        <v>0.5</v>
      </c>
      <c r="Z86" s="49">
        <v>0</v>
      </c>
      <c r="AA86" s="72">
        <v>86</v>
      </c>
      <c r="AB86" s="72"/>
      <c r="AC86" s="73"/>
      <c r="AD86" s="79" t="s">
        <v>4258</v>
      </c>
      <c r="AE86" s="79">
        <v>1829</v>
      </c>
      <c r="AF86" s="79">
        <v>301</v>
      </c>
      <c r="AG86" s="79">
        <v>16893</v>
      </c>
      <c r="AH86" s="79">
        <v>51796</v>
      </c>
      <c r="AI86" s="79"/>
      <c r="AJ86" s="79" t="s">
        <v>4877</v>
      </c>
      <c r="AK86" s="79" t="s">
        <v>5387</v>
      </c>
      <c r="AL86" s="79"/>
      <c r="AM86" s="79"/>
      <c r="AN86" s="81">
        <v>41090.73333333333</v>
      </c>
      <c r="AO86" s="84" t="s">
        <v>6163</v>
      </c>
      <c r="AP86" s="79" t="b">
        <v>0</v>
      </c>
      <c r="AQ86" s="79" t="b">
        <v>0</v>
      </c>
      <c r="AR86" s="79" t="b">
        <v>0</v>
      </c>
      <c r="AS86" s="79"/>
      <c r="AT86" s="79">
        <v>6</v>
      </c>
      <c r="AU86" s="84" t="s">
        <v>6484</v>
      </c>
      <c r="AV86" s="79" t="b">
        <v>0</v>
      </c>
      <c r="AW86" s="79" t="s">
        <v>6792</v>
      </c>
      <c r="AX86" s="84" t="s">
        <v>7096</v>
      </c>
      <c r="AY86" s="79" t="s">
        <v>66</v>
      </c>
      <c r="AZ86" s="79" t="str">
        <f>REPLACE(INDEX(GroupVertices[Group],MATCH(Vertices[[#This Row],[Vertex]],GroupVertices[Vertex],0)),1,1,"")</f>
        <v>15</v>
      </c>
      <c r="BA86" s="48"/>
      <c r="BB86" s="48"/>
      <c r="BC86" s="48"/>
      <c r="BD86" s="48"/>
      <c r="BE86" s="48"/>
      <c r="BF86" s="48"/>
      <c r="BG86" s="133" t="s">
        <v>8581</v>
      </c>
      <c r="BH86" s="133" t="s">
        <v>8581</v>
      </c>
      <c r="BI86" s="133" t="s">
        <v>8746</v>
      </c>
      <c r="BJ86" s="133" t="s">
        <v>8746</v>
      </c>
      <c r="BK86" s="2"/>
      <c r="BL86" s="3"/>
      <c r="BM86" s="3"/>
      <c r="BN86" s="3"/>
      <c r="BO86" s="3"/>
    </row>
    <row r="87" spans="1:67" ht="15">
      <c r="A87" s="65" t="s">
        <v>447</v>
      </c>
      <c r="B87" s="66"/>
      <c r="C87" s="66"/>
      <c r="D87" s="67"/>
      <c r="E87" s="69">
        <v>71.9818043789837</v>
      </c>
      <c r="F87" s="103" t="s">
        <v>1702</v>
      </c>
      <c r="G87" s="66"/>
      <c r="H87" s="70"/>
      <c r="I87" s="71"/>
      <c r="J87" s="71"/>
      <c r="K87" s="70" t="s">
        <v>7799</v>
      </c>
      <c r="L87" s="74"/>
      <c r="M87" s="75">
        <v>2511.870849609375</v>
      </c>
      <c r="N87" s="75">
        <v>3043.535888671875</v>
      </c>
      <c r="O87" s="76"/>
      <c r="P87" s="77"/>
      <c r="Q87" s="77"/>
      <c r="R87" s="89"/>
      <c r="S87" s="48">
        <v>0</v>
      </c>
      <c r="T87" s="48">
        <v>2</v>
      </c>
      <c r="U87" s="49">
        <v>0</v>
      </c>
      <c r="V87" s="49">
        <v>0.071429</v>
      </c>
      <c r="W87" s="49">
        <v>0</v>
      </c>
      <c r="X87" s="49">
        <v>0.634408</v>
      </c>
      <c r="Y87" s="49">
        <v>0.5</v>
      </c>
      <c r="Z87" s="49">
        <v>0</v>
      </c>
      <c r="AA87" s="72">
        <v>87</v>
      </c>
      <c r="AB87" s="72"/>
      <c r="AC87" s="73"/>
      <c r="AD87" s="79" t="s">
        <v>4302</v>
      </c>
      <c r="AE87" s="79">
        <v>791</v>
      </c>
      <c r="AF87" s="79">
        <v>235</v>
      </c>
      <c r="AG87" s="79">
        <v>5938</v>
      </c>
      <c r="AH87" s="79">
        <v>34538</v>
      </c>
      <c r="AI87" s="79"/>
      <c r="AJ87" s="79" t="s">
        <v>4920</v>
      </c>
      <c r="AK87" s="79"/>
      <c r="AL87" s="84" t="s">
        <v>5742</v>
      </c>
      <c r="AM87" s="79"/>
      <c r="AN87" s="81">
        <v>42363.62153935185</v>
      </c>
      <c r="AO87" s="84" t="s">
        <v>6205</v>
      </c>
      <c r="AP87" s="79" t="b">
        <v>0</v>
      </c>
      <c r="AQ87" s="79" t="b">
        <v>0</v>
      </c>
      <c r="AR87" s="79" t="b">
        <v>0</v>
      </c>
      <c r="AS87" s="79"/>
      <c r="AT87" s="79">
        <v>10</v>
      </c>
      <c r="AU87" s="84" t="s">
        <v>6484</v>
      </c>
      <c r="AV87" s="79" t="b">
        <v>0</v>
      </c>
      <c r="AW87" s="79" t="s">
        <v>6792</v>
      </c>
      <c r="AX87" s="84" t="s">
        <v>7141</v>
      </c>
      <c r="AY87" s="79" t="s">
        <v>66</v>
      </c>
      <c r="AZ87" s="79" t="str">
        <f>REPLACE(INDEX(GroupVertices[Group],MATCH(Vertices[[#This Row],[Vertex]],GroupVertices[Vertex],0)),1,1,"")</f>
        <v>8</v>
      </c>
      <c r="BA87" s="48"/>
      <c r="BB87" s="48"/>
      <c r="BC87" s="48"/>
      <c r="BD87" s="48"/>
      <c r="BE87" s="48"/>
      <c r="BF87" s="48"/>
      <c r="BG87" s="133" t="s">
        <v>8575</v>
      </c>
      <c r="BH87" s="133" t="s">
        <v>8575</v>
      </c>
      <c r="BI87" s="133" t="s">
        <v>8741</v>
      </c>
      <c r="BJ87" s="133" t="s">
        <v>8741</v>
      </c>
      <c r="BK87" s="2"/>
      <c r="BL87" s="3"/>
      <c r="BM87" s="3"/>
      <c r="BN87" s="3"/>
      <c r="BO87" s="3"/>
    </row>
    <row r="88" spans="1:67" ht="15">
      <c r="A88" s="65" t="s">
        <v>455</v>
      </c>
      <c r="B88" s="66"/>
      <c r="C88" s="66"/>
      <c r="D88" s="67"/>
      <c r="E88" s="69">
        <v>80.97732669516466</v>
      </c>
      <c r="F88" s="103" t="s">
        <v>1706</v>
      </c>
      <c r="G88" s="66"/>
      <c r="H88" s="70"/>
      <c r="I88" s="71"/>
      <c r="J88" s="71"/>
      <c r="K88" s="70" t="s">
        <v>7812</v>
      </c>
      <c r="L88" s="74"/>
      <c r="M88" s="75">
        <v>3042.604736328125</v>
      </c>
      <c r="N88" s="75">
        <v>721.3075561523438</v>
      </c>
      <c r="O88" s="76"/>
      <c r="P88" s="77"/>
      <c r="Q88" s="77"/>
      <c r="R88" s="89"/>
      <c r="S88" s="48">
        <v>0</v>
      </c>
      <c r="T88" s="48">
        <v>2</v>
      </c>
      <c r="U88" s="49">
        <v>0</v>
      </c>
      <c r="V88" s="49">
        <v>0.166667</v>
      </c>
      <c r="W88" s="49">
        <v>0</v>
      </c>
      <c r="X88" s="49">
        <v>0.740457</v>
      </c>
      <c r="Y88" s="49">
        <v>0.5</v>
      </c>
      <c r="Z88" s="49">
        <v>0</v>
      </c>
      <c r="AA88" s="72">
        <v>88</v>
      </c>
      <c r="AB88" s="72"/>
      <c r="AC88" s="73"/>
      <c r="AD88" s="79" t="s">
        <v>4315</v>
      </c>
      <c r="AE88" s="79">
        <v>159</v>
      </c>
      <c r="AF88" s="79">
        <v>48</v>
      </c>
      <c r="AG88" s="79">
        <v>7591</v>
      </c>
      <c r="AH88" s="79">
        <v>665</v>
      </c>
      <c r="AI88" s="79"/>
      <c r="AJ88" s="79" t="s">
        <v>4933</v>
      </c>
      <c r="AK88" s="79"/>
      <c r="AL88" s="79"/>
      <c r="AM88" s="79"/>
      <c r="AN88" s="81">
        <v>41115.045439814814</v>
      </c>
      <c r="AO88" s="79"/>
      <c r="AP88" s="79" t="b">
        <v>0</v>
      </c>
      <c r="AQ88" s="79" t="b">
        <v>0</v>
      </c>
      <c r="AR88" s="79" t="b">
        <v>1</v>
      </c>
      <c r="AS88" s="79"/>
      <c r="AT88" s="79">
        <v>5</v>
      </c>
      <c r="AU88" s="84" t="s">
        <v>6484</v>
      </c>
      <c r="AV88" s="79" t="b">
        <v>0</v>
      </c>
      <c r="AW88" s="79" t="s">
        <v>6792</v>
      </c>
      <c r="AX88" s="84" t="s">
        <v>7154</v>
      </c>
      <c r="AY88" s="79" t="s">
        <v>66</v>
      </c>
      <c r="AZ88" s="79" t="str">
        <f>REPLACE(INDEX(GroupVertices[Group],MATCH(Vertices[[#This Row],[Vertex]],GroupVertices[Vertex],0)),1,1,"")</f>
        <v>15</v>
      </c>
      <c r="BA88" s="48"/>
      <c r="BB88" s="48"/>
      <c r="BC88" s="48"/>
      <c r="BD88" s="48"/>
      <c r="BE88" s="48"/>
      <c r="BF88" s="48"/>
      <c r="BG88" s="133" t="s">
        <v>8581</v>
      </c>
      <c r="BH88" s="133" t="s">
        <v>8581</v>
      </c>
      <c r="BI88" s="133" t="s">
        <v>8746</v>
      </c>
      <c r="BJ88" s="133" t="s">
        <v>8746</v>
      </c>
      <c r="BK88" s="2"/>
      <c r="BL88" s="3"/>
      <c r="BM88" s="3"/>
      <c r="BN88" s="3"/>
      <c r="BO88" s="3"/>
    </row>
    <row r="89" spans="1:67" ht="15">
      <c r="A89" s="65" t="s">
        <v>527</v>
      </c>
      <c r="B89" s="66"/>
      <c r="C89" s="66"/>
      <c r="D89" s="67"/>
      <c r="E89" s="69">
        <v>52.2264586640185</v>
      </c>
      <c r="F89" s="103" t="s">
        <v>1765</v>
      </c>
      <c r="G89" s="66"/>
      <c r="H89" s="70"/>
      <c r="I89" s="71"/>
      <c r="J89" s="71"/>
      <c r="K89" s="70" t="s">
        <v>7904</v>
      </c>
      <c r="L89" s="74"/>
      <c r="M89" s="75">
        <v>1661.0714111328125</v>
      </c>
      <c r="N89" s="75">
        <v>6114.064453125</v>
      </c>
      <c r="O89" s="76"/>
      <c r="P89" s="77"/>
      <c r="Q89" s="77"/>
      <c r="R89" s="89"/>
      <c r="S89" s="48">
        <v>0</v>
      </c>
      <c r="T89" s="48">
        <v>2</v>
      </c>
      <c r="U89" s="49">
        <v>0</v>
      </c>
      <c r="V89" s="49">
        <v>0.011111</v>
      </c>
      <c r="W89" s="49">
        <v>0</v>
      </c>
      <c r="X89" s="49">
        <v>0.673194</v>
      </c>
      <c r="Y89" s="49">
        <v>0.5</v>
      </c>
      <c r="Z89" s="49">
        <v>0</v>
      </c>
      <c r="AA89" s="72">
        <v>89</v>
      </c>
      <c r="AB89" s="72"/>
      <c r="AC89" s="73"/>
      <c r="AD89" s="79" t="s">
        <v>4405</v>
      </c>
      <c r="AE89" s="79">
        <v>1281</v>
      </c>
      <c r="AF89" s="79">
        <v>19852</v>
      </c>
      <c r="AG89" s="79">
        <v>81421</v>
      </c>
      <c r="AH89" s="79">
        <v>7807</v>
      </c>
      <c r="AI89" s="79"/>
      <c r="AJ89" s="79" t="s">
        <v>5015</v>
      </c>
      <c r="AK89" s="79" t="s">
        <v>5474</v>
      </c>
      <c r="AL89" s="84" t="s">
        <v>5790</v>
      </c>
      <c r="AM89" s="79"/>
      <c r="AN89" s="81">
        <v>39846.63888888889</v>
      </c>
      <c r="AO89" s="84" t="s">
        <v>6296</v>
      </c>
      <c r="AP89" s="79" t="b">
        <v>0</v>
      </c>
      <c r="AQ89" s="79" t="b">
        <v>0</v>
      </c>
      <c r="AR89" s="79" t="b">
        <v>0</v>
      </c>
      <c r="AS89" s="79"/>
      <c r="AT89" s="79">
        <v>499</v>
      </c>
      <c r="AU89" s="84" t="s">
        <v>6502</v>
      </c>
      <c r="AV89" s="79" t="b">
        <v>0</v>
      </c>
      <c r="AW89" s="79" t="s">
        <v>6792</v>
      </c>
      <c r="AX89" s="84" t="s">
        <v>7246</v>
      </c>
      <c r="AY89" s="79" t="s">
        <v>66</v>
      </c>
      <c r="AZ89" s="79" t="str">
        <f>REPLACE(INDEX(GroupVertices[Group],MATCH(Vertices[[#This Row],[Vertex]],GroupVertices[Vertex],0)),1,1,"")</f>
        <v>3</v>
      </c>
      <c r="BA89" s="48" t="s">
        <v>1288</v>
      </c>
      <c r="BB89" s="48" t="s">
        <v>1288</v>
      </c>
      <c r="BC89" s="48" t="s">
        <v>1331</v>
      </c>
      <c r="BD89" s="48" t="s">
        <v>1331</v>
      </c>
      <c r="BE89" s="48"/>
      <c r="BF89" s="48"/>
      <c r="BG89" s="133" t="s">
        <v>9057</v>
      </c>
      <c r="BH89" s="133" t="s">
        <v>9057</v>
      </c>
      <c r="BI89" s="133" t="s">
        <v>9398</v>
      </c>
      <c r="BJ89" s="133" t="s">
        <v>9398</v>
      </c>
      <c r="BK89" s="2"/>
      <c r="BL89" s="3"/>
      <c r="BM89" s="3"/>
      <c r="BN89" s="3"/>
      <c r="BO89" s="3"/>
    </row>
    <row r="90" spans="1:67" ht="15">
      <c r="A90" s="65" t="s">
        <v>531</v>
      </c>
      <c r="B90" s="66"/>
      <c r="C90" s="66"/>
      <c r="D90" s="67"/>
      <c r="E90" s="69">
        <v>92.6410172166741</v>
      </c>
      <c r="F90" s="103" t="s">
        <v>1768</v>
      </c>
      <c r="G90" s="66"/>
      <c r="H90" s="70"/>
      <c r="I90" s="71"/>
      <c r="J90" s="71"/>
      <c r="K90" s="70" t="s">
        <v>7911</v>
      </c>
      <c r="L90" s="74"/>
      <c r="M90" s="75">
        <v>4199.8330078125</v>
      </c>
      <c r="N90" s="75">
        <v>2890.9697265625</v>
      </c>
      <c r="O90" s="76"/>
      <c r="P90" s="77"/>
      <c r="Q90" s="77"/>
      <c r="R90" s="89"/>
      <c r="S90" s="48">
        <v>0</v>
      </c>
      <c r="T90" s="48">
        <v>2</v>
      </c>
      <c r="U90" s="49">
        <v>0</v>
      </c>
      <c r="V90" s="49">
        <v>0.5</v>
      </c>
      <c r="W90" s="49">
        <v>0</v>
      </c>
      <c r="X90" s="49">
        <v>0.999999</v>
      </c>
      <c r="Y90" s="49">
        <v>1</v>
      </c>
      <c r="Z90" s="49">
        <v>0</v>
      </c>
      <c r="AA90" s="72">
        <v>90</v>
      </c>
      <c r="AB90" s="72"/>
      <c r="AC90" s="73"/>
      <c r="AD90" s="79" t="s">
        <v>4412</v>
      </c>
      <c r="AE90" s="79">
        <v>1685</v>
      </c>
      <c r="AF90" s="79">
        <v>2881</v>
      </c>
      <c r="AG90" s="79">
        <v>24062</v>
      </c>
      <c r="AH90" s="79">
        <v>40499</v>
      </c>
      <c r="AI90" s="79"/>
      <c r="AJ90" s="79" t="s">
        <v>5021</v>
      </c>
      <c r="AK90" s="79"/>
      <c r="AL90" s="79"/>
      <c r="AM90" s="79"/>
      <c r="AN90" s="81">
        <v>41918.6803125</v>
      </c>
      <c r="AO90" s="84" t="s">
        <v>6302</v>
      </c>
      <c r="AP90" s="79" t="b">
        <v>0</v>
      </c>
      <c r="AQ90" s="79" t="b">
        <v>0</v>
      </c>
      <c r="AR90" s="79" t="b">
        <v>0</v>
      </c>
      <c r="AS90" s="79"/>
      <c r="AT90" s="79">
        <v>82</v>
      </c>
      <c r="AU90" s="84" t="s">
        <v>6494</v>
      </c>
      <c r="AV90" s="79" t="b">
        <v>0</v>
      </c>
      <c r="AW90" s="79" t="s">
        <v>6792</v>
      </c>
      <c r="AX90" s="84" t="s">
        <v>7253</v>
      </c>
      <c r="AY90" s="79" t="s">
        <v>66</v>
      </c>
      <c r="AZ90" s="79" t="str">
        <f>REPLACE(INDEX(GroupVertices[Group],MATCH(Vertices[[#This Row],[Vertex]],GroupVertices[Vertex],0)),1,1,"")</f>
        <v>43</v>
      </c>
      <c r="BA90" s="48"/>
      <c r="BB90" s="48"/>
      <c r="BC90" s="48"/>
      <c r="BD90" s="48"/>
      <c r="BE90" s="48" t="s">
        <v>1372</v>
      </c>
      <c r="BF90" s="48" t="s">
        <v>1372</v>
      </c>
      <c r="BG90" s="133" t="s">
        <v>8600</v>
      </c>
      <c r="BH90" s="133" t="s">
        <v>8600</v>
      </c>
      <c r="BI90" s="133" t="s">
        <v>8761</v>
      </c>
      <c r="BJ90" s="133" t="s">
        <v>8761</v>
      </c>
      <c r="BK90" s="2"/>
      <c r="BL90" s="3"/>
      <c r="BM90" s="3"/>
      <c r="BN90" s="3"/>
      <c r="BO90" s="3"/>
    </row>
    <row r="91" spans="1:67" ht="15">
      <c r="A91" s="65" t="s">
        <v>687</v>
      </c>
      <c r="B91" s="66"/>
      <c r="C91" s="66"/>
      <c r="D91" s="67"/>
      <c r="E91" s="69">
        <v>80.97732669516466</v>
      </c>
      <c r="F91" s="103" t="s">
        <v>1864</v>
      </c>
      <c r="G91" s="66"/>
      <c r="H91" s="70"/>
      <c r="I91" s="71"/>
      <c r="J91" s="71"/>
      <c r="K91" s="70" t="s">
        <v>8106</v>
      </c>
      <c r="L91" s="74"/>
      <c r="M91" s="75">
        <v>3269.72705078125</v>
      </c>
      <c r="N91" s="75">
        <v>318.28106689453125</v>
      </c>
      <c r="O91" s="76"/>
      <c r="P91" s="77"/>
      <c r="Q91" s="77"/>
      <c r="R91" s="89"/>
      <c r="S91" s="48">
        <v>0</v>
      </c>
      <c r="T91" s="48">
        <v>2</v>
      </c>
      <c r="U91" s="49">
        <v>0</v>
      </c>
      <c r="V91" s="49">
        <v>0.166667</v>
      </c>
      <c r="W91" s="49">
        <v>0</v>
      </c>
      <c r="X91" s="49">
        <v>0.740457</v>
      </c>
      <c r="Y91" s="49">
        <v>0.5</v>
      </c>
      <c r="Z91" s="49">
        <v>0</v>
      </c>
      <c r="AA91" s="72">
        <v>91</v>
      </c>
      <c r="AB91" s="72"/>
      <c r="AC91" s="73"/>
      <c r="AD91" s="79" t="s">
        <v>4603</v>
      </c>
      <c r="AE91" s="79">
        <v>166</v>
      </c>
      <c r="AF91" s="79">
        <v>367</v>
      </c>
      <c r="AG91" s="79">
        <v>26710</v>
      </c>
      <c r="AH91" s="79">
        <v>9147</v>
      </c>
      <c r="AI91" s="79"/>
      <c r="AJ91" s="79" t="s">
        <v>5208</v>
      </c>
      <c r="AK91" s="79" t="s">
        <v>5595</v>
      </c>
      <c r="AL91" s="84" t="s">
        <v>5891</v>
      </c>
      <c r="AM91" s="79"/>
      <c r="AN91" s="81">
        <v>41821.84979166667</v>
      </c>
      <c r="AO91" s="84" t="s">
        <v>6481</v>
      </c>
      <c r="AP91" s="79" t="b">
        <v>0</v>
      </c>
      <c r="AQ91" s="79" t="b">
        <v>0</v>
      </c>
      <c r="AR91" s="79" t="b">
        <v>1</v>
      </c>
      <c r="AS91" s="79"/>
      <c r="AT91" s="79">
        <v>13</v>
      </c>
      <c r="AU91" s="84" t="s">
        <v>6490</v>
      </c>
      <c r="AV91" s="79" t="b">
        <v>0</v>
      </c>
      <c r="AW91" s="79" t="s">
        <v>6792</v>
      </c>
      <c r="AX91" s="84" t="s">
        <v>7448</v>
      </c>
      <c r="AY91" s="79" t="s">
        <v>66</v>
      </c>
      <c r="AZ91" s="79" t="str">
        <f>REPLACE(INDEX(GroupVertices[Group],MATCH(Vertices[[#This Row],[Vertex]],GroupVertices[Vertex],0)),1,1,"")</f>
        <v>15</v>
      </c>
      <c r="BA91" s="48"/>
      <c r="BB91" s="48"/>
      <c r="BC91" s="48"/>
      <c r="BD91" s="48"/>
      <c r="BE91" s="48"/>
      <c r="BF91" s="48"/>
      <c r="BG91" s="133" t="s">
        <v>8581</v>
      </c>
      <c r="BH91" s="133" t="s">
        <v>8581</v>
      </c>
      <c r="BI91" s="133" t="s">
        <v>8746</v>
      </c>
      <c r="BJ91" s="133" t="s">
        <v>8746</v>
      </c>
      <c r="BK91" s="2"/>
      <c r="BL91" s="3"/>
      <c r="BM91" s="3"/>
      <c r="BN91" s="3"/>
      <c r="BO91" s="3"/>
    </row>
    <row r="92" spans="1:67" ht="15">
      <c r="A92" s="65" t="s">
        <v>287</v>
      </c>
      <c r="B92" s="66"/>
      <c r="C92" s="66"/>
      <c r="D92" s="67">
        <v>5.75</v>
      </c>
      <c r="E92" s="69">
        <v>100</v>
      </c>
      <c r="F92" s="103" t="s">
        <v>1571</v>
      </c>
      <c r="G92" s="66"/>
      <c r="H92" s="70"/>
      <c r="I92" s="71"/>
      <c r="J92" s="71"/>
      <c r="K92" s="70" t="s">
        <v>7541</v>
      </c>
      <c r="L92" s="74"/>
      <c r="M92" s="75">
        <v>5929.1552734375</v>
      </c>
      <c r="N92" s="75">
        <v>5914.548828125</v>
      </c>
      <c r="O92" s="76"/>
      <c r="P92" s="77"/>
      <c r="Q92" s="77"/>
      <c r="R92" s="89"/>
      <c r="S92" s="48">
        <v>2</v>
      </c>
      <c r="T92" s="48">
        <v>1</v>
      </c>
      <c r="U92" s="49">
        <v>0</v>
      </c>
      <c r="V92" s="49">
        <v>1</v>
      </c>
      <c r="W92" s="49">
        <v>0</v>
      </c>
      <c r="X92" s="49">
        <v>1.298244</v>
      </c>
      <c r="Y92" s="49">
        <v>0</v>
      </c>
      <c r="Z92" s="49">
        <v>0</v>
      </c>
      <c r="AA92" s="72">
        <v>92</v>
      </c>
      <c r="AB92" s="72"/>
      <c r="AC92" s="73"/>
      <c r="AD92" s="79" t="s">
        <v>4049</v>
      </c>
      <c r="AE92" s="79">
        <v>2116</v>
      </c>
      <c r="AF92" s="79">
        <v>792</v>
      </c>
      <c r="AG92" s="79">
        <v>23179</v>
      </c>
      <c r="AH92" s="79">
        <v>24916</v>
      </c>
      <c r="AI92" s="79"/>
      <c r="AJ92" s="79" t="s">
        <v>4687</v>
      </c>
      <c r="AK92" s="79" t="s">
        <v>5262</v>
      </c>
      <c r="AL92" s="84" t="s">
        <v>5628</v>
      </c>
      <c r="AM92" s="79"/>
      <c r="AN92" s="81">
        <v>39993.87311342593</v>
      </c>
      <c r="AO92" s="84" t="s">
        <v>5978</v>
      </c>
      <c r="AP92" s="79" t="b">
        <v>0</v>
      </c>
      <c r="AQ92" s="79" t="b">
        <v>0</v>
      </c>
      <c r="AR92" s="79" t="b">
        <v>1</v>
      </c>
      <c r="AS92" s="79"/>
      <c r="AT92" s="79">
        <v>11</v>
      </c>
      <c r="AU92" s="84" t="s">
        <v>6496</v>
      </c>
      <c r="AV92" s="79" t="b">
        <v>0</v>
      </c>
      <c r="AW92" s="79" t="s">
        <v>6792</v>
      </c>
      <c r="AX92" s="84" t="s">
        <v>6883</v>
      </c>
      <c r="AY92" s="79" t="s">
        <v>66</v>
      </c>
      <c r="AZ92" s="79" t="str">
        <f>REPLACE(INDEX(GroupVertices[Group],MATCH(Vertices[[#This Row],[Vertex]],GroupVertices[Vertex],0)),1,1,"")</f>
        <v>129</v>
      </c>
      <c r="BA92" s="48"/>
      <c r="BB92" s="48"/>
      <c r="BC92" s="48"/>
      <c r="BD92" s="48"/>
      <c r="BE92" s="48"/>
      <c r="BF92" s="48"/>
      <c r="BG92" s="133" t="s">
        <v>8626</v>
      </c>
      <c r="BH92" s="133" t="s">
        <v>8626</v>
      </c>
      <c r="BI92" s="133" t="s">
        <v>8775</v>
      </c>
      <c r="BJ92" s="133" t="s">
        <v>8775</v>
      </c>
      <c r="BK92" s="2"/>
      <c r="BL92" s="3"/>
      <c r="BM92" s="3"/>
      <c r="BN92" s="3"/>
      <c r="BO92" s="3"/>
    </row>
    <row r="93" spans="1:67" ht="15">
      <c r="A93" s="65" t="s">
        <v>335</v>
      </c>
      <c r="B93" s="66"/>
      <c r="C93" s="66"/>
      <c r="D93" s="67">
        <v>5.75</v>
      </c>
      <c r="E93" s="69">
        <v>100</v>
      </c>
      <c r="F93" s="103" t="s">
        <v>1614</v>
      </c>
      <c r="G93" s="66"/>
      <c r="H93" s="70"/>
      <c r="I93" s="71"/>
      <c r="J93" s="71"/>
      <c r="K93" s="70" t="s">
        <v>7615</v>
      </c>
      <c r="L93" s="74"/>
      <c r="M93" s="75">
        <v>5539.0986328125</v>
      </c>
      <c r="N93" s="75">
        <v>5198.4267578125</v>
      </c>
      <c r="O93" s="76"/>
      <c r="P93" s="77"/>
      <c r="Q93" s="77"/>
      <c r="R93" s="89"/>
      <c r="S93" s="48">
        <v>2</v>
      </c>
      <c r="T93" s="48">
        <v>1</v>
      </c>
      <c r="U93" s="49">
        <v>0</v>
      </c>
      <c r="V93" s="49">
        <v>1</v>
      </c>
      <c r="W93" s="49">
        <v>0</v>
      </c>
      <c r="X93" s="49">
        <v>1.298244</v>
      </c>
      <c r="Y93" s="49">
        <v>0</v>
      </c>
      <c r="Z93" s="49">
        <v>0</v>
      </c>
      <c r="AA93" s="72">
        <v>93</v>
      </c>
      <c r="AB93" s="72"/>
      <c r="AC93" s="73"/>
      <c r="AD93" s="79" t="s">
        <v>4121</v>
      </c>
      <c r="AE93" s="79">
        <v>14562</v>
      </c>
      <c r="AF93" s="79">
        <v>13910</v>
      </c>
      <c r="AG93" s="79">
        <v>2000</v>
      </c>
      <c r="AH93" s="79">
        <v>87</v>
      </c>
      <c r="AI93" s="79"/>
      <c r="AJ93" s="79" t="s">
        <v>4756</v>
      </c>
      <c r="AK93" s="79" t="s">
        <v>5305</v>
      </c>
      <c r="AL93" s="79"/>
      <c r="AM93" s="79"/>
      <c r="AN93" s="81">
        <v>43305.35668981481</v>
      </c>
      <c r="AO93" s="84" t="s">
        <v>6044</v>
      </c>
      <c r="AP93" s="79" t="b">
        <v>1</v>
      </c>
      <c r="AQ93" s="79" t="b">
        <v>0</v>
      </c>
      <c r="AR93" s="79" t="b">
        <v>0</v>
      </c>
      <c r="AS93" s="79"/>
      <c r="AT93" s="79">
        <v>4</v>
      </c>
      <c r="AU93" s="79"/>
      <c r="AV93" s="79" t="b">
        <v>0</v>
      </c>
      <c r="AW93" s="79" t="s">
        <v>6792</v>
      </c>
      <c r="AX93" s="84" t="s">
        <v>6957</v>
      </c>
      <c r="AY93" s="79" t="s">
        <v>66</v>
      </c>
      <c r="AZ93" s="79" t="str">
        <f>REPLACE(INDEX(GroupVertices[Group],MATCH(Vertices[[#This Row],[Vertex]],GroupVertices[Vertex],0)),1,1,"")</f>
        <v>108</v>
      </c>
      <c r="BA93" s="48" t="s">
        <v>1262</v>
      </c>
      <c r="BB93" s="48" t="s">
        <v>1262</v>
      </c>
      <c r="BC93" s="48" t="s">
        <v>1320</v>
      </c>
      <c r="BD93" s="48" t="s">
        <v>1320</v>
      </c>
      <c r="BE93" s="48"/>
      <c r="BF93" s="48"/>
      <c r="BG93" s="133" t="s">
        <v>8617</v>
      </c>
      <c r="BH93" s="133" t="s">
        <v>8617</v>
      </c>
      <c r="BI93" s="133" t="s">
        <v>8771</v>
      </c>
      <c r="BJ93" s="133" t="s">
        <v>8771</v>
      </c>
      <c r="BK93" s="2"/>
      <c r="BL93" s="3"/>
      <c r="BM93" s="3"/>
      <c r="BN93" s="3"/>
      <c r="BO93" s="3"/>
    </row>
    <row r="94" spans="1:67" ht="15">
      <c r="A94" s="65" t="s">
        <v>347</v>
      </c>
      <c r="B94" s="66"/>
      <c r="C94" s="66"/>
      <c r="D94" s="67">
        <v>5.75</v>
      </c>
      <c r="E94" s="69">
        <v>100</v>
      </c>
      <c r="F94" s="103" t="s">
        <v>1622</v>
      </c>
      <c r="G94" s="66"/>
      <c r="H94" s="70"/>
      <c r="I94" s="71"/>
      <c r="J94" s="71"/>
      <c r="K94" s="70" t="s">
        <v>7640</v>
      </c>
      <c r="L94" s="74"/>
      <c r="M94" s="75">
        <v>5929.15625</v>
      </c>
      <c r="N94" s="75">
        <v>742.6758422851562</v>
      </c>
      <c r="O94" s="76"/>
      <c r="P94" s="77"/>
      <c r="Q94" s="77"/>
      <c r="R94" s="89"/>
      <c r="S94" s="48">
        <v>2</v>
      </c>
      <c r="T94" s="48">
        <v>1</v>
      </c>
      <c r="U94" s="49">
        <v>0</v>
      </c>
      <c r="V94" s="49">
        <v>1</v>
      </c>
      <c r="W94" s="49">
        <v>0</v>
      </c>
      <c r="X94" s="49">
        <v>1.298244</v>
      </c>
      <c r="Y94" s="49">
        <v>0</v>
      </c>
      <c r="Z94" s="49">
        <v>0</v>
      </c>
      <c r="AA94" s="72">
        <v>94</v>
      </c>
      <c r="AB94" s="72"/>
      <c r="AC94" s="73"/>
      <c r="AD94" s="79" t="s">
        <v>4146</v>
      </c>
      <c r="AE94" s="79">
        <v>491</v>
      </c>
      <c r="AF94" s="79">
        <v>497</v>
      </c>
      <c r="AG94" s="79">
        <v>1301</v>
      </c>
      <c r="AH94" s="79">
        <v>4795</v>
      </c>
      <c r="AI94" s="79"/>
      <c r="AJ94" s="79" t="s">
        <v>4780</v>
      </c>
      <c r="AK94" s="79" t="s">
        <v>5286</v>
      </c>
      <c r="AL94" s="79"/>
      <c r="AM94" s="79"/>
      <c r="AN94" s="81">
        <v>42955.96834490741</v>
      </c>
      <c r="AO94" s="84" t="s">
        <v>6064</v>
      </c>
      <c r="AP94" s="79" t="b">
        <v>1</v>
      </c>
      <c r="AQ94" s="79" t="b">
        <v>0</v>
      </c>
      <c r="AR94" s="79" t="b">
        <v>0</v>
      </c>
      <c r="AS94" s="79"/>
      <c r="AT94" s="79">
        <v>0</v>
      </c>
      <c r="AU94" s="79"/>
      <c r="AV94" s="79" t="b">
        <v>0</v>
      </c>
      <c r="AW94" s="79" t="s">
        <v>6792</v>
      </c>
      <c r="AX94" s="84" t="s">
        <v>6982</v>
      </c>
      <c r="AY94" s="79" t="s">
        <v>66</v>
      </c>
      <c r="AZ94" s="79" t="str">
        <f>REPLACE(INDEX(GroupVertices[Group],MATCH(Vertices[[#This Row],[Vertex]],GroupVertices[Vertex],0)),1,1,"")</f>
        <v>69</v>
      </c>
      <c r="BA94" s="48" t="s">
        <v>1263</v>
      </c>
      <c r="BB94" s="48" t="s">
        <v>1263</v>
      </c>
      <c r="BC94" s="48" t="s">
        <v>1314</v>
      </c>
      <c r="BD94" s="48" t="s">
        <v>1314</v>
      </c>
      <c r="BE94" s="48"/>
      <c r="BF94" s="48"/>
      <c r="BG94" s="133" t="s">
        <v>8611</v>
      </c>
      <c r="BH94" s="133" t="s">
        <v>8611</v>
      </c>
      <c r="BI94" s="133" t="s">
        <v>8767</v>
      </c>
      <c r="BJ94" s="133" t="s">
        <v>8767</v>
      </c>
      <c r="BK94" s="2"/>
      <c r="BL94" s="3"/>
      <c r="BM94" s="3"/>
      <c r="BN94" s="3"/>
      <c r="BO94" s="3"/>
    </row>
    <row r="95" spans="1:67" ht="15">
      <c r="A95" s="65" t="s">
        <v>621</v>
      </c>
      <c r="B95" s="66"/>
      <c r="C95" s="66"/>
      <c r="D95" s="67">
        <v>5.75</v>
      </c>
      <c r="E95" s="69">
        <v>100</v>
      </c>
      <c r="F95" s="103" t="s">
        <v>1813</v>
      </c>
      <c r="G95" s="66"/>
      <c r="H95" s="70"/>
      <c r="I95" s="71"/>
      <c r="J95" s="71"/>
      <c r="K95" s="70" t="s">
        <v>7677</v>
      </c>
      <c r="L95" s="74"/>
      <c r="M95" s="75">
        <v>7047.38525390625</v>
      </c>
      <c r="N95" s="75">
        <v>8911.580078125</v>
      </c>
      <c r="O95" s="76"/>
      <c r="P95" s="77"/>
      <c r="Q95" s="77"/>
      <c r="R95" s="89"/>
      <c r="S95" s="48">
        <v>2</v>
      </c>
      <c r="T95" s="48">
        <v>1</v>
      </c>
      <c r="U95" s="49">
        <v>0</v>
      </c>
      <c r="V95" s="49">
        <v>1</v>
      </c>
      <c r="W95" s="49">
        <v>0</v>
      </c>
      <c r="X95" s="49">
        <v>1.298244</v>
      </c>
      <c r="Y95" s="49">
        <v>0</v>
      </c>
      <c r="Z95" s="49">
        <v>0</v>
      </c>
      <c r="AA95" s="72">
        <v>95</v>
      </c>
      <c r="AB95" s="72"/>
      <c r="AC95" s="73"/>
      <c r="AD95" s="79" t="s">
        <v>4183</v>
      </c>
      <c r="AE95" s="79">
        <v>324</v>
      </c>
      <c r="AF95" s="79">
        <v>268</v>
      </c>
      <c r="AG95" s="79">
        <v>7923</v>
      </c>
      <c r="AH95" s="79">
        <v>3588</v>
      </c>
      <c r="AI95" s="79"/>
      <c r="AJ95" s="79" t="s">
        <v>4811</v>
      </c>
      <c r="AK95" s="79" t="s">
        <v>5339</v>
      </c>
      <c r="AL95" s="84" t="s">
        <v>5687</v>
      </c>
      <c r="AM95" s="79"/>
      <c r="AN95" s="81">
        <v>40909.93445601852</v>
      </c>
      <c r="AO95" s="84" t="s">
        <v>6097</v>
      </c>
      <c r="AP95" s="79" t="b">
        <v>0</v>
      </c>
      <c r="AQ95" s="79" t="b">
        <v>0</v>
      </c>
      <c r="AR95" s="79" t="b">
        <v>1</v>
      </c>
      <c r="AS95" s="79"/>
      <c r="AT95" s="79">
        <v>2</v>
      </c>
      <c r="AU95" s="84" t="s">
        <v>6497</v>
      </c>
      <c r="AV95" s="79" t="b">
        <v>0</v>
      </c>
      <c r="AW95" s="79" t="s">
        <v>6792</v>
      </c>
      <c r="AX95" s="84" t="s">
        <v>7019</v>
      </c>
      <c r="AY95" s="79" t="s">
        <v>66</v>
      </c>
      <c r="AZ95" s="79" t="str">
        <f>REPLACE(INDEX(GroupVertices[Group],MATCH(Vertices[[#This Row],[Vertex]],GroupVertices[Vertex],0)),1,1,"")</f>
        <v>140</v>
      </c>
      <c r="BA95" s="48"/>
      <c r="BB95" s="48"/>
      <c r="BC95" s="48"/>
      <c r="BD95" s="48"/>
      <c r="BE95" s="48" t="s">
        <v>1386</v>
      </c>
      <c r="BF95" s="48" t="s">
        <v>1386</v>
      </c>
      <c r="BG95" s="133" t="s">
        <v>9058</v>
      </c>
      <c r="BH95" s="133" t="s">
        <v>9343</v>
      </c>
      <c r="BI95" s="133" t="s">
        <v>9399</v>
      </c>
      <c r="BJ95" s="133" t="s">
        <v>9670</v>
      </c>
      <c r="BK95" s="2"/>
      <c r="BL95" s="3"/>
      <c r="BM95" s="3"/>
      <c r="BN95" s="3"/>
      <c r="BO95" s="3"/>
    </row>
    <row r="96" spans="1:67" ht="15">
      <c r="A96" s="65" t="s">
        <v>442</v>
      </c>
      <c r="B96" s="66"/>
      <c r="C96" s="66"/>
      <c r="D96" s="67">
        <v>5.75</v>
      </c>
      <c r="E96" s="69">
        <v>100</v>
      </c>
      <c r="F96" s="103" t="s">
        <v>6643</v>
      </c>
      <c r="G96" s="66"/>
      <c r="H96" s="70"/>
      <c r="I96" s="71"/>
      <c r="J96" s="71"/>
      <c r="K96" s="70" t="s">
        <v>7794</v>
      </c>
      <c r="L96" s="74"/>
      <c r="M96" s="75">
        <v>9478.845703125</v>
      </c>
      <c r="N96" s="75">
        <v>7638.5029296875</v>
      </c>
      <c r="O96" s="76"/>
      <c r="P96" s="77"/>
      <c r="Q96" s="77"/>
      <c r="R96" s="89"/>
      <c r="S96" s="48">
        <v>2</v>
      </c>
      <c r="T96" s="48">
        <v>1</v>
      </c>
      <c r="U96" s="49">
        <v>0</v>
      </c>
      <c r="V96" s="49">
        <v>1</v>
      </c>
      <c r="W96" s="49">
        <v>0</v>
      </c>
      <c r="X96" s="49">
        <v>1.298244</v>
      </c>
      <c r="Y96" s="49">
        <v>0</v>
      </c>
      <c r="Z96" s="49">
        <v>0</v>
      </c>
      <c r="AA96" s="72">
        <v>96</v>
      </c>
      <c r="AB96" s="72"/>
      <c r="AC96" s="73"/>
      <c r="AD96" s="79" t="s">
        <v>4298</v>
      </c>
      <c r="AE96" s="79">
        <v>506</v>
      </c>
      <c r="AF96" s="79">
        <v>780</v>
      </c>
      <c r="AG96" s="79">
        <v>50284</v>
      </c>
      <c r="AH96" s="79">
        <v>9056</v>
      </c>
      <c r="AI96" s="79"/>
      <c r="AJ96" s="79" t="s">
        <v>4915</v>
      </c>
      <c r="AK96" s="79" t="s">
        <v>5417</v>
      </c>
      <c r="AL96" s="79"/>
      <c r="AM96" s="79"/>
      <c r="AN96" s="81">
        <v>39318.06101851852</v>
      </c>
      <c r="AO96" s="84" t="s">
        <v>6200</v>
      </c>
      <c r="AP96" s="79" t="b">
        <v>0</v>
      </c>
      <c r="AQ96" s="79" t="b">
        <v>0</v>
      </c>
      <c r="AR96" s="79" t="b">
        <v>1</v>
      </c>
      <c r="AS96" s="79"/>
      <c r="AT96" s="79">
        <v>30</v>
      </c>
      <c r="AU96" s="84" t="s">
        <v>6494</v>
      </c>
      <c r="AV96" s="79" t="b">
        <v>0</v>
      </c>
      <c r="AW96" s="79" t="s">
        <v>6792</v>
      </c>
      <c r="AX96" s="84" t="s">
        <v>7136</v>
      </c>
      <c r="AY96" s="79" t="s">
        <v>66</v>
      </c>
      <c r="AZ96" s="79" t="str">
        <f>REPLACE(INDEX(GroupVertices[Group],MATCH(Vertices[[#This Row],[Vertex]],GroupVertices[Vertex],0)),1,1,"")</f>
        <v>59</v>
      </c>
      <c r="BA96" s="48"/>
      <c r="BB96" s="48"/>
      <c r="BC96" s="48"/>
      <c r="BD96" s="48"/>
      <c r="BE96" s="48" t="s">
        <v>1361</v>
      </c>
      <c r="BF96" s="48" t="s">
        <v>1361</v>
      </c>
      <c r="BG96" s="133" t="s">
        <v>8609</v>
      </c>
      <c r="BH96" s="133" t="s">
        <v>8609</v>
      </c>
      <c r="BI96" s="133" t="s">
        <v>8766</v>
      </c>
      <c r="BJ96" s="133" t="s">
        <v>8766</v>
      </c>
      <c r="BK96" s="2"/>
      <c r="BL96" s="3"/>
      <c r="BM96" s="3"/>
      <c r="BN96" s="3"/>
      <c r="BO96" s="3"/>
    </row>
    <row r="97" spans="1:67" ht="15">
      <c r="A97" s="65" t="s">
        <v>462</v>
      </c>
      <c r="B97" s="66"/>
      <c r="C97" s="66"/>
      <c r="D97" s="67">
        <v>5.75</v>
      </c>
      <c r="E97" s="69">
        <v>100</v>
      </c>
      <c r="F97" s="103" t="s">
        <v>6654</v>
      </c>
      <c r="G97" s="66"/>
      <c r="H97" s="70"/>
      <c r="I97" s="71"/>
      <c r="J97" s="71"/>
      <c r="K97" s="70" t="s">
        <v>7818</v>
      </c>
      <c r="L97" s="74"/>
      <c r="M97" s="75">
        <v>5929.140625</v>
      </c>
      <c r="N97" s="75">
        <v>3686.681396484375</v>
      </c>
      <c r="O97" s="76"/>
      <c r="P97" s="77"/>
      <c r="Q97" s="77"/>
      <c r="R97" s="89"/>
      <c r="S97" s="48">
        <v>2</v>
      </c>
      <c r="T97" s="48">
        <v>1</v>
      </c>
      <c r="U97" s="49">
        <v>0</v>
      </c>
      <c r="V97" s="49">
        <v>1</v>
      </c>
      <c r="W97" s="49">
        <v>0</v>
      </c>
      <c r="X97" s="49">
        <v>1.298244</v>
      </c>
      <c r="Y97" s="49">
        <v>0</v>
      </c>
      <c r="Z97" s="49">
        <v>0</v>
      </c>
      <c r="AA97" s="72">
        <v>97</v>
      </c>
      <c r="AB97" s="72"/>
      <c r="AC97" s="73"/>
      <c r="AD97" s="79" t="s">
        <v>4321</v>
      </c>
      <c r="AE97" s="79">
        <v>2265</v>
      </c>
      <c r="AF97" s="79">
        <v>2605</v>
      </c>
      <c r="AG97" s="79">
        <v>7689</v>
      </c>
      <c r="AH97" s="79">
        <v>9213</v>
      </c>
      <c r="AI97" s="79"/>
      <c r="AJ97" s="79" t="s">
        <v>4938</v>
      </c>
      <c r="AK97" s="79" t="s">
        <v>5431</v>
      </c>
      <c r="AL97" s="79"/>
      <c r="AM97" s="79"/>
      <c r="AN97" s="81">
        <v>42707.17888888889</v>
      </c>
      <c r="AO97" s="84" t="s">
        <v>6222</v>
      </c>
      <c r="AP97" s="79" t="b">
        <v>0</v>
      </c>
      <c r="AQ97" s="79" t="b">
        <v>0</v>
      </c>
      <c r="AR97" s="79" t="b">
        <v>1</v>
      </c>
      <c r="AS97" s="79"/>
      <c r="AT97" s="79">
        <v>9</v>
      </c>
      <c r="AU97" s="84" t="s">
        <v>6484</v>
      </c>
      <c r="AV97" s="79" t="b">
        <v>0</v>
      </c>
      <c r="AW97" s="79" t="s">
        <v>6792</v>
      </c>
      <c r="AX97" s="84" t="s">
        <v>7160</v>
      </c>
      <c r="AY97" s="79" t="s">
        <v>66</v>
      </c>
      <c r="AZ97" s="79" t="str">
        <f>REPLACE(INDEX(GroupVertices[Group],MATCH(Vertices[[#This Row],[Vertex]],GroupVertices[Vertex],0)),1,1,"")</f>
        <v>126</v>
      </c>
      <c r="BA97" s="48"/>
      <c r="BB97" s="48"/>
      <c r="BC97" s="48"/>
      <c r="BD97" s="48"/>
      <c r="BE97" s="48" t="s">
        <v>1364</v>
      </c>
      <c r="BF97" s="48" t="s">
        <v>1364</v>
      </c>
      <c r="BG97" s="133" t="s">
        <v>9059</v>
      </c>
      <c r="BH97" s="133" t="s">
        <v>9344</v>
      </c>
      <c r="BI97" s="133" t="s">
        <v>9400</v>
      </c>
      <c r="BJ97" s="133" t="s">
        <v>9400</v>
      </c>
      <c r="BK97" s="2"/>
      <c r="BL97" s="3"/>
      <c r="BM97" s="3"/>
      <c r="BN97" s="3"/>
      <c r="BO97" s="3"/>
    </row>
    <row r="98" spans="1:67" ht="15">
      <c r="A98" s="65" t="s">
        <v>472</v>
      </c>
      <c r="B98" s="66"/>
      <c r="C98" s="66"/>
      <c r="D98" s="67">
        <v>5.75</v>
      </c>
      <c r="E98" s="69">
        <v>100</v>
      </c>
      <c r="F98" s="103" t="s">
        <v>1718</v>
      </c>
      <c r="G98" s="66"/>
      <c r="H98" s="70"/>
      <c r="I98" s="71"/>
      <c r="J98" s="71"/>
      <c r="K98" s="70" t="s">
        <v>7828</v>
      </c>
      <c r="L98" s="74"/>
      <c r="M98" s="75">
        <v>8516.6357421875</v>
      </c>
      <c r="N98" s="75">
        <v>8911.583984375</v>
      </c>
      <c r="O98" s="76"/>
      <c r="P98" s="77"/>
      <c r="Q98" s="77"/>
      <c r="R98" s="89"/>
      <c r="S98" s="48">
        <v>2</v>
      </c>
      <c r="T98" s="48">
        <v>1</v>
      </c>
      <c r="U98" s="49">
        <v>0</v>
      </c>
      <c r="V98" s="49">
        <v>1</v>
      </c>
      <c r="W98" s="49">
        <v>0</v>
      </c>
      <c r="X98" s="49">
        <v>1.298244</v>
      </c>
      <c r="Y98" s="49">
        <v>0</v>
      </c>
      <c r="Z98" s="49">
        <v>0</v>
      </c>
      <c r="AA98" s="72">
        <v>98</v>
      </c>
      <c r="AB98" s="72"/>
      <c r="AC98" s="73"/>
      <c r="AD98" s="79" t="s">
        <v>4331</v>
      </c>
      <c r="AE98" s="79">
        <v>33</v>
      </c>
      <c r="AF98" s="79">
        <v>32</v>
      </c>
      <c r="AG98" s="79">
        <v>490</v>
      </c>
      <c r="AH98" s="79">
        <v>205</v>
      </c>
      <c r="AI98" s="79"/>
      <c r="AJ98" s="79" t="s">
        <v>4948</v>
      </c>
      <c r="AK98" s="79" t="s">
        <v>5437</v>
      </c>
      <c r="AL98" s="84" t="s">
        <v>5756</v>
      </c>
      <c r="AM98" s="79"/>
      <c r="AN98" s="81">
        <v>43211.91751157407</v>
      </c>
      <c r="AO98" s="84" t="s">
        <v>6228</v>
      </c>
      <c r="AP98" s="79" t="b">
        <v>0</v>
      </c>
      <c r="AQ98" s="79" t="b">
        <v>0</v>
      </c>
      <c r="AR98" s="79" t="b">
        <v>0</v>
      </c>
      <c r="AS98" s="79"/>
      <c r="AT98" s="79">
        <v>0</v>
      </c>
      <c r="AU98" s="84" t="s">
        <v>6484</v>
      </c>
      <c r="AV98" s="79" t="b">
        <v>0</v>
      </c>
      <c r="AW98" s="79" t="s">
        <v>6792</v>
      </c>
      <c r="AX98" s="84" t="s">
        <v>7170</v>
      </c>
      <c r="AY98" s="79" t="s">
        <v>66</v>
      </c>
      <c r="AZ98" s="79" t="str">
        <f>REPLACE(INDEX(GroupVertices[Group],MATCH(Vertices[[#This Row],[Vertex]],GroupVertices[Vertex],0)),1,1,"")</f>
        <v>138</v>
      </c>
      <c r="BA98" s="48" t="s">
        <v>1280</v>
      </c>
      <c r="BB98" s="48" t="s">
        <v>1280</v>
      </c>
      <c r="BC98" s="48" t="s">
        <v>1328</v>
      </c>
      <c r="BD98" s="48" t="s">
        <v>1328</v>
      </c>
      <c r="BE98" s="48" t="s">
        <v>1365</v>
      </c>
      <c r="BF98" s="48" t="s">
        <v>1365</v>
      </c>
      <c r="BG98" s="133" t="s">
        <v>8628</v>
      </c>
      <c r="BH98" s="133" t="s">
        <v>8628</v>
      </c>
      <c r="BI98" s="133" t="s">
        <v>8777</v>
      </c>
      <c r="BJ98" s="133" t="s">
        <v>8777</v>
      </c>
      <c r="BK98" s="2"/>
      <c r="BL98" s="3"/>
      <c r="BM98" s="3"/>
      <c r="BN98" s="3"/>
      <c r="BO98" s="3"/>
    </row>
    <row r="99" spans="1:67" ht="15">
      <c r="A99" s="65" t="s">
        <v>517</v>
      </c>
      <c r="B99" s="66"/>
      <c r="C99" s="66"/>
      <c r="D99" s="67">
        <v>5.75</v>
      </c>
      <c r="E99" s="69">
        <v>100</v>
      </c>
      <c r="F99" s="103" t="s">
        <v>1756</v>
      </c>
      <c r="G99" s="66"/>
      <c r="H99" s="70"/>
      <c r="I99" s="71"/>
      <c r="J99" s="71"/>
      <c r="K99" s="70" t="s">
        <v>7891</v>
      </c>
      <c r="L99" s="74"/>
      <c r="M99" s="75">
        <v>5773.13671875</v>
      </c>
      <c r="N99" s="75">
        <v>4031.4443359375</v>
      </c>
      <c r="O99" s="76"/>
      <c r="P99" s="77"/>
      <c r="Q99" s="77"/>
      <c r="R99" s="89"/>
      <c r="S99" s="48">
        <v>2</v>
      </c>
      <c r="T99" s="48">
        <v>1</v>
      </c>
      <c r="U99" s="49">
        <v>0</v>
      </c>
      <c r="V99" s="49">
        <v>1</v>
      </c>
      <c r="W99" s="49">
        <v>0</v>
      </c>
      <c r="X99" s="49">
        <v>1.298244</v>
      </c>
      <c r="Y99" s="49">
        <v>0</v>
      </c>
      <c r="Z99" s="49">
        <v>0</v>
      </c>
      <c r="AA99" s="72">
        <v>99</v>
      </c>
      <c r="AB99" s="72"/>
      <c r="AC99" s="73"/>
      <c r="AD99" s="79" t="s">
        <v>4394</v>
      </c>
      <c r="AE99" s="79">
        <v>131</v>
      </c>
      <c r="AF99" s="79">
        <v>148</v>
      </c>
      <c r="AG99" s="79">
        <v>6554</v>
      </c>
      <c r="AH99" s="79">
        <v>63</v>
      </c>
      <c r="AI99" s="79"/>
      <c r="AJ99" s="79" t="s">
        <v>5003</v>
      </c>
      <c r="AK99" s="79" t="s">
        <v>5231</v>
      </c>
      <c r="AL99" s="84" t="s">
        <v>5784</v>
      </c>
      <c r="AM99" s="79"/>
      <c r="AN99" s="81">
        <v>42844.42101851852</v>
      </c>
      <c r="AO99" s="84" t="s">
        <v>6284</v>
      </c>
      <c r="AP99" s="79" t="b">
        <v>0</v>
      </c>
      <c r="AQ99" s="79" t="b">
        <v>0</v>
      </c>
      <c r="AR99" s="79" t="b">
        <v>0</v>
      </c>
      <c r="AS99" s="79"/>
      <c r="AT99" s="79">
        <v>0</v>
      </c>
      <c r="AU99" s="84" t="s">
        <v>6484</v>
      </c>
      <c r="AV99" s="79" t="b">
        <v>0</v>
      </c>
      <c r="AW99" s="79" t="s">
        <v>6792</v>
      </c>
      <c r="AX99" s="84" t="s">
        <v>7233</v>
      </c>
      <c r="AY99" s="79" t="s">
        <v>66</v>
      </c>
      <c r="AZ99" s="79" t="str">
        <f>REPLACE(INDEX(GroupVertices[Group],MATCH(Vertices[[#This Row],[Vertex]],GroupVertices[Vertex],0)),1,1,"")</f>
        <v>106</v>
      </c>
      <c r="BA99" s="48" t="s">
        <v>8431</v>
      </c>
      <c r="BB99" s="48" t="s">
        <v>8431</v>
      </c>
      <c r="BC99" s="48" t="s">
        <v>8459</v>
      </c>
      <c r="BD99" s="48" t="s">
        <v>8459</v>
      </c>
      <c r="BE99" s="48" t="s">
        <v>1371</v>
      </c>
      <c r="BF99" s="48" t="s">
        <v>1371</v>
      </c>
      <c r="BG99" s="133" t="s">
        <v>8616</v>
      </c>
      <c r="BH99" s="133" t="s">
        <v>8616</v>
      </c>
      <c r="BI99" s="133" t="s">
        <v>8770</v>
      </c>
      <c r="BJ99" s="133" t="s">
        <v>8770</v>
      </c>
      <c r="BK99" s="2"/>
      <c r="BL99" s="3"/>
      <c r="BM99" s="3"/>
      <c r="BN99" s="3"/>
      <c r="BO99" s="3"/>
    </row>
    <row r="100" spans="1:67" ht="15">
      <c r="A100" s="65" t="s">
        <v>520</v>
      </c>
      <c r="B100" s="66"/>
      <c r="C100" s="66"/>
      <c r="D100" s="67">
        <v>5.75</v>
      </c>
      <c r="E100" s="69">
        <v>100</v>
      </c>
      <c r="F100" s="103" t="s">
        <v>1759</v>
      </c>
      <c r="G100" s="66"/>
      <c r="H100" s="70"/>
      <c r="I100" s="71"/>
      <c r="J100" s="71"/>
      <c r="K100" s="70" t="s">
        <v>7894</v>
      </c>
      <c r="L100" s="74"/>
      <c r="M100" s="75">
        <v>5929.169921875</v>
      </c>
      <c r="N100" s="75">
        <v>2944.0205078125</v>
      </c>
      <c r="O100" s="76"/>
      <c r="P100" s="77"/>
      <c r="Q100" s="77"/>
      <c r="R100" s="89"/>
      <c r="S100" s="48">
        <v>2</v>
      </c>
      <c r="T100" s="48">
        <v>1</v>
      </c>
      <c r="U100" s="49">
        <v>0</v>
      </c>
      <c r="V100" s="49">
        <v>1</v>
      </c>
      <c r="W100" s="49">
        <v>0</v>
      </c>
      <c r="X100" s="49">
        <v>1.298244</v>
      </c>
      <c r="Y100" s="49">
        <v>0</v>
      </c>
      <c r="Z100" s="49">
        <v>0</v>
      </c>
      <c r="AA100" s="72">
        <v>100</v>
      </c>
      <c r="AB100" s="72"/>
      <c r="AC100" s="73"/>
      <c r="AD100" s="79" t="s">
        <v>4397</v>
      </c>
      <c r="AE100" s="79">
        <v>109</v>
      </c>
      <c r="AF100" s="79">
        <v>36</v>
      </c>
      <c r="AG100" s="79">
        <v>932</v>
      </c>
      <c r="AH100" s="79">
        <v>401</v>
      </c>
      <c r="AI100" s="79"/>
      <c r="AJ100" s="79"/>
      <c r="AK100" s="79"/>
      <c r="AL100" s="79"/>
      <c r="AM100" s="79"/>
      <c r="AN100" s="81">
        <v>42410.59452546296</v>
      </c>
      <c r="AO100" s="84" t="s">
        <v>6286</v>
      </c>
      <c r="AP100" s="79" t="b">
        <v>1</v>
      </c>
      <c r="AQ100" s="79" t="b">
        <v>0</v>
      </c>
      <c r="AR100" s="79" t="b">
        <v>0</v>
      </c>
      <c r="AS100" s="79"/>
      <c r="AT100" s="79">
        <v>0</v>
      </c>
      <c r="AU100" s="79"/>
      <c r="AV100" s="79" t="b">
        <v>0</v>
      </c>
      <c r="AW100" s="79" t="s">
        <v>6792</v>
      </c>
      <c r="AX100" s="84" t="s">
        <v>7236</v>
      </c>
      <c r="AY100" s="79" t="s">
        <v>66</v>
      </c>
      <c r="AZ100" s="79" t="str">
        <f>REPLACE(INDEX(GroupVertices[Group],MATCH(Vertices[[#This Row],[Vertex]],GroupVertices[Vertex],0)),1,1,"")</f>
        <v>127</v>
      </c>
      <c r="BA100" s="48"/>
      <c r="BB100" s="48"/>
      <c r="BC100" s="48"/>
      <c r="BD100" s="48"/>
      <c r="BE100" s="48"/>
      <c r="BF100" s="48"/>
      <c r="BG100" s="133" t="s">
        <v>8624</v>
      </c>
      <c r="BH100" s="133" t="s">
        <v>8624</v>
      </c>
      <c r="BI100" s="133" t="s">
        <v>8774</v>
      </c>
      <c r="BJ100" s="133" t="s">
        <v>8774</v>
      </c>
      <c r="BK100" s="2"/>
      <c r="BL100" s="3"/>
      <c r="BM100" s="3"/>
      <c r="BN100" s="3"/>
      <c r="BO100" s="3"/>
    </row>
    <row r="101" spans="1:67" ht="15">
      <c r="A101" s="65" t="s">
        <v>529</v>
      </c>
      <c r="B101" s="66"/>
      <c r="C101" s="66"/>
      <c r="D101" s="67">
        <v>5.75</v>
      </c>
      <c r="E101" s="69">
        <v>92.6410172166741</v>
      </c>
      <c r="F101" s="103" t="s">
        <v>1526</v>
      </c>
      <c r="G101" s="66"/>
      <c r="H101" s="70"/>
      <c r="I101" s="71"/>
      <c r="J101" s="71"/>
      <c r="K101" s="70" t="s">
        <v>7909</v>
      </c>
      <c r="L101" s="74"/>
      <c r="M101" s="75">
        <v>4485.89013671875</v>
      </c>
      <c r="N101" s="75">
        <v>2643.286376953125</v>
      </c>
      <c r="O101" s="76"/>
      <c r="P101" s="77"/>
      <c r="Q101" s="77"/>
      <c r="R101" s="89"/>
      <c r="S101" s="48">
        <v>2</v>
      </c>
      <c r="T101" s="48">
        <v>1</v>
      </c>
      <c r="U101" s="49">
        <v>0</v>
      </c>
      <c r="V101" s="49">
        <v>0.5</v>
      </c>
      <c r="W101" s="49">
        <v>0</v>
      </c>
      <c r="X101" s="49">
        <v>0.999999</v>
      </c>
      <c r="Y101" s="49">
        <v>0.5</v>
      </c>
      <c r="Z101" s="49">
        <v>0.5</v>
      </c>
      <c r="AA101" s="72">
        <v>101</v>
      </c>
      <c r="AB101" s="72"/>
      <c r="AC101" s="73"/>
      <c r="AD101" s="79" t="s">
        <v>4410</v>
      </c>
      <c r="AE101" s="79">
        <v>26</v>
      </c>
      <c r="AF101" s="79">
        <v>15</v>
      </c>
      <c r="AG101" s="79">
        <v>589</v>
      </c>
      <c r="AH101" s="79">
        <v>25</v>
      </c>
      <c r="AI101" s="79"/>
      <c r="AJ101" s="79"/>
      <c r="AK101" s="79"/>
      <c r="AL101" s="79"/>
      <c r="AM101" s="79"/>
      <c r="AN101" s="81">
        <v>40808.62993055556</v>
      </c>
      <c r="AO101" s="79"/>
      <c r="AP101" s="79" t="b">
        <v>0</v>
      </c>
      <c r="AQ101" s="79" t="b">
        <v>1</v>
      </c>
      <c r="AR101" s="79" t="b">
        <v>0</v>
      </c>
      <c r="AS101" s="79"/>
      <c r="AT101" s="79">
        <v>0</v>
      </c>
      <c r="AU101" s="84" t="s">
        <v>6490</v>
      </c>
      <c r="AV101" s="79" t="b">
        <v>0</v>
      </c>
      <c r="AW101" s="79" t="s">
        <v>6792</v>
      </c>
      <c r="AX101" s="84" t="s">
        <v>7251</v>
      </c>
      <c r="AY101" s="79" t="s">
        <v>66</v>
      </c>
      <c r="AZ101" s="79" t="str">
        <f>REPLACE(INDEX(GroupVertices[Group],MATCH(Vertices[[#This Row],[Vertex]],GroupVertices[Vertex],0)),1,1,"")</f>
        <v>43</v>
      </c>
      <c r="BA101" s="48" t="s">
        <v>1289</v>
      </c>
      <c r="BB101" s="48" t="s">
        <v>1289</v>
      </c>
      <c r="BC101" s="48" t="s">
        <v>1332</v>
      </c>
      <c r="BD101" s="48" t="s">
        <v>1332</v>
      </c>
      <c r="BE101" s="48" t="s">
        <v>1372</v>
      </c>
      <c r="BF101" s="48" t="s">
        <v>1372</v>
      </c>
      <c r="BG101" s="133" t="s">
        <v>8600</v>
      </c>
      <c r="BH101" s="133" t="s">
        <v>8600</v>
      </c>
      <c r="BI101" s="133" t="s">
        <v>8761</v>
      </c>
      <c r="BJ101" s="133" t="s">
        <v>8761</v>
      </c>
      <c r="BK101" s="2"/>
      <c r="BL101" s="3"/>
      <c r="BM101" s="3"/>
      <c r="BN101" s="3"/>
      <c r="BO101" s="3"/>
    </row>
    <row r="102" spans="1:67" ht="15">
      <c r="A102" s="65" t="s">
        <v>530</v>
      </c>
      <c r="B102" s="66"/>
      <c r="C102" s="66"/>
      <c r="D102" s="67">
        <v>5.75</v>
      </c>
      <c r="E102" s="69">
        <v>92.6410172166741</v>
      </c>
      <c r="F102" s="103" t="s">
        <v>1767</v>
      </c>
      <c r="G102" s="66"/>
      <c r="H102" s="70"/>
      <c r="I102" s="71"/>
      <c r="J102" s="71"/>
      <c r="K102" s="70" t="s">
        <v>7910</v>
      </c>
      <c r="L102" s="74"/>
      <c r="M102" s="75">
        <v>4293.7607421875</v>
      </c>
      <c r="N102" s="75">
        <v>2254.428466796875</v>
      </c>
      <c r="O102" s="76"/>
      <c r="P102" s="77"/>
      <c r="Q102" s="77"/>
      <c r="R102" s="89"/>
      <c r="S102" s="48">
        <v>2</v>
      </c>
      <c r="T102" s="48">
        <v>1</v>
      </c>
      <c r="U102" s="49">
        <v>0</v>
      </c>
      <c r="V102" s="49">
        <v>0.5</v>
      </c>
      <c r="W102" s="49">
        <v>0</v>
      </c>
      <c r="X102" s="49">
        <v>0.999999</v>
      </c>
      <c r="Y102" s="49">
        <v>0.5</v>
      </c>
      <c r="Z102" s="49">
        <v>0.5</v>
      </c>
      <c r="AA102" s="72">
        <v>102</v>
      </c>
      <c r="AB102" s="72"/>
      <c r="AC102" s="73"/>
      <c r="AD102" s="79" t="s">
        <v>4411</v>
      </c>
      <c r="AE102" s="79">
        <v>394</v>
      </c>
      <c r="AF102" s="79">
        <v>6214</v>
      </c>
      <c r="AG102" s="79">
        <v>8477</v>
      </c>
      <c r="AH102" s="79">
        <v>7329</v>
      </c>
      <c r="AI102" s="79"/>
      <c r="AJ102" s="79" t="s">
        <v>5020</v>
      </c>
      <c r="AK102" s="79" t="s">
        <v>5335</v>
      </c>
      <c r="AL102" s="84" t="s">
        <v>5795</v>
      </c>
      <c r="AM102" s="79"/>
      <c r="AN102" s="81">
        <v>42965.44640046296</v>
      </c>
      <c r="AO102" s="84" t="s">
        <v>6301</v>
      </c>
      <c r="AP102" s="79" t="b">
        <v>0</v>
      </c>
      <c r="AQ102" s="79" t="b">
        <v>0</v>
      </c>
      <c r="AR102" s="79" t="b">
        <v>0</v>
      </c>
      <c r="AS102" s="79"/>
      <c r="AT102" s="79">
        <v>57</v>
      </c>
      <c r="AU102" s="84" t="s">
        <v>6484</v>
      </c>
      <c r="AV102" s="79" t="b">
        <v>0</v>
      </c>
      <c r="AW102" s="79" t="s">
        <v>6792</v>
      </c>
      <c r="AX102" s="84" t="s">
        <v>7252</v>
      </c>
      <c r="AY102" s="79" t="s">
        <v>66</v>
      </c>
      <c r="AZ102" s="79" t="str">
        <f>REPLACE(INDEX(GroupVertices[Group],MATCH(Vertices[[#This Row],[Vertex]],GroupVertices[Vertex],0)),1,1,"")</f>
        <v>43</v>
      </c>
      <c r="BA102" s="48"/>
      <c r="BB102" s="48"/>
      <c r="BC102" s="48"/>
      <c r="BD102" s="48"/>
      <c r="BE102" s="48" t="s">
        <v>1372</v>
      </c>
      <c r="BF102" s="48" t="s">
        <v>1372</v>
      </c>
      <c r="BG102" s="133" t="s">
        <v>8600</v>
      </c>
      <c r="BH102" s="133" t="s">
        <v>8600</v>
      </c>
      <c r="BI102" s="133" t="s">
        <v>8761</v>
      </c>
      <c r="BJ102" s="133" t="s">
        <v>8761</v>
      </c>
      <c r="BK102" s="2"/>
      <c r="BL102" s="3"/>
      <c r="BM102" s="3"/>
      <c r="BN102" s="3"/>
      <c r="BO102" s="3"/>
    </row>
    <row r="103" spans="1:67" ht="15">
      <c r="A103" s="65" t="s">
        <v>539</v>
      </c>
      <c r="B103" s="66"/>
      <c r="C103" s="66"/>
      <c r="D103" s="67">
        <v>5.75</v>
      </c>
      <c r="E103" s="69">
        <v>100</v>
      </c>
      <c r="F103" s="103" t="s">
        <v>1775</v>
      </c>
      <c r="G103" s="66"/>
      <c r="H103" s="70"/>
      <c r="I103" s="71"/>
      <c r="J103" s="71"/>
      <c r="K103" s="70" t="s">
        <v>7921</v>
      </c>
      <c r="L103" s="74"/>
      <c r="M103" s="75">
        <v>5773.13818359375</v>
      </c>
      <c r="N103" s="75">
        <v>7001.96044921875</v>
      </c>
      <c r="O103" s="76"/>
      <c r="P103" s="77"/>
      <c r="Q103" s="77"/>
      <c r="R103" s="89"/>
      <c r="S103" s="48">
        <v>2</v>
      </c>
      <c r="T103" s="48">
        <v>1</v>
      </c>
      <c r="U103" s="49">
        <v>0</v>
      </c>
      <c r="V103" s="49">
        <v>1</v>
      </c>
      <c r="W103" s="49">
        <v>0</v>
      </c>
      <c r="X103" s="49">
        <v>1.298244</v>
      </c>
      <c r="Y103" s="49">
        <v>0</v>
      </c>
      <c r="Z103" s="49">
        <v>0</v>
      </c>
      <c r="AA103" s="72">
        <v>103</v>
      </c>
      <c r="AB103" s="72"/>
      <c r="AC103" s="73"/>
      <c r="AD103" s="79" t="s">
        <v>4422</v>
      </c>
      <c r="AE103" s="79">
        <v>144</v>
      </c>
      <c r="AF103" s="79">
        <v>448</v>
      </c>
      <c r="AG103" s="79">
        <v>44105</v>
      </c>
      <c r="AH103" s="79">
        <v>11298</v>
      </c>
      <c r="AI103" s="79"/>
      <c r="AJ103" s="79" t="s">
        <v>5031</v>
      </c>
      <c r="AK103" s="79" t="s">
        <v>5483</v>
      </c>
      <c r="AL103" s="84" t="s">
        <v>5799</v>
      </c>
      <c r="AM103" s="79"/>
      <c r="AN103" s="81">
        <v>41715.71506944444</v>
      </c>
      <c r="AO103" s="84" t="s">
        <v>6310</v>
      </c>
      <c r="AP103" s="79" t="b">
        <v>0</v>
      </c>
      <c r="AQ103" s="79" t="b">
        <v>0</v>
      </c>
      <c r="AR103" s="79" t="b">
        <v>1</v>
      </c>
      <c r="AS103" s="79"/>
      <c r="AT103" s="79">
        <v>87</v>
      </c>
      <c r="AU103" s="84" t="s">
        <v>6484</v>
      </c>
      <c r="AV103" s="79" t="b">
        <v>0</v>
      </c>
      <c r="AW103" s="79" t="s">
        <v>6792</v>
      </c>
      <c r="AX103" s="84" t="s">
        <v>7263</v>
      </c>
      <c r="AY103" s="79" t="s">
        <v>66</v>
      </c>
      <c r="AZ103" s="79" t="str">
        <f>REPLACE(INDEX(GroupVertices[Group],MATCH(Vertices[[#This Row],[Vertex]],GroupVertices[Vertex],0)),1,1,"")</f>
        <v>99</v>
      </c>
      <c r="BA103" s="48"/>
      <c r="BB103" s="48"/>
      <c r="BC103" s="48"/>
      <c r="BD103" s="48"/>
      <c r="BE103" s="48"/>
      <c r="BF103" s="48"/>
      <c r="BG103" s="133" t="s">
        <v>8615</v>
      </c>
      <c r="BH103" s="133" t="s">
        <v>8615</v>
      </c>
      <c r="BI103" s="133" t="s">
        <v>8769</v>
      </c>
      <c r="BJ103" s="133" t="s">
        <v>8769</v>
      </c>
      <c r="BK103" s="2"/>
      <c r="BL103" s="3"/>
      <c r="BM103" s="3"/>
      <c r="BN103" s="3"/>
      <c r="BO103" s="3"/>
    </row>
    <row r="104" spans="1:67" ht="15">
      <c r="A104" s="65" t="s">
        <v>551</v>
      </c>
      <c r="B104" s="66"/>
      <c r="C104" s="66"/>
      <c r="D104" s="67">
        <v>5.75</v>
      </c>
      <c r="E104" s="69">
        <v>100</v>
      </c>
      <c r="F104" s="103" t="s">
        <v>6691</v>
      </c>
      <c r="G104" s="66"/>
      <c r="H104" s="70"/>
      <c r="I104" s="71"/>
      <c r="J104" s="71"/>
      <c r="K104" s="70" t="s">
        <v>7934</v>
      </c>
      <c r="L104" s="74"/>
      <c r="M104" s="75">
        <v>7411.35205078125</v>
      </c>
      <c r="N104" s="75">
        <v>8911.59375</v>
      </c>
      <c r="O104" s="76"/>
      <c r="P104" s="77"/>
      <c r="Q104" s="77"/>
      <c r="R104" s="89"/>
      <c r="S104" s="48">
        <v>2</v>
      </c>
      <c r="T104" s="48">
        <v>1</v>
      </c>
      <c r="U104" s="49">
        <v>0</v>
      </c>
      <c r="V104" s="49">
        <v>1</v>
      </c>
      <c r="W104" s="49">
        <v>0</v>
      </c>
      <c r="X104" s="49">
        <v>1.298244</v>
      </c>
      <c r="Y104" s="49">
        <v>0</v>
      </c>
      <c r="Z104" s="49">
        <v>0</v>
      </c>
      <c r="AA104" s="72">
        <v>104</v>
      </c>
      <c r="AB104" s="72"/>
      <c r="AC104" s="73"/>
      <c r="AD104" s="79" t="s">
        <v>4435</v>
      </c>
      <c r="AE104" s="79">
        <v>612</v>
      </c>
      <c r="AF104" s="79">
        <v>654</v>
      </c>
      <c r="AG104" s="79">
        <v>2006</v>
      </c>
      <c r="AH104" s="79">
        <v>3782</v>
      </c>
      <c r="AI104" s="79"/>
      <c r="AJ104" s="79" t="s">
        <v>5042</v>
      </c>
      <c r="AK104" s="79"/>
      <c r="AL104" s="79"/>
      <c r="AM104" s="79"/>
      <c r="AN104" s="81">
        <v>43557.604675925926</v>
      </c>
      <c r="AO104" s="79"/>
      <c r="AP104" s="79" t="b">
        <v>1</v>
      </c>
      <c r="AQ104" s="79" t="b">
        <v>0</v>
      </c>
      <c r="AR104" s="79" t="b">
        <v>0</v>
      </c>
      <c r="AS104" s="79"/>
      <c r="AT104" s="79">
        <v>1</v>
      </c>
      <c r="AU104" s="79"/>
      <c r="AV104" s="79" t="b">
        <v>0</v>
      </c>
      <c r="AW104" s="79" t="s">
        <v>6792</v>
      </c>
      <c r="AX104" s="84" t="s">
        <v>7276</v>
      </c>
      <c r="AY104" s="79" t="s">
        <v>66</v>
      </c>
      <c r="AZ104" s="79" t="str">
        <f>REPLACE(INDEX(GroupVertices[Group],MATCH(Vertices[[#This Row],[Vertex]],GroupVertices[Vertex],0)),1,1,"")</f>
        <v>141</v>
      </c>
      <c r="BA104" s="48"/>
      <c r="BB104" s="48"/>
      <c r="BC104" s="48"/>
      <c r="BD104" s="48"/>
      <c r="BE104" s="48" t="s">
        <v>1378</v>
      </c>
      <c r="BF104" s="48" t="s">
        <v>1378</v>
      </c>
      <c r="BG104" s="133" t="s">
        <v>8630</v>
      </c>
      <c r="BH104" s="133" t="s">
        <v>8630</v>
      </c>
      <c r="BI104" s="133" t="s">
        <v>8779</v>
      </c>
      <c r="BJ104" s="133" t="s">
        <v>8779</v>
      </c>
      <c r="BK104" s="2"/>
      <c r="BL104" s="3"/>
      <c r="BM104" s="3"/>
      <c r="BN104" s="3"/>
      <c r="BO104" s="3"/>
    </row>
    <row r="105" spans="1:67" ht="15">
      <c r="A105" s="65" t="s">
        <v>565</v>
      </c>
      <c r="B105" s="66"/>
      <c r="C105" s="66"/>
      <c r="D105" s="67">
        <v>5.75</v>
      </c>
      <c r="E105" s="69">
        <v>71.24931245428618</v>
      </c>
      <c r="F105" s="103" t="s">
        <v>6697</v>
      </c>
      <c r="G105" s="66"/>
      <c r="H105" s="70"/>
      <c r="I105" s="71"/>
      <c r="J105" s="71"/>
      <c r="K105" s="70" t="s">
        <v>7950</v>
      </c>
      <c r="L105" s="74"/>
      <c r="M105" s="75">
        <v>2665.1162109375</v>
      </c>
      <c r="N105" s="75">
        <v>4028.343994140625</v>
      </c>
      <c r="O105" s="76"/>
      <c r="P105" s="77"/>
      <c r="Q105" s="77"/>
      <c r="R105" s="89"/>
      <c r="S105" s="48">
        <v>2</v>
      </c>
      <c r="T105" s="48">
        <v>1</v>
      </c>
      <c r="U105" s="49">
        <v>0</v>
      </c>
      <c r="V105" s="49">
        <v>0.066667</v>
      </c>
      <c r="W105" s="49">
        <v>0</v>
      </c>
      <c r="X105" s="49">
        <v>0.774943</v>
      </c>
      <c r="Y105" s="49">
        <v>0</v>
      </c>
      <c r="Z105" s="49">
        <v>0</v>
      </c>
      <c r="AA105" s="72">
        <v>105</v>
      </c>
      <c r="AB105" s="72"/>
      <c r="AC105" s="73"/>
      <c r="AD105" s="79" t="s">
        <v>4450</v>
      </c>
      <c r="AE105" s="79">
        <v>607</v>
      </c>
      <c r="AF105" s="79">
        <v>249479</v>
      </c>
      <c r="AG105" s="79">
        <v>11765</v>
      </c>
      <c r="AH105" s="79">
        <v>26999</v>
      </c>
      <c r="AI105" s="79"/>
      <c r="AJ105" s="79" t="s">
        <v>5058</v>
      </c>
      <c r="AK105" s="79" t="s">
        <v>5501</v>
      </c>
      <c r="AL105" s="84" t="s">
        <v>5812</v>
      </c>
      <c r="AM105" s="79"/>
      <c r="AN105" s="81">
        <v>40584.94640046296</v>
      </c>
      <c r="AO105" s="84" t="s">
        <v>6336</v>
      </c>
      <c r="AP105" s="79" t="b">
        <v>0</v>
      </c>
      <c r="AQ105" s="79" t="b">
        <v>0</v>
      </c>
      <c r="AR105" s="79" t="b">
        <v>0</v>
      </c>
      <c r="AS105" s="79"/>
      <c r="AT105" s="79">
        <v>199</v>
      </c>
      <c r="AU105" s="84" t="s">
        <v>6484</v>
      </c>
      <c r="AV105" s="79" t="b">
        <v>0</v>
      </c>
      <c r="AW105" s="79" t="s">
        <v>6792</v>
      </c>
      <c r="AX105" s="84" t="s">
        <v>7292</v>
      </c>
      <c r="AY105" s="79" t="s">
        <v>66</v>
      </c>
      <c r="AZ105" s="79" t="str">
        <f>REPLACE(INDEX(GroupVertices[Group],MATCH(Vertices[[#This Row],[Vertex]],GroupVertices[Vertex],0)),1,1,"")</f>
        <v>9</v>
      </c>
      <c r="BA105" s="48"/>
      <c r="BB105" s="48"/>
      <c r="BC105" s="48"/>
      <c r="BD105" s="48"/>
      <c r="BE105" s="48"/>
      <c r="BF105" s="48"/>
      <c r="BG105" s="133" t="s">
        <v>9060</v>
      </c>
      <c r="BH105" s="133" t="s">
        <v>9060</v>
      </c>
      <c r="BI105" s="133" t="s">
        <v>3679</v>
      </c>
      <c r="BJ105" s="133" t="s">
        <v>3679</v>
      </c>
      <c r="BK105" s="2"/>
      <c r="BL105" s="3"/>
      <c r="BM105" s="3"/>
      <c r="BN105" s="3"/>
      <c r="BO105" s="3"/>
    </row>
    <row r="106" spans="1:67" ht="15">
      <c r="A106" s="65" t="s">
        <v>567</v>
      </c>
      <c r="B106" s="66"/>
      <c r="C106" s="66"/>
      <c r="D106" s="67">
        <v>5.75</v>
      </c>
      <c r="E106" s="69">
        <v>71.24931245428618</v>
      </c>
      <c r="F106" s="103" t="s">
        <v>6698</v>
      </c>
      <c r="G106" s="66"/>
      <c r="H106" s="70"/>
      <c r="I106" s="71"/>
      <c r="J106" s="71"/>
      <c r="K106" s="70" t="s">
        <v>7952</v>
      </c>
      <c r="L106" s="74"/>
      <c r="M106" s="75">
        <v>2832.75537109375</v>
      </c>
      <c r="N106" s="75">
        <v>5037.462890625</v>
      </c>
      <c r="O106" s="76"/>
      <c r="P106" s="77"/>
      <c r="Q106" s="77"/>
      <c r="R106" s="89"/>
      <c r="S106" s="48">
        <v>2</v>
      </c>
      <c r="T106" s="48">
        <v>1</v>
      </c>
      <c r="U106" s="49">
        <v>0</v>
      </c>
      <c r="V106" s="49">
        <v>0.066667</v>
      </c>
      <c r="W106" s="49">
        <v>0</v>
      </c>
      <c r="X106" s="49">
        <v>0.774943</v>
      </c>
      <c r="Y106" s="49">
        <v>0</v>
      </c>
      <c r="Z106" s="49">
        <v>0</v>
      </c>
      <c r="AA106" s="72">
        <v>106</v>
      </c>
      <c r="AB106" s="72"/>
      <c r="AC106" s="73"/>
      <c r="AD106" s="79" t="s">
        <v>4452</v>
      </c>
      <c r="AE106" s="79">
        <v>399</v>
      </c>
      <c r="AF106" s="79">
        <v>282</v>
      </c>
      <c r="AG106" s="79">
        <v>5777</v>
      </c>
      <c r="AH106" s="79">
        <v>3824</v>
      </c>
      <c r="AI106" s="79"/>
      <c r="AJ106" s="79" t="s">
        <v>5060</v>
      </c>
      <c r="AK106" s="79" t="s">
        <v>5503</v>
      </c>
      <c r="AL106" s="84" t="s">
        <v>5813</v>
      </c>
      <c r="AM106" s="79"/>
      <c r="AN106" s="81">
        <v>41146.98086805556</v>
      </c>
      <c r="AO106" s="84" t="s">
        <v>6338</v>
      </c>
      <c r="AP106" s="79" t="b">
        <v>0</v>
      </c>
      <c r="AQ106" s="79" t="b">
        <v>0</v>
      </c>
      <c r="AR106" s="79" t="b">
        <v>0</v>
      </c>
      <c r="AS106" s="79"/>
      <c r="AT106" s="79">
        <v>11</v>
      </c>
      <c r="AU106" s="84" t="s">
        <v>6490</v>
      </c>
      <c r="AV106" s="79" t="b">
        <v>0</v>
      </c>
      <c r="AW106" s="79" t="s">
        <v>6792</v>
      </c>
      <c r="AX106" s="84" t="s">
        <v>7294</v>
      </c>
      <c r="AY106" s="79" t="s">
        <v>66</v>
      </c>
      <c r="AZ106" s="79" t="str">
        <f>REPLACE(INDEX(GroupVertices[Group],MATCH(Vertices[[#This Row],[Vertex]],GroupVertices[Vertex],0)),1,1,"")</f>
        <v>9</v>
      </c>
      <c r="BA106" s="48"/>
      <c r="BB106" s="48"/>
      <c r="BC106" s="48"/>
      <c r="BD106" s="48"/>
      <c r="BE106" s="48"/>
      <c r="BF106" s="48"/>
      <c r="BG106" s="133" t="s">
        <v>9061</v>
      </c>
      <c r="BH106" s="133" t="s">
        <v>9061</v>
      </c>
      <c r="BI106" s="133" t="s">
        <v>9401</v>
      </c>
      <c r="BJ106" s="133" t="s">
        <v>9401</v>
      </c>
      <c r="BK106" s="2"/>
      <c r="BL106" s="3"/>
      <c r="BM106" s="3"/>
      <c r="BN106" s="3"/>
      <c r="BO106" s="3"/>
    </row>
    <row r="107" spans="1:67" ht="15">
      <c r="A107" s="65" t="s">
        <v>568</v>
      </c>
      <c r="B107" s="66"/>
      <c r="C107" s="66"/>
      <c r="D107" s="67">
        <v>5.75</v>
      </c>
      <c r="E107" s="69">
        <v>71.24931245428618</v>
      </c>
      <c r="F107" s="103" t="s">
        <v>6699</v>
      </c>
      <c r="G107" s="66"/>
      <c r="H107" s="70"/>
      <c r="I107" s="71"/>
      <c r="J107" s="71"/>
      <c r="K107" s="70" t="s">
        <v>7953</v>
      </c>
      <c r="L107" s="74"/>
      <c r="M107" s="75">
        <v>2354.293212890625</v>
      </c>
      <c r="N107" s="75">
        <v>5184.15380859375</v>
      </c>
      <c r="O107" s="76"/>
      <c r="P107" s="77"/>
      <c r="Q107" s="77"/>
      <c r="R107" s="89"/>
      <c r="S107" s="48">
        <v>2</v>
      </c>
      <c r="T107" s="48">
        <v>1</v>
      </c>
      <c r="U107" s="49">
        <v>0</v>
      </c>
      <c r="V107" s="49">
        <v>0.066667</v>
      </c>
      <c r="W107" s="49">
        <v>0</v>
      </c>
      <c r="X107" s="49">
        <v>0.774943</v>
      </c>
      <c r="Y107" s="49">
        <v>0</v>
      </c>
      <c r="Z107" s="49">
        <v>0</v>
      </c>
      <c r="AA107" s="72">
        <v>107</v>
      </c>
      <c r="AB107" s="72"/>
      <c r="AC107" s="73"/>
      <c r="AD107" s="79" t="s">
        <v>4453</v>
      </c>
      <c r="AE107" s="79">
        <v>1144</v>
      </c>
      <c r="AF107" s="79">
        <v>6378</v>
      </c>
      <c r="AG107" s="79">
        <v>62438</v>
      </c>
      <c r="AH107" s="79">
        <v>102993</v>
      </c>
      <c r="AI107" s="79"/>
      <c r="AJ107" s="79" t="s">
        <v>5061</v>
      </c>
      <c r="AK107" s="79" t="s">
        <v>5504</v>
      </c>
      <c r="AL107" s="79"/>
      <c r="AM107" s="79"/>
      <c r="AN107" s="81">
        <v>40747.41730324074</v>
      </c>
      <c r="AO107" s="84" t="s">
        <v>6339</v>
      </c>
      <c r="AP107" s="79" t="b">
        <v>0</v>
      </c>
      <c r="AQ107" s="79" t="b">
        <v>0</v>
      </c>
      <c r="AR107" s="79" t="b">
        <v>0</v>
      </c>
      <c r="AS107" s="79"/>
      <c r="AT107" s="79">
        <v>182</v>
      </c>
      <c r="AU107" s="84" t="s">
        <v>6489</v>
      </c>
      <c r="AV107" s="79" t="b">
        <v>0</v>
      </c>
      <c r="AW107" s="79" t="s">
        <v>6792</v>
      </c>
      <c r="AX107" s="84" t="s">
        <v>7295</v>
      </c>
      <c r="AY107" s="79" t="s">
        <v>66</v>
      </c>
      <c r="AZ107" s="79" t="str">
        <f>REPLACE(INDEX(GroupVertices[Group],MATCH(Vertices[[#This Row],[Vertex]],GroupVertices[Vertex],0)),1,1,"")</f>
        <v>9</v>
      </c>
      <c r="BA107" s="48"/>
      <c r="BB107" s="48"/>
      <c r="BC107" s="48"/>
      <c r="BD107" s="48"/>
      <c r="BE107" s="48"/>
      <c r="BF107" s="48"/>
      <c r="BG107" s="133" t="s">
        <v>9062</v>
      </c>
      <c r="BH107" s="133" t="s">
        <v>9062</v>
      </c>
      <c r="BI107" s="133" t="s">
        <v>9402</v>
      </c>
      <c r="BJ107" s="133" t="s">
        <v>9402</v>
      </c>
      <c r="BK107" s="2"/>
      <c r="BL107" s="3"/>
      <c r="BM107" s="3"/>
      <c r="BN107" s="3"/>
      <c r="BO107" s="3"/>
    </row>
    <row r="108" spans="1:67" ht="15">
      <c r="A108" s="65" t="s">
        <v>569</v>
      </c>
      <c r="B108" s="66"/>
      <c r="C108" s="66"/>
      <c r="D108" s="67">
        <v>5.75</v>
      </c>
      <c r="E108" s="69">
        <v>71.24931245428618</v>
      </c>
      <c r="F108" s="103" t="s">
        <v>1796</v>
      </c>
      <c r="G108" s="66"/>
      <c r="H108" s="70"/>
      <c r="I108" s="71"/>
      <c r="J108" s="71"/>
      <c r="K108" s="70" t="s">
        <v>7954</v>
      </c>
      <c r="L108" s="74"/>
      <c r="M108" s="75">
        <v>2353.469970703125</v>
      </c>
      <c r="N108" s="75">
        <v>4480.50244140625</v>
      </c>
      <c r="O108" s="76"/>
      <c r="P108" s="77"/>
      <c r="Q108" s="77"/>
      <c r="R108" s="89"/>
      <c r="S108" s="48">
        <v>2</v>
      </c>
      <c r="T108" s="48">
        <v>1</v>
      </c>
      <c r="U108" s="49">
        <v>0</v>
      </c>
      <c r="V108" s="49">
        <v>0.066667</v>
      </c>
      <c r="W108" s="49">
        <v>0</v>
      </c>
      <c r="X108" s="49">
        <v>0.774943</v>
      </c>
      <c r="Y108" s="49">
        <v>0</v>
      </c>
      <c r="Z108" s="49">
        <v>0</v>
      </c>
      <c r="AA108" s="72">
        <v>108</v>
      </c>
      <c r="AB108" s="72"/>
      <c r="AC108" s="73"/>
      <c r="AD108" s="79" t="s">
        <v>4454</v>
      </c>
      <c r="AE108" s="79">
        <v>762</v>
      </c>
      <c r="AF108" s="79">
        <v>1140</v>
      </c>
      <c r="AG108" s="79">
        <v>25096</v>
      </c>
      <c r="AH108" s="79">
        <v>22138</v>
      </c>
      <c r="AI108" s="79"/>
      <c r="AJ108" s="79" t="s">
        <v>5062</v>
      </c>
      <c r="AK108" s="79" t="s">
        <v>5505</v>
      </c>
      <c r="AL108" s="79"/>
      <c r="AM108" s="79"/>
      <c r="AN108" s="81">
        <v>42912.75549768518</v>
      </c>
      <c r="AO108" s="84" t="s">
        <v>6340</v>
      </c>
      <c r="AP108" s="79" t="b">
        <v>0</v>
      </c>
      <c r="AQ108" s="79" t="b">
        <v>0</v>
      </c>
      <c r="AR108" s="79" t="b">
        <v>0</v>
      </c>
      <c r="AS108" s="79"/>
      <c r="AT108" s="79">
        <v>1</v>
      </c>
      <c r="AU108" s="84" t="s">
        <v>6484</v>
      </c>
      <c r="AV108" s="79" t="b">
        <v>0</v>
      </c>
      <c r="AW108" s="79" t="s">
        <v>6792</v>
      </c>
      <c r="AX108" s="84" t="s">
        <v>7296</v>
      </c>
      <c r="AY108" s="79" t="s">
        <v>66</v>
      </c>
      <c r="AZ108" s="79" t="str">
        <f>REPLACE(INDEX(GroupVertices[Group],MATCH(Vertices[[#This Row],[Vertex]],GroupVertices[Vertex],0)),1,1,"")</f>
        <v>9</v>
      </c>
      <c r="BA108" s="48"/>
      <c r="BB108" s="48"/>
      <c r="BC108" s="48"/>
      <c r="BD108" s="48"/>
      <c r="BE108" s="48"/>
      <c r="BF108" s="48"/>
      <c r="BG108" s="133" t="s">
        <v>9063</v>
      </c>
      <c r="BH108" s="133" t="s">
        <v>9063</v>
      </c>
      <c r="BI108" s="133" t="s">
        <v>9403</v>
      </c>
      <c r="BJ108" s="133" t="s">
        <v>9403</v>
      </c>
      <c r="BK108" s="2"/>
      <c r="BL108" s="3"/>
      <c r="BM108" s="3"/>
      <c r="BN108" s="3"/>
      <c r="BO108" s="3"/>
    </row>
    <row r="109" spans="1:67" ht="15">
      <c r="A109" s="65" t="s">
        <v>570</v>
      </c>
      <c r="B109" s="66"/>
      <c r="C109" s="66"/>
      <c r="D109" s="67">
        <v>5.75</v>
      </c>
      <c r="E109" s="69">
        <v>71.24931245428618</v>
      </c>
      <c r="F109" s="103" t="s">
        <v>1798</v>
      </c>
      <c r="G109" s="66"/>
      <c r="H109" s="70"/>
      <c r="I109" s="71"/>
      <c r="J109" s="71"/>
      <c r="K109" s="70" t="s">
        <v>7955</v>
      </c>
      <c r="L109" s="74"/>
      <c r="M109" s="75">
        <v>2491.2666015625</v>
      </c>
      <c r="N109" s="75">
        <v>4917.01220703125</v>
      </c>
      <c r="O109" s="76"/>
      <c r="P109" s="77"/>
      <c r="Q109" s="77"/>
      <c r="R109" s="89"/>
      <c r="S109" s="48">
        <v>2</v>
      </c>
      <c r="T109" s="48">
        <v>1</v>
      </c>
      <c r="U109" s="49">
        <v>0</v>
      </c>
      <c r="V109" s="49">
        <v>0.066667</v>
      </c>
      <c r="W109" s="49">
        <v>0</v>
      </c>
      <c r="X109" s="49">
        <v>0.774943</v>
      </c>
      <c r="Y109" s="49">
        <v>0</v>
      </c>
      <c r="Z109" s="49">
        <v>0</v>
      </c>
      <c r="AA109" s="72">
        <v>109</v>
      </c>
      <c r="AB109" s="72"/>
      <c r="AC109" s="73"/>
      <c r="AD109" s="79" t="s">
        <v>4455</v>
      </c>
      <c r="AE109" s="79">
        <v>1407</v>
      </c>
      <c r="AF109" s="79">
        <v>10832</v>
      </c>
      <c r="AG109" s="79">
        <v>67382</v>
      </c>
      <c r="AH109" s="79">
        <v>144955</v>
      </c>
      <c r="AI109" s="79"/>
      <c r="AJ109" s="79" t="s">
        <v>5063</v>
      </c>
      <c r="AK109" s="79"/>
      <c r="AL109" s="84" t="s">
        <v>5814</v>
      </c>
      <c r="AM109" s="79"/>
      <c r="AN109" s="81">
        <v>40303.155543981484</v>
      </c>
      <c r="AO109" s="84" t="s">
        <v>6341</v>
      </c>
      <c r="AP109" s="79" t="b">
        <v>0</v>
      </c>
      <c r="AQ109" s="79" t="b">
        <v>0</v>
      </c>
      <c r="AR109" s="79" t="b">
        <v>0</v>
      </c>
      <c r="AS109" s="79"/>
      <c r="AT109" s="79">
        <v>83</v>
      </c>
      <c r="AU109" s="84" t="s">
        <v>6484</v>
      </c>
      <c r="AV109" s="79" t="b">
        <v>0</v>
      </c>
      <c r="AW109" s="79" t="s">
        <v>6792</v>
      </c>
      <c r="AX109" s="84" t="s">
        <v>7297</v>
      </c>
      <c r="AY109" s="79" t="s">
        <v>66</v>
      </c>
      <c r="AZ109" s="79" t="str">
        <f>REPLACE(INDEX(GroupVertices[Group],MATCH(Vertices[[#This Row],[Vertex]],GroupVertices[Vertex],0)),1,1,"")</f>
        <v>9</v>
      </c>
      <c r="BA109" s="48" t="s">
        <v>1296</v>
      </c>
      <c r="BB109" s="48" t="s">
        <v>1296</v>
      </c>
      <c r="BC109" s="48" t="s">
        <v>1314</v>
      </c>
      <c r="BD109" s="48" t="s">
        <v>1314</v>
      </c>
      <c r="BE109" s="48"/>
      <c r="BF109" s="48"/>
      <c r="BG109" s="133" t="s">
        <v>9064</v>
      </c>
      <c r="BH109" s="133" t="s">
        <v>9064</v>
      </c>
      <c r="BI109" s="133" t="s">
        <v>9404</v>
      </c>
      <c r="BJ109" s="133" t="s">
        <v>9404</v>
      </c>
      <c r="BK109" s="2"/>
      <c r="BL109" s="3"/>
      <c r="BM109" s="3"/>
      <c r="BN109" s="3"/>
      <c r="BO109" s="3"/>
    </row>
    <row r="110" spans="1:67" ht="15">
      <c r="A110" s="65" t="s">
        <v>572</v>
      </c>
      <c r="B110" s="66"/>
      <c r="C110" s="66"/>
      <c r="D110" s="67">
        <v>5.75</v>
      </c>
      <c r="E110" s="69">
        <v>71.24931245428618</v>
      </c>
      <c r="F110" s="103" t="s">
        <v>1800</v>
      </c>
      <c r="G110" s="66"/>
      <c r="H110" s="70"/>
      <c r="I110" s="71"/>
      <c r="J110" s="71"/>
      <c r="K110" s="70" t="s">
        <v>7957</v>
      </c>
      <c r="L110" s="74"/>
      <c r="M110" s="75">
        <v>2526.770263671875</v>
      </c>
      <c r="N110" s="75">
        <v>3898.8154296875</v>
      </c>
      <c r="O110" s="76"/>
      <c r="P110" s="77"/>
      <c r="Q110" s="77"/>
      <c r="R110" s="89"/>
      <c r="S110" s="48">
        <v>2</v>
      </c>
      <c r="T110" s="48">
        <v>1</v>
      </c>
      <c r="U110" s="49">
        <v>0</v>
      </c>
      <c r="V110" s="49">
        <v>0.066667</v>
      </c>
      <c r="W110" s="49">
        <v>0</v>
      </c>
      <c r="X110" s="49">
        <v>0.774943</v>
      </c>
      <c r="Y110" s="49">
        <v>0</v>
      </c>
      <c r="Z110" s="49">
        <v>0</v>
      </c>
      <c r="AA110" s="72">
        <v>110</v>
      </c>
      <c r="AB110" s="72"/>
      <c r="AC110" s="73"/>
      <c r="AD110" s="79" t="s">
        <v>4457</v>
      </c>
      <c r="AE110" s="79">
        <v>62</v>
      </c>
      <c r="AF110" s="79">
        <v>1164255</v>
      </c>
      <c r="AG110" s="79">
        <v>4893</v>
      </c>
      <c r="AH110" s="79">
        <v>15228</v>
      </c>
      <c r="AI110" s="79"/>
      <c r="AJ110" s="79" t="s">
        <v>5065</v>
      </c>
      <c r="AK110" s="79" t="s">
        <v>5507</v>
      </c>
      <c r="AL110" s="84" t="s">
        <v>5816</v>
      </c>
      <c r="AM110" s="79"/>
      <c r="AN110" s="81">
        <v>39496.386770833335</v>
      </c>
      <c r="AO110" s="84" t="s">
        <v>6343</v>
      </c>
      <c r="AP110" s="79" t="b">
        <v>0</v>
      </c>
      <c r="AQ110" s="79" t="b">
        <v>0</v>
      </c>
      <c r="AR110" s="79" t="b">
        <v>1</v>
      </c>
      <c r="AS110" s="79"/>
      <c r="AT110" s="79">
        <v>2010</v>
      </c>
      <c r="AU110" s="84" t="s">
        <v>6484</v>
      </c>
      <c r="AV110" s="79" t="b">
        <v>0</v>
      </c>
      <c r="AW110" s="79" t="s">
        <v>6792</v>
      </c>
      <c r="AX110" s="84" t="s">
        <v>7299</v>
      </c>
      <c r="AY110" s="79" t="s">
        <v>66</v>
      </c>
      <c r="AZ110" s="79" t="str">
        <f>REPLACE(INDEX(GroupVertices[Group],MATCH(Vertices[[#This Row],[Vertex]],GroupVertices[Vertex],0)),1,1,"")</f>
        <v>9</v>
      </c>
      <c r="BA110" s="48"/>
      <c r="BB110" s="48"/>
      <c r="BC110" s="48"/>
      <c r="BD110" s="48"/>
      <c r="BE110" s="48"/>
      <c r="BF110" s="48"/>
      <c r="BG110" s="133" t="s">
        <v>9065</v>
      </c>
      <c r="BH110" s="133" t="s">
        <v>9065</v>
      </c>
      <c r="BI110" s="133" t="s">
        <v>9405</v>
      </c>
      <c r="BJ110" s="133" t="s">
        <v>9405</v>
      </c>
      <c r="BK110" s="2"/>
      <c r="BL110" s="3"/>
      <c r="BM110" s="3"/>
      <c r="BN110" s="3"/>
      <c r="BO110" s="3"/>
    </row>
    <row r="111" spans="1:67" ht="15">
      <c r="A111" s="65" t="s">
        <v>573</v>
      </c>
      <c r="B111" s="66"/>
      <c r="C111" s="66"/>
      <c r="D111" s="67">
        <v>5.75</v>
      </c>
      <c r="E111" s="69">
        <v>71.24931245428618</v>
      </c>
      <c r="F111" s="103" t="s">
        <v>1801</v>
      </c>
      <c r="G111" s="66"/>
      <c r="H111" s="70"/>
      <c r="I111" s="71"/>
      <c r="J111" s="71"/>
      <c r="K111" s="70" t="s">
        <v>7958</v>
      </c>
      <c r="L111" s="74"/>
      <c r="M111" s="75">
        <v>2592.706298828125</v>
      </c>
      <c r="N111" s="75">
        <v>5463.64599609375</v>
      </c>
      <c r="O111" s="76"/>
      <c r="P111" s="77"/>
      <c r="Q111" s="77"/>
      <c r="R111" s="89"/>
      <c r="S111" s="48">
        <v>2</v>
      </c>
      <c r="T111" s="48">
        <v>1</v>
      </c>
      <c r="U111" s="49">
        <v>0</v>
      </c>
      <c r="V111" s="49">
        <v>0.066667</v>
      </c>
      <c r="W111" s="49">
        <v>0</v>
      </c>
      <c r="X111" s="49">
        <v>0.774943</v>
      </c>
      <c r="Y111" s="49">
        <v>0</v>
      </c>
      <c r="Z111" s="49">
        <v>0</v>
      </c>
      <c r="AA111" s="72">
        <v>111</v>
      </c>
      <c r="AB111" s="72"/>
      <c r="AC111" s="73"/>
      <c r="AD111" s="79" t="s">
        <v>4458</v>
      </c>
      <c r="AE111" s="79">
        <v>382</v>
      </c>
      <c r="AF111" s="79">
        <v>15856</v>
      </c>
      <c r="AG111" s="79">
        <v>134180</v>
      </c>
      <c r="AH111" s="79">
        <v>109077</v>
      </c>
      <c r="AI111" s="79"/>
      <c r="AJ111" s="79" t="s">
        <v>5066</v>
      </c>
      <c r="AK111" s="79" t="s">
        <v>5508</v>
      </c>
      <c r="AL111" s="79"/>
      <c r="AM111" s="79"/>
      <c r="AN111" s="81">
        <v>41695.600949074076</v>
      </c>
      <c r="AO111" s="84" t="s">
        <v>6344</v>
      </c>
      <c r="AP111" s="79" t="b">
        <v>0</v>
      </c>
      <c r="AQ111" s="79" t="b">
        <v>0</v>
      </c>
      <c r="AR111" s="79" t="b">
        <v>1</v>
      </c>
      <c r="AS111" s="79"/>
      <c r="AT111" s="79">
        <v>221</v>
      </c>
      <c r="AU111" s="84" t="s">
        <v>6490</v>
      </c>
      <c r="AV111" s="79" t="b">
        <v>0</v>
      </c>
      <c r="AW111" s="79" t="s">
        <v>6792</v>
      </c>
      <c r="AX111" s="84" t="s">
        <v>7300</v>
      </c>
      <c r="AY111" s="79" t="s">
        <v>66</v>
      </c>
      <c r="AZ111" s="79" t="str">
        <f>REPLACE(INDEX(GroupVertices[Group],MATCH(Vertices[[#This Row],[Vertex]],GroupVertices[Vertex],0)),1,1,"")</f>
        <v>9</v>
      </c>
      <c r="BA111" s="48" t="s">
        <v>1297</v>
      </c>
      <c r="BB111" s="48" t="s">
        <v>1297</v>
      </c>
      <c r="BC111" s="48" t="s">
        <v>1314</v>
      </c>
      <c r="BD111" s="48" t="s">
        <v>1314</v>
      </c>
      <c r="BE111" s="48"/>
      <c r="BF111" s="48"/>
      <c r="BG111" s="133" t="s">
        <v>9066</v>
      </c>
      <c r="BH111" s="133" t="s">
        <v>9066</v>
      </c>
      <c r="BI111" s="133" t="s">
        <v>8742</v>
      </c>
      <c r="BJ111" s="133" t="s">
        <v>8742</v>
      </c>
      <c r="BK111" s="2"/>
      <c r="BL111" s="3"/>
      <c r="BM111" s="3"/>
      <c r="BN111" s="3"/>
      <c r="BO111" s="3"/>
    </row>
    <row r="112" spans="1:67" ht="15">
      <c r="A112" s="65" t="s">
        <v>587</v>
      </c>
      <c r="B112" s="66"/>
      <c r="C112" s="66"/>
      <c r="D112" s="67">
        <v>5.75</v>
      </c>
      <c r="E112" s="69">
        <v>55.68176436494908</v>
      </c>
      <c r="F112" s="103" t="s">
        <v>6710</v>
      </c>
      <c r="G112" s="66"/>
      <c r="H112" s="70"/>
      <c r="I112" s="71"/>
      <c r="J112" s="71"/>
      <c r="K112" s="70" t="s">
        <v>7977</v>
      </c>
      <c r="L112" s="74"/>
      <c r="M112" s="75">
        <v>593.99072265625</v>
      </c>
      <c r="N112" s="75">
        <v>2972.62646484375</v>
      </c>
      <c r="O112" s="76"/>
      <c r="P112" s="77"/>
      <c r="Q112" s="77"/>
      <c r="R112" s="89"/>
      <c r="S112" s="48">
        <v>2</v>
      </c>
      <c r="T112" s="48">
        <v>1</v>
      </c>
      <c r="U112" s="49">
        <v>0</v>
      </c>
      <c r="V112" s="49">
        <v>0.015385</v>
      </c>
      <c r="W112" s="49">
        <v>0</v>
      </c>
      <c r="X112" s="49">
        <v>0.704063</v>
      </c>
      <c r="Y112" s="49">
        <v>0</v>
      </c>
      <c r="Z112" s="49">
        <v>0</v>
      </c>
      <c r="AA112" s="72">
        <v>112</v>
      </c>
      <c r="AB112" s="72"/>
      <c r="AC112" s="73"/>
      <c r="AD112" s="79" t="s">
        <v>4477</v>
      </c>
      <c r="AE112" s="79">
        <v>5889</v>
      </c>
      <c r="AF112" s="79">
        <v>11430</v>
      </c>
      <c r="AG112" s="79">
        <v>10988</v>
      </c>
      <c r="AH112" s="79">
        <v>36632</v>
      </c>
      <c r="AI112" s="79"/>
      <c r="AJ112" s="79" t="s">
        <v>5085</v>
      </c>
      <c r="AK112" s="79" t="s">
        <v>5523</v>
      </c>
      <c r="AL112" s="84" t="s">
        <v>5826</v>
      </c>
      <c r="AM112" s="79"/>
      <c r="AN112" s="81">
        <v>43444.03527777778</v>
      </c>
      <c r="AO112" s="84" t="s">
        <v>6361</v>
      </c>
      <c r="AP112" s="79" t="b">
        <v>1</v>
      </c>
      <c r="AQ112" s="79" t="b">
        <v>0</v>
      </c>
      <c r="AR112" s="79" t="b">
        <v>0</v>
      </c>
      <c r="AS112" s="79"/>
      <c r="AT112" s="79">
        <v>68</v>
      </c>
      <c r="AU112" s="79"/>
      <c r="AV112" s="79" t="b">
        <v>0</v>
      </c>
      <c r="AW112" s="79" t="s">
        <v>6792</v>
      </c>
      <c r="AX112" s="84" t="s">
        <v>7319</v>
      </c>
      <c r="AY112" s="79" t="s">
        <v>66</v>
      </c>
      <c r="AZ112" s="79" t="str">
        <f>REPLACE(INDEX(GroupVertices[Group],MATCH(Vertices[[#This Row],[Vertex]],GroupVertices[Vertex],0)),1,1,"")</f>
        <v>2</v>
      </c>
      <c r="BA112" s="48"/>
      <c r="BB112" s="48"/>
      <c r="BC112" s="48"/>
      <c r="BD112" s="48"/>
      <c r="BE112" s="48"/>
      <c r="BF112" s="48"/>
      <c r="BG112" s="133" t="s">
        <v>9067</v>
      </c>
      <c r="BH112" s="133" t="s">
        <v>9067</v>
      </c>
      <c r="BI112" s="133" t="s">
        <v>9406</v>
      </c>
      <c r="BJ112" s="133" t="s">
        <v>9406</v>
      </c>
      <c r="BK112" s="2"/>
      <c r="BL112" s="3"/>
      <c r="BM112" s="3"/>
      <c r="BN112" s="3"/>
      <c r="BO112" s="3"/>
    </row>
    <row r="113" spans="1:67" ht="15">
      <c r="A113" s="65" t="s">
        <v>589</v>
      </c>
      <c r="B113" s="66"/>
      <c r="C113" s="66"/>
      <c r="D113" s="67">
        <v>5.75</v>
      </c>
      <c r="E113" s="69">
        <v>55.68176436494908</v>
      </c>
      <c r="F113" s="103" t="s">
        <v>6711</v>
      </c>
      <c r="G113" s="66"/>
      <c r="H113" s="70"/>
      <c r="I113" s="71"/>
      <c r="J113" s="71"/>
      <c r="K113" s="70" t="s">
        <v>7979</v>
      </c>
      <c r="L113" s="74"/>
      <c r="M113" s="75">
        <v>156.03115844726562</v>
      </c>
      <c r="N113" s="75">
        <v>2483.48583984375</v>
      </c>
      <c r="O113" s="76"/>
      <c r="P113" s="77"/>
      <c r="Q113" s="77"/>
      <c r="R113" s="89"/>
      <c r="S113" s="48">
        <v>2</v>
      </c>
      <c r="T113" s="48">
        <v>1</v>
      </c>
      <c r="U113" s="49">
        <v>0</v>
      </c>
      <c r="V113" s="49">
        <v>0.015385</v>
      </c>
      <c r="W113" s="49">
        <v>0</v>
      </c>
      <c r="X113" s="49">
        <v>0.704063</v>
      </c>
      <c r="Y113" s="49">
        <v>0</v>
      </c>
      <c r="Z113" s="49">
        <v>0</v>
      </c>
      <c r="AA113" s="72">
        <v>113</v>
      </c>
      <c r="AB113" s="72"/>
      <c r="AC113" s="73"/>
      <c r="AD113" s="79" t="s">
        <v>4479</v>
      </c>
      <c r="AE113" s="79">
        <v>372</v>
      </c>
      <c r="AF113" s="79">
        <v>1342232</v>
      </c>
      <c r="AG113" s="79">
        <v>25556</v>
      </c>
      <c r="AH113" s="79">
        <v>1777</v>
      </c>
      <c r="AI113" s="79"/>
      <c r="AJ113" s="79" t="s">
        <v>5086</v>
      </c>
      <c r="AK113" s="79" t="s">
        <v>5525</v>
      </c>
      <c r="AL113" s="79"/>
      <c r="AM113" s="79"/>
      <c r="AN113" s="81">
        <v>42063.35258101852</v>
      </c>
      <c r="AO113" s="84" t="s">
        <v>6363</v>
      </c>
      <c r="AP113" s="79" t="b">
        <v>0</v>
      </c>
      <c r="AQ113" s="79" t="b">
        <v>0</v>
      </c>
      <c r="AR113" s="79" t="b">
        <v>0</v>
      </c>
      <c r="AS113" s="79"/>
      <c r="AT113" s="79">
        <v>6045</v>
      </c>
      <c r="AU113" s="84" t="s">
        <v>6484</v>
      </c>
      <c r="AV113" s="79" t="b">
        <v>0</v>
      </c>
      <c r="AW113" s="79" t="s">
        <v>6792</v>
      </c>
      <c r="AX113" s="84" t="s">
        <v>7321</v>
      </c>
      <c r="AY113" s="79" t="s">
        <v>66</v>
      </c>
      <c r="AZ113" s="79" t="str">
        <f>REPLACE(INDEX(GroupVertices[Group],MATCH(Vertices[[#This Row],[Vertex]],GroupVertices[Vertex],0)),1,1,"")</f>
        <v>2</v>
      </c>
      <c r="BA113" s="48"/>
      <c r="BB113" s="48"/>
      <c r="BC113" s="48"/>
      <c r="BD113" s="48"/>
      <c r="BE113" s="48"/>
      <c r="BF113" s="48"/>
      <c r="BG113" s="133" t="s">
        <v>9068</v>
      </c>
      <c r="BH113" s="133" t="s">
        <v>9068</v>
      </c>
      <c r="BI113" s="133" t="s">
        <v>9407</v>
      </c>
      <c r="BJ113" s="133" t="s">
        <v>9407</v>
      </c>
      <c r="BK113" s="2"/>
      <c r="BL113" s="3"/>
      <c r="BM113" s="3"/>
      <c r="BN113" s="3"/>
      <c r="BO113" s="3"/>
    </row>
    <row r="114" spans="1:67" ht="15">
      <c r="A114" s="65" t="s">
        <v>590</v>
      </c>
      <c r="B114" s="66"/>
      <c r="C114" s="66"/>
      <c r="D114" s="67">
        <v>5.75</v>
      </c>
      <c r="E114" s="69">
        <v>55.68176436494908</v>
      </c>
      <c r="F114" s="103" t="s">
        <v>6712</v>
      </c>
      <c r="G114" s="66"/>
      <c r="H114" s="70"/>
      <c r="I114" s="71"/>
      <c r="J114" s="71"/>
      <c r="K114" s="70" t="s">
        <v>7980</v>
      </c>
      <c r="L114" s="74"/>
      <c r="M114" s="75">
        <v>1256.380859375</v>
      </c>
      <c r="N114" s="75">
        <v>2364.36181640625</v>
      </c>
      <c r="O114" s="76"/>
      <c r="P114" s="77"/>
      <c r="Q114" s="77"/>
      <c r="R114" s="89"/>
      <c r="S114" s="48">
        <v>2</v>
      </c>
      <c r="T114" s="48">
        <v>1</v>
      </c>
      <c r="U114" s="49">
        <v>0</v>
      </c>
      <c r="V114" s="49">
        <v>0.015385</v>
      </c>
      <c r="W114" s="49">
        <v>0</v>
      </c>
      <c r="X114" s="49">
        <v>0.704063</v>
      </c>
      <c r="Y114" s="49">
        <v>0</v>
      </c>
      <c r="Z114" s="49">
        <v>0</v>
      </c>
      <c r="AA114" s="72">
        <v>114</v>
      </c>
      <c r="AB114" s="72"/>
      <c r="AC114" s="73"/>
      <c r="AD114" s="79" t="s">
        <v>4480</v>
      </c>
      <c r="AE114" s="79">
        <v>6864</v>
      </c>
      <c r="AF114" s="79">
        <v>21889</v>
      </c>
      <c r="AG114" s="79">
        <v>13582</v>
      </c>
      <c r="AH114" s="79">
        <v>72509</v>
      </c>
      <c r="AI114" s="79"/>
      <c r="AJ114" s="79" t="s">
        <v>5087</v>
      </c>
      <c r="AK114" s="79" t="s">
        <v>5526</v>
      </c>
      <c r="AL114" s="84" t="s">
        <v>5827</v>
      </c>
      <c r="AM114" s="79"/>
      <c r="AN114" s="81">
        <v>41527.757199074076</v>
      </c>
      <c r="AO114" s="84" t="s">
        <v>6364</v>
      </c>
      <c r="AP114" s="79" t="b">
        <v>1</v>
      </c>
      <c r="AQ114" s="79" t="b">
        <v>0</v>
      </c>
      <c r="AR114" s="79" t="b">
        <v>1</v>
      </c>
      <c r="AS114" s="79"/>
      <c r="AT114" s="79">
        <v>75</v>
      </c>
      <c r="AU114" s="84" t="s">
        <v>6484</v>
      </c>
      <c r="AV114" s="79" t="b">
        <v>0</v>
      </c>
      <c r="AW114" s="79" t="s">
        <v>6792</v>
      </c>
      <c r="AX114" s="84" t="s">
        <v>7322</v>
      </c>
      <c r="AY114" s="79" t="s">
        <v>66</v>
      </c>
      <c r="AZ114" s="79" t="str">
        <f>REPLACE(INDEX(GroupVertices[Group],MATCH(Vertices[[#This Row],[Vertex]],GroupVertices[Vertex],0)),1,1,"")</f>
        <v>2</v>
      </c>
      <c r="BA114" s="48"/>
      <c r="BB114" s="48"/>
      <c r="BC114" s="48"/>
      <c r="BD114" s="48"/>
      <c r="BE114" s="48"/>
      <c r="BF114" s="48"/>
      <c r="BG114" s="133" t="s">
        <v>9069</v>
      </c>
      <c r="BH114" s="133" t="s">
        <v>9069</v>
      </c>
      <c r="BI114" s="133" t="s">
        <v>9408</v>
      </c>
      <c r="BJ114" s="133" t="s">
        <v>9408</v>
      </c>
      <c r="BK114" s="2"/>
      <c r="BL114" s="3"/>
      <c r="BM114" s="3"/>
      <c r="BN114" s="3"/>
      <c r="BO114" s="3"/>
    </row>
    <row r="115" spans="1:67" ht="15">
      <c r="A115" s="65" t="s">
        <v>591</v>
      </c>
      <c r="B115" s="66"/>
      <c r="C115" s="66"/>
      <c r="D115" s="67">
        <v>5.75</v>
      </c>
      <c r="E115" s="69">
        <v>55.68176436494908</v>
      </c>
      <c r="F115" s="103" t="s">
        <v>6713</v>
      </c>
      <c r="G115" s="66"/>
      <c r="H115" s="70"/>
      <c r="I115" s="71"/>
      <c r="J115" s="71"/>
      <c r="K115" s="70" t="s">
        <v>7981</v>
      </c>
      <c r="L115" s="74"/>
      <c r="M115" s="75">
        <v>1187.5794677734375</v>
      </c>
      <c r="N115" s="75">
        <v>3048.408447265625</v>
      </c>
      <c r="O115" s="76"/>
      <c r="P115" s="77"/>
      <c r="Q115" s="77"/>
      <c r="R115" s="89"/>
      <c r="S115" s="48">
        <v>2</v>
      </c>
      <c r="T115" s="48">
        <v>1</v>
      </c>
      <c r="U115" s="49">
        <v>0</v>
      </c>
      <c r="V115" s="49">
        <v>0.015385</v>
      </c>
      <c r="W115" s="49">
        <v>0</v>
      </c>
      <c r="X115" s="49">
        <v>0.704063</v>
      </c>
      <c r="Y115" s="49">
        <v>0</v>
      </c>
      <c r="Z115" s="49">
        <v>0</v>
      </c>
      <c r="AA115" s="72">
        <v>115</v>
      </c>
      <c r="AB115" s="72"/>
      <c r="AC115" s="73"/>
      <c r="AD115" s="79" t="s">
        <v>4481</v>
      </c>
      <c r="AE115" s="79">
        <v>21</v>
      </c>
      <c r="AF115" s="79">
        <v>4594625</v>
      </c>
      <c r="AG115" s="79">
        <v>9403</v>
      </c>
      <c r="AH115" s="79">
        <v>25</v>
      </c>
      <c r="AI115" s="79"/>
      <c r="AJ115" s="79"/>
      <c r="AK115" s="79" t="s">
        <v>5527</v>
      </c>
      <c r="AL115" s="84" t="s">
        <v>5828</v>
      </c>
      <c r="AM115" s="79"/>
      <c r="AN115" s="81">
        <v>40071.99108796296</v>
      </c>
      <c r="AO115" s="84" t="s">
        <v>6365</v>
      </c>
      <c r="AP115" s="79" t="b">
        <v>0</v>
      </c>
      <c r="AQ115" s="79" t="b">
        <v>0</v>
      </c>
      <c r="AR115" s="79" t="b">
        <v>0</v>
      </c>
      <c r="AS115" s="79"/>
      <c r="AT115" s="79">
        <v>24452</v>
      </c>
      <c r="AU115" s="84" t="s">
        <v>6484</v>
      </c>
      <c r="AV115" s="79" t="b">
        <v>1</v>
      </c>
      <c r="AW115" s="79" t="s">
        <v>6792</v>
      </c>
      <c r="AX115" s="84" t="s">
        <v>7323</v>
      </c>
      <c r="AY115" s="79" t="s">
        <v>66</v>
      </c>
      <c r="AZ115" s="79" t="str">
        <f>REPLACE(INDEX(GroupVertices[Group],MATCH(Vertices[[#This Row],[Vertex]],GroupVertices[Vertex],0)),1,1,"")</f>
        <v>2</v>
      </c>
      <c r="BA115" s="48" t="s">
        <v>1301</v>
      </c>
      <c r="BB115" s="48" t="s">
        <v>1301</v>
      </c>
      <c r="BC115" s="48" t="s">
        <v>1335</v>
      </c>
      <c r="BD115" s="48" t="s">
        <v>1335</v>
      </c>
      <c r="BE115" s="48" t="s">
        <v>1383</v>
      </c>
      <c r="BF115" s="48" t="s">
        <v>1383</v>
      </c>
      <c r="BG115" s="133" t="s">
        <v>9070</v>
      </c>
      <c r="BH115" s="133" t="s">
        <v>9070</v>
      </c>
      <c r="BI115" s="133" t="s">
        <v>9409</v>
      </c>
      <c r="BJ115" s="133" t="s">
        <v>9409</v>
      </c>
      <c r="BK115" s="2"/>
      <c r="BL115" s="3"/>
      <c r="BM115" s="3"/>
      <c r="BN115" s="3"/>
      <c r="BO115" s="3"/>
    </row>
    <row r="116" spans="1:67" ht="15">
      <c r="A116" s="65" t="s">
        <v>592</v>
      </c>
      <c r="B116" s="66"/>
      <c r="C116" s="66"/>
      <c r="D116" s="67">
        <v>5.75</v>
      </c>
      <c r="E116" s="69">
        <v>55.68176436494908</v>
      </c>
      <c r="F116" s="103" t="s">
        <v>6714</v>
      </c>
      <c r="G116" s="66"/>
      <c r="H116" s="70"/>
      <c r="I116" s="71"/>
      <c r="J116" s="71"/>
      <c r="K116" s="70" t="s">
        <v>7982</v>
      </c>
      <c r="L116" s="74"/>
      <c r="M116" s="75">
        <v>237.12869262695312</v>
      </c>
      <c r="N116" s="75">
        <v>2983.10888671875</v>
      </c>
      <c r="O116" s="76"/>
      <c r="P116" s="77"/>
      <c r="Q116" s="77"/>
      <c r="R116" s="89"/>
      <c r="S116" s="48">
        <v>2</v>
      </c>
      <c r="T116" s="48">
        <v>1</v>
      </c>
      <c r="U116" s="49">
        <v>0</v>
      </c>
      <c r="V116" s="49">
        <v>0.015385</v>
      </c>
      <c r="W116" s="49">
        <v>0</v>
      </c>
      <c r="X116" s="49">
        <v>0.704063</v>
      </c>
      <c r="Y116" s="49">
        <v>0</v>
      </c>
      <c r="Z116" s="49">
        <v>0</v>
      </c>
      <c r="AA116" s="72">
        <v>116</v>
      </c>
      <c r="AB116" s="72"/>
      <c r="AC116" s="73"/>
      <c r="AD116" s="79" t="s">
        <v>4482</v>
      </c>
      <c r="AE116" s="79">
        <v>302</v>
      </c>
      <c r="AF116" s="79">
        <v>73360</v>
      </c>
      <c r="AG116" s="79">
        <v>8768</v>
      </c>
      <c r="AH116" s="79">
        <v>10523</v>
      </c>
      <c r="AI116" s="79"/>
      <c r="AJ116" s="79" t="s">
        <v>5088</v>
      </c>
      <c r="AK116" s="79" t="s">
        <v>5528</v>
      </c>
      <c r="AL116" s="84" t="s">
        <v>5829</v>
      </c>
      <c r="AM116" s="79"/>
      <c r="AN116" s="81">
        <v>42818.54392361111</v>
      </c>
      <c r="AO116" s="84" t="s">
        <v>6366</v>
      </c>
      <c r="AP116" s="79" t="b">
        <v>0</v>
      </c>
      <c r="AQ116" s="79" t="b">
        <v>0</v>
      </c>
      <c r="AR116" s="79" t="b">
        <v>0</v>
      </c>
      <c r="AS116" s="79"/>
      <c r="AT116" s="79">
        <v>841</v>
      </c>
      <c r="AU116" s="84" t="s">
        <v>6484</v>
      </c>
      <c r="AV116" s="79" t="b">
        <v>0</v>
      </c>
      <c r="AW116" s="79" t="s">
        <v>6792</v>
      </c>
      <c r="AX116" s="84" t="s">
        <v>7324</v>
      </c>
      <c r="AY116" s="79" t="s">
        <v>66</v>
      </c>
      <c r="AZ116" s="79" t="str">
        <f>REPLACE(INDEX(GroupVertices[Group],MATCH(Vertices[[#This Row],[Vertex]],GroupVertices[Vertex],0)),1,1,"")</f>
        <v>2</v>
      </c>
      <c r="BA116" s="48"/>
      <c r="BB116" s="48"/>
      <c r="BC116" s="48"/>
      <c r="BD116" s="48"/>
      <c r="BE116" s="48"/>
      <c r="BF116" s="48"/>
      <c r="BG116" s="133" t="s">
        <v>9071</v>
      </c>
      <c r="BH116" s="133" t="s">
        <v>9071</v>
      </c>
      <c r="BI116" s="133" t="s">
        <v>9410</v>
      </c>
      <c r="BJ116" s="133" t="s">
        <v>9410</v>
      </c>
      <c r="BK116" s="2"/>
      <c r="BL116" s="3"/>
      <c r="BM116" s="3"/>
      <c r="BN116" s="3"/>
      <c r="BO116" s="3"/>
    </row>
    <row r="117" spans="1:67" ht="15">
      <c r="A117" s="65" t="s">
        <v>593</v>
      </c>
      <c r="B117" s="66"/>
      <c r="C117" s="66"/>
      <c r="D117" s="67">
        <v>5.75</v>
      </c>
      <c r="E117" s="69">
        <v>55.68176436494908</v>
      </c>
      <c r="F117" s="103" t="s">
        <v>1811</v>
      </c>
      <c r="G117" s="66"/>
      <c r="H117" s="70"/>
      <c r="I117" s="71"/>
      <c r="J117" s="71"/>
      <c r="K117" s="70" t="s">
        <v>7983</v>
      </c>
      <c r="L117" s="74"/>
      <c r="M117" s="75">
        <v>770.2754516601562</v>
      </c>
      <c r="N117" s="75">
        <v>3552.037353515625</v>
      </c>
      <c r="O117" s="76"/>
      <c r="P117" s="77"/>
      <c r="Q117" s="77"/>
      <c r="R117" s="89"/>
      <c r="S117" s="48">
        <v>2</v>
      </c>
      <c r="T117" s="48">
        <v>1</v>
      </c>
      <c r="U117" s="49">
        <v>0</v>
      </c>
      <c r="V117" s="49">
        <v>0.015385</v>
      </c>
      <c r="W117" s="49">
        <v>0</v>
      </c>
      <c r="X117" s="49">
        <v>0.704063</v>
      </c>
      <c r="Y117" s="49">
        <v>0</v>
      </c>
      <c r="Z117" s="49">
        <v>0</v>
      </c>
      <c r="AA117" s="72">
        <v>117</v>
      </c>
      <c r="AB117" s="72"/>
      <c r="AC117" s="73"/>
      <c r="AD117" s="79" t="s">
        <v>4483</v>
      </c>
      <c r="AE117" s="79">
        <v>785</v>
      </c>
      <c r="AF117" s="79">
        <v>6302</v>
      </c>
      <c r="AG117" s="79">
        <v>82779</v>
      </c>
      <c r="AH117" s="79">
        <v>48775</v>
      </c>
      <c r="AI117" s="79"/>
      <c r="AJ117" s="79" t="s">
        <v>5089</v>
      </c>
      <c r="AK117" s="79" t="s">
        <v>5529</v>
      </c>
      <c r="AL117" s="79"/>
      <c r="AM117" s="79"/>
      <c r="AN117" s="81">
        <v>40979.31232638889</v>
      </c>
      <c r="AO117" s="84" t="s">
        <v>6367</v>
      </c>
      <c r="AP117" s="79" t="b">
        <v>0</v>
      </c>
      <c r="AQ117" s="79" t="b">
        <v>0</v>
      </c>
      <c r="AR117" s="79" t="b">
        <v>1</v>
      </c>
      <c r="AS117" s="79"/>
      <c r="AT117" s="79">
        <v>140</v>
      </c>
      <c r="AU117" s="84" t="s">
        <v>6499</v>
      </c>
      <c r="AV117" s="79" t="b">
        <v>0</v>
      </c>
      <c r="AW117" s="79" t="s">
        <v>6792</v>
      </c>
      <c r="AX117" s="84" t="s">
        <v>7325</v>
      </c>
      <c r="AY117" s="79" t="s">
        <v>66</v>
      </c>
      <c r="AZ117" s="79" t="str">
        <f>REPLACE(INDEX(GroupVertices[Group],MATCH(Vertices[[#This Row],[Vertex]],GroupVertices[Vertex],0)),1,1,"")</f>
        <v>2</v>
      </c>
      <c r="BA117" s="48"/>
      <c r="BB117" s="48"/>
      <c r="BC117" s="48"/>
      <c r="BD117" s="48"/>
      <c r="BE117" s="48"/>
      <c r="BF117" s="48"/>
      <c r="BG117" s="133" t="s">
        <v>9072</v>
      </c>
      <c r="BH117" s="133" t="s">
        <v>9072</v>
      </c>
      <c r="BI117" s="133" t="s">
        <v>9411</v>
      </c>
      <c r="BJ117" s="133" t="s">
        <v>9411</v>
      </c>
      <c r="BK117" s="2"/>
      <c r="BL117" s="3"/>
      <c r="BM117" s="3"/>
      <c r="BN117" s="3"/>
      <c r="BO117" s="3"/>
    </row>
    <row r="118" spans="1:67" ht="15">
      <c r="A118" s="65" t="s">
        <v>594</v>
      </c>
      <c r="B118" s="66"/>
      <c r="C118" s="66"/>
      <c r="D118" s="67">
        <v>5.75</v>
      </c>
      <c r="E118" s="69">
        <v>55.68176436494908</v>
      </c>
      <c r="F118" s="103" t="s">
        <v>6715</v>
      </c>
      <c r="G118" s="66"/>
      <c r="H118" s="70"/>
      <c r="I118" s="71"/>
      <c r="J118" s="71"/>
      <c r="K118" s="70" t="s">
        <v>7984</v>
      </c>
      <c r="L118" s="74"/>
      <c r="M118" s="75">
        <v>1365.2730712890625</v>
      </c>
      <c r="N118" s="75">
        <v>1818.4990234375</v>
      </c>
      <c r="O118" s="76"/>
      <c r="P118" s="77"/>
      <c r="Q118" s="77"/>
      <c r="R118" s="89"/>
      <c r="S118" s="48">
        <v>2</v>
      </c>
      <c r="T118" s="48">
        <v>1</v>
      </c>
      <c r="U118" s="49">
        <v>0</v>
      </c>
      <c r="V118" s="49">
        <v>0.015385</v>
      </c>
      <c r="W118" s="49">
        <v>0</v>
      </c>
      <c r="X118" s="49">
        <v>0.704063</v>
      </c>
      <c r="Y118" s="49">
        <v>0</v>
      </c>
      <c r="Z118" s="49">
        <v>0</v>
      </c>
      <c r="AA118" s="72">
        <v>118</v>
      </c>
      <c r="AB118" s="72"/>
      <c r="AC118" s="73"/>
      <c r="AD118" s="79" t="s">
        <v>4484</v>
      </c>
      <c r="AE118" s="79">
        <v>778</v>
      </c>
      <c r="AF118" s="79">
        <v>86511</v>
      </c>
      <c r="AG118" s="79">
        <v>13629</v>
      </c>
      <c r="AH118" s="79">
        <v>71736</v>
      </c>
      <c r="AI118" s="79"/>
      <c r="AJ118" s="79" t="s">
        <v>5090</v>
      </c>
      <c r="AK118" s="79" t="s">
        <v>5530</v>
      </c>
      <c r="AL118" s="84" t="s">
        <v>5830</v>
      </c>
      <c r="AM118" s="79"/>
      <c r="AN118" s="81">
        <v>41831.453356481485</v>
      </c>
      <c r="AO118" s="84" t="s">
        <v>6368</v>
      </c>
      <c r="AP118" s="79" t="b">
        <v>1</v>
      </c>
      <c r="AQ118" s="79" t="b">
        <v>0</v>
      </c>
      <c r="AR118" s="79" t="b">
        <v>0</v>
      </c>
      <c r="AS118" s="79"/>
      <c r="AT118" s="79">
        <v>456</v>
      </c>
      <c r="AU118" s="84" t="s">
        <v>6484</v>
      </c>
      <c r="AV118" s="79" t="b">
        <v>0</v>
      </c>
      <c r="AW118" s="79" t="s">
        <v>6792</v>
      </c>
      <c r="AX118" s="84" t="s">
        <v>7326</v>
      </c>
      <c r="AY118" s="79" t="s">
        <v>66</v>
      </c>
      <c r="AZ118" s="79" t="str">
        <f>REPLACE(INDEX(GroupVertices[Group],MATCH(Vertices[[#This Row],[Vertex]],GroupVertices[Vertex],0)),1,1,"")</f>
        <v>2</v>
      </c>
      <c r="BA118" s="48"/>
      <c r="BB118" s="48"/>
      <c r="BC118" s="48"/>
      <c r="BD118" s="48"/>
      <c r="BE118" s="48"/>
      <c r="BF118" s="48"/>
      <c r="BG118" s="133" t="s">
        <v>9073</v>
      </c>
      <c r="BH118" s="133" t="s">
        <v>9345</v>
      </c>
      <c r="BI118" s="133" t="s">
        <v>9412</v>
      </c>
      <c r="BJ118" s="133" t="s">
        <v>9412</v>
      </c>
      <c r="BK118" s="2"/>
      <c r="BL118" s="3"/>
      <c r="BM118" s="3"/>
      <c r="BN118" s="3"/>
      <c r="BO118" s="3"/>
    </row>
    <row r="119" spans="1:67" ht="15">
      <c r="A119" s="65" t="s">
        <v>596</v>
      </c>
      <c r="B119" s="66"/>
      <c r="C119" s="66"/>
      <c r="D119" s="67">
        <v>5.75</v>
      </c>
      <c r="E119" s="69">
        <v>55.68176436494908</v>
      </c>
      <c r="F119" s="103" t="s">
        <v>6718</v>
      </c>
      <c r="G119" s="66"/>
      <c r="H119" s="70"/>
      <c r="I119" s="71"/>
      <c r="J119" s="71"/>
      <c r="K119" s="70" t="s">
        <v>7987</v>
      </c>
      <c r="L119" s="74"/>
      <c r="M119" s="75">
        <v>201.84315490722656</v>
      </c>
      <c r="N119" s="75">
        <v>1948.6292724609375</v>
      </c>
      <c r="O119" s="76"/>
      <c r="P119" s="77"/>
      <c r="Q119" s="77"/>
      <c r="R119" s="89"/>
      <c r="S119" s="48">
        <v>2</v>
      </c>
      <c r="T119" s="48">
        <v>1</v>
      </c>
      <c r="U119" s="49">
        <v>0</v>
      </c>
      <c r="V119" s="49">
        <v>0.015385</v>
      </c>
      <c r="W119" s="49">
        <v>0</v>
      </c>
      <c r="X119" s="49">
        <v>0.704063</v>
      </c>
      <c r="Y119" s="49">
        <v>0</v>
      </c>
      <c r="Z119" s="49">
        <v>0</v>
      </c>
      <c r="AA119" s="72">
        <v>119</v>
      </c>
      <c r="AB119" s="72"/>
      <c r="AC119" s="73"/>
      <c r="AD119" s="79" t="s">
        <v>4487</v>
      </c>
      <c r="AE119" s="79">
        <v>10466</v>
      </c>
      <c r="AF119" s="79">
        <v>9769</v>
      </c>
      <c r="AG119" s="79">
        <v>7313</v>
      </c>
      <c r="AH119" s="79">
        <v>14742</v>
      </c>
      <c r="AI119" s="79"/>
      <c r="AJ119" s="79" t="s">
        <v>5093</v>
      </c>
      <c r="AK119" s="79" t="s">
        <v>5532</v>
      </c>
      <c r="AL119" s="84" t="s">
        <v>5833</v>
      </c>
      <c r="AM119" s="79"/>
      <c r="AN119" s="81">
        <v>43229.47188657407</v>
      </c>
      <c r="AO119" s="84" t="s">
        <v>6371</v>
      </c>
      <c r="AP119" s="79" t="b">
        <v>1</v>
      </c>
      <c r="AQ119" s="79" t="b">
        <v>0</v>
      </c>
      <c r="AR119" s="79" t="b">
        <v>0</v>
      </c>
      <c r="AS119" s="79"/>
      <c r="AT119" s="79">
        <v>52</v>
      </c>
      <c r="AU119" s="79"/>
      <c r="AV119" s="79" t="b">
        <v>0</v>
      </c>
      <c r="AW119" s="79" t="s">
        <v>6792</v>
      </c>
      <c r="AX119" s="84" t="s">
        <v>7329</v>
      </c>
      <c r="AY119" s="79" t="s">
        <v>66</v>
      </c>
      <c r="AZ119" s="79" t="str">
        <f>REPLACE(INDEX(GroupVertices[Group],MATCH(Vertices[[#This Row],[Vertex]],GroupVertices[Vertex],0)),1,1,"")</f>
        <v>2</v>
      </c>
      <c r="BA119" s="48"/>
      <c r="BB119" s="48"/>
      <c r="BC119" s="48"/>
      <c r="BD119" s="48"/>
      <c r="BE119" s="48"/>
      <c r="BF119" s="48"/>
      <c r="BG119" s="133" t="s">
        <v>9074</v>
      </c>
      <c r="BH119" s="133" t="s">
        <v>9074</v>
      </c>
      <c r="BI119" s="133" t="s">
        <v>9413</v>
      </c>
      <c r="BJ119" s="133" t="s">
        <v>9413</v>
      </c>
      <c r="BK119" s="2"/>
      <c r="BL119" s="3"/>
      <c r="BM119" s="3"/>
      <c r="BN119" s="3"/>
      <c r="BO119" s="3"/>
    </row>
    <row r="120" spans="1:67" ht="15">
      <c r="A120" s="65" t="s">
        <v>597</v>
      </c>
      <c r="B120" s="66"/>
      <c r="C120" s="66"/>
      <c r="D120" s="67">
        <v>5.75</v>
      </c>
      <c r="E120" s="69">
        <v>55.68176436494908</v>
      </c>
      <c r="F120" s="103" t="s">
        <v>6719</v>
      </c>
      <c r="G120" s="66"/>
      <c r="H120" s="70"/>
      <c r="I120" s="71"/>
      <c r="J120" s="71"/>
      <c r="K120" s="70" t="s">
        <v>7988</v>
      </c>
      <c r="L120" s="74"/>
      <c r="M120" s="75">
        <v>1319.509033203125</v>
      </c>
      <c r="N120" s="75">
        <v>2731.681396484375</v>
      </c>
      <c r="O120" s="76"/>
      <c r="P120" s="77"/>
      <c r="Q120" s="77"/>
      <c r="R120" s="89"/>
      <c r="S120" s="48">
        <v>2</v>
      </c>
      <c r="T120" s="48">
        <v>1</v>
      </c>
      <c r="U120" s="49">
        <v>0</v>
      </c>
      <c r="V120" s="49">
        <v>0.015385</v>
      </c>
      <c r="W120" s="49">
        <v>0</v>
      </c>
      <c r="X120" s="49">
        <v>0.704063</v>
      </c>
      <c r="Y120" s="49">
        <v>0</v>
      </c>
      <c r="Z120" s="49">
        <v>0</v>
      </c>
      <c r="AA120" s="72">
        <v>120</v>
      </c>
      <c r="AB120" s="72"/>
      <c r="AC120" s="73"/>
      <c r="AD120" s="79" t="s">
        <v>4488</v>
      </c>
      <c r="AE120" s="79">
        <v>767</v>
      </c>
      <c r="AF120" s="79">
        <v>1954</v>
      </c>
      <c r="AG120" s="79">
        <v>9903</v>
      </c>
      <c r="AH120" s="79">
        <v>15291</v>
      </c>
      <c r="AI120" s="79"/>
      <c r="AJ120" s="79" t="s">
        <v>5094</v>
      </c>
      <c r="AK120" s="79" t="s">
        <v>5533</v>
      </c>
      <c r="AL120" s="84" t="s">
        <v>5834</v>
      </c>
      <c r="AM120" s="79"/>
      <c r="AN120" s="81">
        <v>43074.65521990741</v>
      </c>
      <c r="AO120" s="84" t="s">
        <v>6372</v>
      </c>
      <c r="AP120" s="79" t="b">
        <v>0</v>
      </c>
      <c r="AQ120" s="79" t="b">
        <v>0</v>
      </c>
      <c r="AR120" s="79" t="b">
        <v>1</v>
      </c>
      <c r="AS120" s="79"/>
      <c r="AT120" s="79">
        <v>5</v>
      </c>
      <c r="AU120" s="84" t="s">
        <v>6484</v>
      </c>
      <c r="AV120" s="79" t="b">
        <v>0</v>
      </c>
      <c r="AW120" s="79" t="s">
        <v>6792</v>
      </c>
      <c r="AX120" s="84" t="s">
        <v>7330</v>
      </c>
      <c r="AY120" s="79" t="s">
        <v>66</v>
      </c>
      <c r="AZ120" s="79" t="str">
        <f>REPLACE(INDEX(GroupVertices[Group],MATCH(Vertices[[#This Row],[Vertex]],GroupVertices[Vertex],0)),1,1,"")</f>
        <v>2</v>
      </c>
      <c r="BA120" s="48"/>
      <c r="BB120" s="48"/>
      <c r="BC120" s="48"/>
      <c r="BD120" s="48"/>
      <c r="BE120" s="48"/>
      <c r="BF120" s="48"/>
      <c r="BG120" s="133" t="s">
        <v>9075</v>
      </c>
      <c r="BH120" s="133" t="s">
        <v>9075</v>
      </c>
      <c r="BI120" s="133" t="s">
        <v>9414</v>
      </c>
      <c r="BJ120" s="133" t="s">
        <v>9414</v>
      </c>
      <c r="BK120" s="2"/>
      <c r="BL120" s="3"/>
      <c r="BM120" s="3"/>
      <c r="BN120" s="3"/>
      <c r="BO120" s="3"/>
    </row>
    <row r="121" spans="1:67" ht="15">
      <c r="A121" s="65" t="s">
        <v>598</v>
      </c>
      <c r="B121" s="66"/>
      <c r="C121" s="66"/>
      <c r="D121" s="67">
        <v>5.75</v>
      </c>
      <c r="E121" s="69">
        <v>55.68176436494908</v>
      </c>
      <c r="F121" s="103" t="s">
        <v>6720</v>
      </c>
      <c r="G121" s="66"/>
      <c r="H121" s="70"/>
      <c r="I121" s="71"/>
      <c r="J121" s="71"/>
      <c r="K121" s="70" t="s">
        <v>7989</v>
      </c>
      <c r="L121" s="74"/>
      <c r="M121" s="75">
        <v>1053.8033447265625</v>
      </c>
      <c r="N121" s="75">
        <v>960.0922241210938</v>
      </c>
      <c r="O121" s="76"/>
      <c r="P121" s="77"/>
      <c r="Q121" s="77"/>
      <c r="R121" s="89"/>
      <c r="S121" s="48">
        <v>2</v>
      </c>
      <c r="T121" s="48">
        <v>1</v>
      </c>
      <c r="U121" s="49">
        <v>0</v>
      </c>
      <c r="V121" s="49">
        <v>0.015385</v>
      </c>
      <c r="W121" s="49">
        <v>0</v>
      </c>
      <c r="X121" s="49">
        <v>0.704063</v>
      </c>
      <c r="Y121" s="49">
        <v>0</v>
      </c>
      <c r="Z121" s="49">
        <v>0</v>
      </c>
      <c r="AA121" s="72">
        <v>121</v>
      </c>
      <c r="AB121" s="72"/>
      <c r="AC121" s="73"/>
      <c r="AD121" s="79" t="s">
        <v>4489</v>
      </c>
      <c r="AE121" s="79">
        <v>246</v>
      </c>
      <c r="AF121" s="79">
        <v>182</v>
      </c>
      <c r="AG121" s="79">
        <v>363</v>
      </c>
      <c r="AH121" s="79">
        <v>1982</v>
      </c>
      <c r="AI121" s="79"/>
      <c r="AJ121" s="79" t="s">
        <v>5095</v>
      </c>
      <c r="AK121" s="79"/>
      <c r="AL121" s="79"/>
      <c r="AM121" s="79"/>
      <c r="AN121" s="81">
        <v>43559.61881944445</v>
      </c>
      <c r="AO121" s="84" t="s">
        <v>6373</v>
      </c>
      <c r="AP121" s="79" t="b">
        <v>1</v>
      </c>
      <c r="AQ121" s="79" t="b">
        <v>0</v>
      </c>
      <c r="AR121" s="79" t="b">
        <v>0</v>
      </c>
      <c r="AS121" s="79"/>
      <c r="AT121" s="79">
        <v>0</v>
      </c>
      <c r="AU121" s="79"/>
      <c r="AV121" s="79" t="b">
        <v>0</v>
      </c>
      <c r="AW121" s="79" t="s">
        <v>6792</v>
      </c>
      <c r="AX121" s="84" t="s">
        <v>7331</v>
      </c>
      <c r="AY121" s="79" t="s">
        <v>66</v>
      </c>
      <c r="AZ121" s="79" t="str">
        <f>REPLACE(INDEX(GroupVertices[Group],MATCH(Vertices[[#This Row],[Vertex]],GroupVertices[Vertex],0)),1,1,"")</f>
        <v>2</v>
      </c>
      <c r="BA121" s="48"/>
      <c r="BB121" s="48"/>
      <c r="BC121" s="48"/>
      <c r="BD121" s="48"/>
      <c r="BE121" s="48" t="s">
        <v>1383</v>
      </c>
      <c r="BF121" s="48" t="s">
        <v>1383</v>
      </c>
      <c r="BG121" s="133" t="s">
        <v>9076</v>
      </c>
      <c r="BH121" s="133" t="s">
        <v>9076</v>
      </c>
      <c r="BI121" s="133" t="s">
        <v>9415</v>
      </c>
      <c r="BJ121" s="133" t="s">
        <v>9415</v>
      </c>
      <c r="BK121" s="2"/>
      <c r="BL121" s="3"/>
      <c r="BM121" s="3"/>
      <c r="BN121" s="3"/>
      <c r="BO121" s="3"/>
    </row>
    <row r="122" spans="1:67" ht="15">
      <c r="A122" s="65" t="s">
        <v>599</v>
      </c>
      <c r="B122" s="66"/>
      <c r="C122" s="66"/>
      <c r="D122" s="67">
        <v>5.75</v>
      </c>
      <c r="E122" s="69">
        <v>55.68176436494908</v>
      </c>
      <c r="F122" s="103" t="s">
        <v>6721</v>
      </c>
      <c r="G122" s="66"/>
      <c r="H122" s="70"/>
      <c r="I122" s="71"/>
      <c r="J122" s="71"/>
      <c r="K122" s="70" t="s">
        <v>7990</v>
      </c>
      <c r="L122" s="74"/>
      <c r="M122" s="75">
        <v>519.2022094726562</v>
      </c>
      <c r="N122" s="75">
        <v>3278.22412109375</v>
      </c>
      <c r="O122" s="76"/>
      <c r="P122" s="77"/>
      <c r="Q122" s="77"/>
      <c r="R122" s="89"/>
      <c r="S122" s="48">
        <v>2</v>
      </c>
      <c r="T122" s="48">
        <v>1</v>
      </c>
      <c r="U122" s="49">
        <v>0</v>
      </c>
      <c r="V122" s="49">
        <v>0.015385</v>
      </c>
      <c r="W122" s="49">
        <v>0</v>
      </c>
      <c r="X122" s="49">
        <v>0.704063</v>
      </c>
      <c r="Y122" s="49">
        <v>0</v>
      </c>
      <c r="Z122" s="49">
        <v>0</v>
      </c>
      <c r="AA122" s="72">
        <v>122</v>
      </c>
      <c r="AB122" s="72"/>
      <c r="AC122" s="73"/>
      <c r="AD122" s="79" t="s">
        <v>4490</v>
      </c>
      <c r="AE122" s="79">
        <v>4245</v>
      </c>
      <c r="AF122" s="79">
        <v>4583</v>
      </c>
      <c r="AG122" s="79">
        <v>17510</v>
      </c>
      <c r="AH122" s="79">
        <v>19920</v>
      </c>
      <c r="AI122" s="79"/>
      <c r="AJ122" s="79" t="s">
        <v>5096</v>
      </c>
      <c r="AK122" s="79" t="s">
        <v>5534</v>
      </c>
      <c r="AL122" s="79"/>
      <c r="AM122" s="79"/>
      <c r="AN122" s="81">
        <v>43435.77988425926</v>
      </c>
      <c r="AO122" s="84" t="s">
        <v>6374</v>
      </c>
      <c r="AP122" s="79" t="b">
        <v>0</v>
      </c>
      <c r="AQ122" s="79" t="b">
        <v>0</v>
      </c>
      <c r="AR122" s="79" t="b">
        <v>0</v>
      </c>
      <c r="AS122" s="79"/>
      <c r="AT122" s="79">
        <v>19</v>
      </c>
      <c r="AU122" s="84" t="s">
        <v>6484</v>
      </c>
      <c r="AV122" s="79" t="b">
        <v>0</v>
      </c>
      <c r="AW122" s="79" t="s">
        <v>6792</v>
      </c>
      <c r="AX122" s="84" t="s">
        <v>7332</v>
      </c>
      <c r="AY122" s="79" t="s">
        <v>66</v>
      </c>
      <c r="AZ122" s="79" t="str">
        <f>REPLACE(INDEX(GroupVertices[Group],MATCH(Vertices[[#This Row],[Vertex]],GroupVertices[Vertex],0)),1,1,"")</f>
        <v>2</v>
      </c>
      <c r="BA122" s="48"/>
      <c r="BB122" s="48"/>
      <c r="BC122" s="48"/>
      <c r="BD122" s="48"/>
      <c r="BE122" s="48"/>
      <c r="BF122" s="48"/>
      <c r="BG122" s="133" t="s">
        <v>9077</v>
      </c>
      <c r="BH122" s="133" t="s">
        <v>9077</v>
      </c>
      <c r="BI122" s="133" t="s">
        <v>9416</v>
      </c>
      <c r="BJ122" s="133" t="s">
        <v>9416</v>
      </c>
      <c r="BK122" s="2"/>
      <c r="BL122" s="3"/>
      <c r="BM122" s="3"/>
      <c r="BN122" s="3"/>
      <c r="BO122" s="3"/>
    </row>
    <row r="123" spans="1:67" ht="15">
      <c r="A123" s="65" t="s">
        <v>600</v>
      </c>
      <c r="B123" s="66"/>
      <c r="C123" s="66"/>
      <c r="D123" s="67">
        <v>5.75</v>
      </c>
      <c r="E123" s="69">
        <v>55.68176436494908</v>
      </c>
      <c r="F123" s="103" t="s">
        <v>6722</v>
      </c>
      <c r="G123" s="66"/>
      <c r="H123" s="70"/>
      <c r="I123" s="71"/>
      <c r="J123" s="71"/>
      <c r="K123" s="70" t="s">
        <v>7991</v>
      </c>
      <c r="L123" s="74"/>
      <c r="M123" s="75">
        <v>396.5072021484375</v>
      </c>
      <c r="N123" s="75">
        <v>1068.620361328125</v>
      </c>
      <c r="O123" s="76"/>
      <c r="P123" s="77"/>
      <c r="Q123" s="77"/>
      <c r="R123" s="89"/>
      <c r="S123" s="48">
        <v>2</v>
      </c>
      <c r="T123" s="48">
        <v>1</v>
      </c>
      <c r="U123" s="49">
        <v>0</v>
      </c>
      <c r="V123" s="49">
        <v>0.015385</v>
      </c>
      <c r="W123" s="49">
        <v>0</v>
      </c>
      <c r="X123" s="49">
        <v>0.704063</v>
      </c>
      <c r="Y123" s="49">
        <v>0</v>
      </c>
      <c r="Z123" s="49">
        <v>0</v>
      </c>
      <c r="AA123" s="72">
        <v>123</v>
      </c>
      <c r="AB123" s="72"/>
      <c r="AC123" s="73"/>
      <c r="AD123" s="79" t="s">
        <v>4491</v>
      </c>
      <c r="AE123" s="79">
        <v>6713</v>
      </c>
      <c r="AF123" s="79">
        <v>24706</v>
      </c>
      <c r="AG123" s="79">
        <v>19567</v>
      </c>
      <c r="AH123" s="79">
        <v>84528</v>
      </c>
      <c r="AI123" s="79"/>
      <c r="AJ123" s="79" t="s">
        <v>5097</v>
      </c>
      <c r="AK123" s="79" t="s">
        <v>5535</v>
      </c>
      <c r="AL123" s="79"/>
      <c r="AM123" s="79"/>
      <c r="AN123" s="81">
        <v>42608.158425925925</v>
      </c>
      <c r="AO123" s="84" t="s">
        <v>6375</v>
      </c>
      <c r="AP123" s="79" t="b">
        <v>0</v>
      </c>
      <c r="AQ123" s="79" t="b">
        <v>0</v>
      </c>
      <c r="AR123" s="79" t="b">
        <v>0</v>
      </c>
      <c r="AS123" s="79"/>
      <c r="AT123" s="79">
        <v>196</v>
      </c>
      <c r="AU123" s="84" t="s">
        <v>6484</v>
      </c>
      <c r="AV123" s="79" t="b">
        <v>0</v>
      </c>
      <c r="AW123" s="79" t="s">
        <v>6792</v>
      </c>
      <c r="AX123" s="84" t="s">
        <v>7333</v>
      </c>
      <c r="AY123" s="79" t="s">
        <v>66</v>
      </c>
      <c r="AZ123" s="79" t="str">
        <f>REPLACE(INDEX(GroupVertices[Group],MATCH(Vertices[[#This Row],[Vertex]],GroupVertices[Vertex],0)),1,1,"")</f>
        <v>2</v>
      </c>
      <c r="BA123" s="48"/>
      <c r="BB123" s="48"/>
      <c r="BC123" s="48"/>
      <c r="BD123" s="48"/>
      <c r="BE123" s="48"/>
      <c r="BF123" s="48"/>
      <c r="BG123" s="133" t="s">
        <v>9078</v>
      </c>
      <c r="BH123" s="133" t="s">
        <v>9078</v>
      </c>
      <c r="BI123" s="133" t="s">
        <v>9417</v>
      </c>
      <c r="BJ123" s="133" t="s">
        <v>9417</v>
      </c>
      <c r="BK123" s="2"/>
      <c r="BL123" s="3"/>
      <c r="BM123" s="3"/>
      <c r="BN123" s="3"/>
      <c r="BO123" s="3"/>
    </row>
    <row r="124" spans="1:67" ht="15">
      <c r="A124" s="65" t="s">
        <v>601</v>
      </c>
      <c r="B124" s="66"/>
      <c r="C124" s="66"/>
      <c r="D124" s="67">
        <v>5.75</v>
      </c>
      <c r="E124" s="69">
        <v>55.68176436494908</v>
      </c>
      <c r="F124" s="103" t="s">
        <v>6723</v>
      </c>
      <c r="G124" s="66"/>
      <c r="H124" s="70"/>
      <c r="I124" s="71"/>
      <c r="J124" s="71"/>
      <c r="K124" s="70" t="s">
        <v>7992</v>
      </c>
      <c r="L124" s="74"/>
      <c r="M124" s="75">
        <v>288.46533203125</v>
      </c>
      <c r="N124" s="75">
        <v>1454.0308837890625</v>
      </c>
      <c r="O124" s="76"/>
      <c r="P124" s="77"/>
      <c r="Q124" s="77"/>
      <c r="R124" s="89"/>
      <c r="S124" s="48">
        <v>2</v>
      </c>
      <c r="T124" s="48">
        <v>1</v>
      </c>
      <c r="U124" s="49">
        <v>0</v>
      </c>
      <c r="V124" s="49">
        <v>0.015385</v>
      </c>
      <c r="W124" s="49">
        <v>0</v>
      </c>
      <c r="X124" s="49">
        <v>0.704063</v>
      </c>
      <c r="Y124" s="49">
        <v>0</v>
      </c>
      <c r="Z124" s="49">
        <v>0</v>
      </c>
      <c r="AA124" s="72">
        <v>124</v>
      </c>
      <c r="AB124" s="72"/>
      <c r="AC124" s="73"/>
      <c r="AD124" s="79" t="s">
        <v>4492</v>
      </c>
      <c r="AE124" s="79">
        <v>470</v>
      </c>
      <c r="AF124" s="79">
        <v>162689</v>
      </c>
      <c r="AG124" s="79">
        <v>45507</v>
      </c>
      <c r="AH124" s="79">
        <v>19596</v>
      </c>
      <c r="AI124" s="79"/>
      <c r="AJ124" s="79" t="s">
        <v>5098</v>
      </c>
      <c r="AK124" s="79" t="s">
        <v>5536</v>
      </c>
      <c r="AL124" s="84" t="s">
        <v>5835</v>
      </c>
      <c r="AM124" s="79"/>
      <c r="AN124" s="81">
        <v>41547.85884259259</v>
      </c>
      <c r="AO124" s="84" t="s">
        <v>6376</v>
      </c>
      <c r="AP124" s="79" t="b">
        <v>0</v>
      </c>
      <c r="AQ124" s="79" t="b">
        <v>0</v>
      </c>
      <c r="AR124" s="79" t="b">
        <v>0</v>
      </c>
      <c r="AS124" s="79"/>
      <c r="AT124" s="79">
        <v>1785</v>
      </c>
      <c r="AU124" s="84" t="s">
        <v>6484</v>
      </c>
      <c r="AV124" s="79" t="b">
        <v>0</v>
      </c>
      <c r="AW124" s="79" t="s">
        <v>6792</v>
      </c>
      <c r="AX124" s="84" t="s">
        <v>7334</v>
      </c>
      <c r="AY124" s="79" t="s">
        <v>66</v>
      </c>
      <c r="AZ124" s="79" t="str">
        <f>REPLACE(INDEX(GroupVertices[Group],MATCH(Vertices[[#This Row],[Vertex]],GroupVertices[Vertex],0)),1,1,"")</f>
        <v>2</v>
      </c>
      <c r="BA124" s="48"/>
      <c r="BB124" s="48"/>
      <c r="BC124" s="48"/>
      <c r="BD124" s="48"/>
      <c r="BE124" s="48"/>
      <c r="BF124" s="48"/>
      <c r="BG124" s="133" t="s">
        <v>9079</v>
      </c>
      <c r="BH124" s="133" t="s">
        <v>9079</v>
      </c>
      <c r="BI124" s="133" t="s">
        <v>9418</v>
      </c>
      <c r="BJ124" s="133" t="s">
        <v>9418</v>
      </c>
      <c r="BK124" s="2"/>
      <c r="BL124" s="3"/>
      <c r="BM124" s="3"/>
      <c r="BN124" s="3"/>
      <c r="BO124" s="3"/>
    </row>
    <row r="125" spans="1:67" ht="15">
      <c r="A125" s="65" t="s">
        <v>602</v>
      </c>
      <c r="B125" s="66"/>
      <c r="C125" s="66"/>
      <c r="D125" s="67">
        <v>5.75</v>
      </c>
      <c r="E125" s="69">
        <v>55.68176436494908</v>
      </c>
      <c r="F125" s="103" t="s">
        <v>6724</v>
      </c>
      <c r="G125" s="66"/>
      <c r="H125" s="70"/>
      <c r="I125" s="71"/>
      <c r="J125" s="71"/>
      <c r="K125" s="70" t="s">
        <v>7993</v>
      </c>
      <c r="L125" s="74"/>
      <c r="M125" s="75">
        <v>718.854248046875</v>
      </c>
      <c r="N125" s="75">
        <v>3324.853515625</v>
      </c>
      <c r="O125" s="76"/>
      <c r="P125" s="77"/>
      <c r="Q125" s="77"/>
      <c r="R125" s="89"/>
      <c r="S125" s="48">
        <v>2</v>
      </c>
      <c r="T125" s="48">
        <v>1</v>
      </c>
      <c r="U125" s="49">
        <v>0</v>
      </c>
      <c r="V125" s="49">
        <v>0.015385</v>
      </c>
      <c r="W125" s="49">
        <v>0</v>
      </c>
      <c r="X125" s="49">
        <v>0.704063</v>
      </c>
      <c r="Y125" s="49">
        <v>0</v>
      </c>
      <c r="Z125" s="49">
        <v>0</v>
      </c>
      <c r="AA125" s="72">
        <v>125</v>
      </c>
      <c r="AB125" s="72"/>
      <c r="AC125" s="73"/>
      <c r="AD125" s="79" t="s">
        <v>4493</v>
      </c>
      <c r="AE125" s="79">
        <v>2260</v>
      </c>
      <c r="AF125" s="79">
        <v>5855</v>
      </c>
      <c r="AG125" s="79">
        <v>9691</v>
      </c>
      <c r="AH125" s="79">
        <v>12641</v>
      </c>
      <c r="AI125" s="79"/>
      <c r="AJ125" s="79" t="s">
        <v>5099</v>
      </c>
      <c r="AK125" s="79" t="s">
        <v>5537</v>
      </c>
      <c r="AL125" s="79"/>
      <c r="AM125" s="79"/>
      <c r="AN125" s="81">
        <v>43133.02578703704</v>
      </c>
      <c r="AO125" s="84" t="s">
        <v>6377</v>
      </c>
      <c r="AP125" s="79" t="b">
        <v>1</v>
      </c>
      <c r="AQ125" s="79" t="b">
        <v>0</v>
      </c>
      <c r="AR125" s="79" t="b">
        <v>0</v>
      </c>
      <c r="AS125" s="79"/>
      <c r="AT125" s="79">
        <v>26</v>
      </c>
      <c r="AU125" s="79"/>
      <c r="AV125" s="79" t="b">
        <v>0</v>
      </c>
      <c r="AW125" s="79" t="s">
        <v>6792</v>
      </c>
      <c r="AX125" s="84" t="s">
        <v>7335</v>
      </c>
      <c r="AY125" s="79" t="s">
        <v>66</v>
      </c>
      <c r="AZ125" s="79" t="str">
        <f>REPLACE(INDEX(GroupVertices[Group],MATCH(Vertices[[#This Row],[Vertex]],GroupVertices[Vertex],0)),1,1,"")</f>
        <v>2</v>
      </c>
      <c r="BA125" s="48"/>
      <c r="BB125" s="48"/>
      <c r="BC125" s="48"/>
      <c r="BD125" s="48"/>
      <c r="BE125" s="48"/>
      <c r="BF125" s="48"/>
      <c r="BG125" s="133" t="s">
        <v>9080</v>
      </c>
      <c r="BH125" s="133" t="s">
        <v>9080</v>
      </c>
      <c r="BI125" s="133" t="s">
        <v>9419</v>
      </c>
      <c r="BJ125" s="133" t="s">
        <v>9419</v>
      </c>
      <c r="BK125" s="2"/>
      <c r="BL125" s="3"/>
      <c r="BM125" s="3"/>
      <c r="BN125" s="3"/>
      <c r="BO125" s="3"/>
    </row>
    <row r="126" spans="1:67" ht="15">
      <c r="A126" s="65" t="s">
        <v>603</v>
      </c>
      <c r="B126" s="66"/>
      <c r="C126" s="66"/>
      <c r="D126" s="67">
        <v>5.75</v>
      </c>
      <c r="E126" s="69">
        <v>55.68176436494908</v>
      </c>
      <c r="F126" s="103" t="s">
        <v>6725</v>
      </c>
      <c r="G126" s="66"/>
      <c r="H126" s="70"/>
      <c r="I126" s="71"/>
      <c r="J126" s="71"/>
      <c r="K126" s="70" t="s">
        <v>7994</v>
      </c>
      <c r="L126" s="74"/>
      <c r="M126" s="75">
        <v>291.9691162109375</v>
      </c>
      <c r="N126" s="75">
        <v>2661.31591796875</v>
      </c>
      <c r="O126" s="76"/>
      <c r="P126" s="77"/>
      <c r="Q126" s="77"/>
      <c r="R126" s="89"/>
      <c r="S126" s="48">
        <v>2</v>
      </c>
      <c r="T126" s="48">
        <v>1</v>
      </c>
      <c r="U126" s="49">
        <v>0</v>
      </c>
      <c r="V126" s="49">
        <v>0.015385</v>
      </c>
      <c r="W126" s="49">
        <v>0</v>
      </c>
      <c r="X126" s="49">
        <v>0.704063</v>
      </c>
      <c r="Y126" s="49">
        <v>0</v>
      </c>
      <c r="Z126" s="49">
        <v>0</v>
      </c>
      <c r="AA126" s="72">
        <v>126</v>
      </c>
      <c r="AB126" s="72"/>
      <c r="AC126" s="73"/>
      <c r="AD126" s="79" t="s">
        <v>3966</v>
      </c>
      <c r="AE126" s="79">
        <v>162</v>
      </c>
      <c r="AF126" s="79">
        <v>31219</v>
      </c>
      <c r="AG126" s="79">
        <v>8022</v>
      </c>
      <c r="AH126" s="79">
        <v>137303</v>
      </c>
      <c r="AI126" s="79"/>
      <c r="AJ126" s="79" t="s">
        <v>5100</v>
      </c>
      <c r="AK126" s="79" t="s">
        <v>5538</v>
      </c>
      <c r="AL126" s="84" t="s">
        <v>5836</v>
      </c>
      <c r="AM126" s="79"/>
      <c r="AN126" s="81">
        <v>42660.491122685184</v>
      </c>
      <c r="AO126" s="84" t="s">
        <v>6378</v>
      </c>
      <c r="AP126" s="79" t="b">
        <v>1</v>
      </c>
      <c r="AQ126" s="79" t="b">
        <v>0</v>
      </c>
      <c r="AR126" s="79" t="b">
        <v>0</v>
      </c>
      <c r="AS126" s="79"/>
      <c r="AT126" s="79">
        <v>462</v>
      </c>
      <c r="AU126" s="79"/>
      <c r="AV126" s="79" t="b">
        <v>0</v>
      </c>
      <c r="AW126" s="79" t="s">
        <v>6792</v>
      </c>
      <c r="AX126" s="84" t="s">
        <v>7336</v>
      </c>
      <c r="AY126" s="79" t="s">
        <v>66</v>
      </c>
      <c r="AZ126" s="79" t="str">
        <f>REPLACE(INDEX(GroupVertices[Group],MATCH(Vertices[[#This Row],[Vertex]],GroupVertices[Vertex],0)),1,1,"")</f>
        <v>2</v>
      </c>
      <c r="BA126" s="48"/>
      <c r="BB126" s="48"/>
      <c r="BC126" s="48"/>
      <c r="BD126" s="48"/>
      <c r="BE126" s="48"/>
      <c r="BF126" s="48"/>
      <c r="BG126" s="133" t="s">
        <v>9081</v>
      </c>
      <c r="BH126" s="133" t="s">
        <v>9081</v>
      </c>
      <c r="BI126" s="133" t="s">
        <v>3679</v>
      </c>
      <c r="BJ126" s="133" t="s">
        <v>3679</v>
      </c>
      <c r="BK126" s="2"/>
      <c r="BL126" s="3"/>
      <c r="BM126" s="3"/>
      <c r="BN126" s="3"/>
      <c r="BO126" s="3"/>
    </row>
    <row r="127" spans="1:67" ht="15">
      <c r="A127" s="65" t="s">
        <v>604</v>
      </c>
      <c r="B127" s="66"/>
      <c r="C127" s="66"/>
      <c r="D127" s="67">
        <v>5.75</v>
      </c>
      <c r="E127" s="69">
        <v>55.68176436494908</v>
      </c>
      <c r="F127" s="103" t="s">
        <v>6726</v>
      </c>
      <c r="G127" s="66"/>
      <c r="H127" s="70"/>
      <c r="I127" s="71"/>
      <c r="J127" s="71"/>
      <c r="K127" s="70" t="s">
        <v>7995</v>
      </c>
      <c r="L127" s="74"/>
      <c r="M127" s="75">
        <v>1139.1063232421875</v>
      </c>
      <c r="N127" s="75">
        <v>1637.3585205078125</v>
      </c>
      <c r="O127" s="76"/>
      <c r="P127" s="77"/>
      <c r="Q127" s="77"/>
      <c r="R127" s="89"/>
      <c r="S127" s="48">
        <v>2</v>
      </c>
      <c r="T127" s="48">
        <v>1</v>
      </c>
      <c r="U127" s="49">
        <v>0</v>
      </c>
      <c r="V127" s="49">
        <v>0.015385</v>
      </c>
      <c r="W127" s="49">
        <v>0</v>
      </c>
      <c r="X127" s="49">
        <v>0.704063</v>
      </c>
      <c r="Y127" s="49">
        <v>0</v>
      </c>
      <c r="Z127" s="49">
        <v>0</v>
      </c>
      <c r="AA127" s="72">
        <v>127</v>
      </c>
      <c r="AB127" s="72"/>
      <c r="AC127" s="73"/>
      <c r="AD127" s="79" t="s">
        <v>4494</v>
      </c>
      <c r="AE127" s="79">
        <v>3330</v>
      </c>
      <c r="AF127" s="79">
        <v>7000</v>
      </c>
      <c r="AG127" s="79">
        <v>3536</v>
      </c>
      <c r="AH127" s="79">
        <v>101321</v>
      </c>
      <c r="AI127" s="79"/>
      <c r="AJ127" s="79" t="s">
        <v>5101</v>
      </c>
      <c r="AK127" s="79" t="s">
        <v>5539</v>
      </c>
      <c r="AL127" s="79"/>
      <c r="AM127" s="79"/>
      <c r="AN127" s="81">
        <v>42949.765543981484</v>
      </c>
      <c r="AO127" s="84" t="s">
        <v>6379</v>
      </c>
      <c r="AP127" s="79" t="b">
        <v>0</v>
      </c>
      <c r="AQ127" s="79" t="b">
        <v>0</v>
      </c>
      <c r="AR127" s="79" t="b">
        <v>1</v>
      </c>
      <c r="AS127" s="79"/>
      <c r="AT127" s="79">
        <v>16</v>
      </c>
      <c r="AU127" s="84" t="s">
        <v>6484</v>
      </c>
      <c r="AV127" s="79" t="b">
        <v>0</v>
      </c>
      <c r="AW127" s="79" t="s">
        <v>6792</v>
      </c>
      <c r="AX127" s="84" t="s">
        <v>7337</v>
      </c>
      <c r="AY127" s="79" t="s">
        <v>66</v>
      </c>
      <c r="AZ127" s="79" t="str">
        <f>REPLACE(INDEX(GroupVertices[Group],MATCH(Vertices[[#This Row],[Vertex]],GroupVertices[Vertex],0)),1,1,"")</f>
        <v>2</v>
      </c>
      <c r="BA127" s="48"/>
      <c r="BB127" s="48"/>
      <c r="BC127" s="48"/>
      <c r="BD127" s="48"/>
      <c r="BE127" s="48"/>
      <c r="BF127" s="48"/>
      <c r="BG127" s="133" t="s">
        <v>9082</v>
      </c>
      <c r="BH127" s="133" t="s">
        <v>9082</v>
      </c>
      <c r="BI127" s="133" t="s">
        <v>9420</v>
      </c>
      <c r="BJ127" s="133" t="s">
        <v>9420</v>
      </c>
      <c r="BK127" s="2"/>
      <c r="BL127" s="3"/>
      <c r="BM127" s="3"/>
      <c r="BN127" s="3"/>
      <c r="BO127" s="3"/>
    </row>
    <row r="128" spans="1:67" ht="15">
      <c r="A128" s="65" t="s">
        <v>605</v>
      </c>
      <c r="B128" s="66"/>
      <c r="C128" s="66"/>
      <c r="D128" s="67">
        <v>5.75</v>
      </c>
      <c r="E128" s="69">
        <v>55.68176436494908</v>
      </c>
      <c r="F128" s="103" t="s">
        <v>6727</v>
      </c>
      <c r="G128" s="66"/>
      <c r="H128" s="70"/>
      <c r="I128" s="71"/>
      <c r="J128" s="71"/>
      <c r="K128" s="70" t="s">
        <v>7996</v>
      </c>
      <c r="L128" s="74"/>
      <c r="M128" s="75">
        <v>1144.2449951171875</v>
      </c>
      <c r="N128" s="75">
        <v>1304.0330810546875</v>
      </c>
      <c r="O128" s="76"/>
      <c r="P128" s="77"/>
      <c r="Q128" s="77"/>
      <c r="R128" s="89"/>
      <c r="S128" s="48">
        <v>2</v>
      </c>
      <c r="T128" s="48">
        <v>1</v>
      </c>
      <c r="U128" s="49">
        <v>0</v>
      </c>
      <c r="V128" s="49">
        <v>0.015385</v>
      </c>
      <c r="W128" s="49">
        <v>0</v>
      </c>
      <c r="X128" s="49">
        <v>0.704063</v>
      </c>
      <c r="Y128" s="49">
        <v>0</v>
      </c>
      <c r="Z128" s="49">
        <v>0</v>
      </c>
      <c r="AA128" s="72">
        <v>128</v>
      </c>
      <c r="AB128" s="72"/>
      <c r="AC128" s="73"/>
      <c r="AD128" s="79" t="s">
        <v>4495</v>
      </c>
      <c r="AE128" s="79">
        <v>15014</v>
      </c>
      <c r="AF128" s="79">
        <v>18074</v>
      </c>
      <c r="AG128" s="79">
        <v>27906</v>
      </c>
      <c r="AH128" s="79">
        <v>67519</v>
      </c>
      <c r="AI128" s="79"/>
      <c r="AJ128" s="79" t="s">
        <v>5102</v>
      </c>
      <c r="AK128" s="79" t="s">
        <v>5540</v>
      </c>
      <c r="AL128" s="84" t="s">
        <v>5837</v>
      </c>
      <c r="AM128" s="79"/>
      <c r="AN128" s="81">
        <v>43159.65574074074</v>
      </c>
      <c r="AO128" s="84" t="s">
        <v>6380</v>
      </c>
      <c r="AP128" s="79" t="b">
        <v>0</v>
      </c>
      <c r="AQ128" s="79" t="b">
        <v>0</v>
      </c>
      <c r="AR128" s="79" t="b">
        <v>0</v>
      </c>
      <c r="AS128" s="79"/>
      <c r="AT128" s="79">
        <v>55</v>
      </c>
      <c r="AU128" s="84" t="s">
        <v>6484</v>
      </c>
      <c r="AV128" s="79" t="b">
        <v>0</v>
      </c>
      <c r="AW128" s="79" t="s">
        <v>6792</v>
      </c>
      <c r="AX128" s="84" t="s">
        <v>7338</v>
      </c>
      <c r="AY128" s="79" t="s">
        <v>66</v>
      </c>
      <c r="AZ128" s="79" t="str">
        <f>REPLACE(INDEX(GroupVertices[Group],MATCH(Vertices[[#This Row],[Vertex]],GroupVertices[Vertex],0)),1,1,"")</f>
        <v>2</v>
      </c>
      <c r="BA128" s="48"/>
      <c r="BB128" s="48"/>
      <c r="BC128" s="48"/>
      <c r="BD128" s="48"/>
      <c r="BE128" s="48"/>
      <c r="BF128" s="48"/>
      <c r="BG128" s="133" t="s">
        <v>9083</v>
      </c>
      <c r="BH128" s="133" t="s">
        <v>9083</v>
      </c>
      <c r="BI128" s="133" t="s">
        <v>9421</v>
      </c>
      <c r="BJ128" s="133" t="s">
        <v>9421</v>
      </c>
      <c r="BK128" s="2"/>
      <c r="BL128" s="3"/>
      <c r="BM128" s="3"/>
      <c r="BN128" s="3"/>
      <c r="BO128" s="3"/>
    </row>
    <row r="129" spans="1:67" ht="15">
      <c r="A129" s="65" t="s">
        <v>606</v>
      </c>
      <c r="B129" s="66"/>
      <c r="C129" s="66"/>
      <c r="D129" s="67">
        <v>5.75</v>
      </c>
      <c r="E129" s="69">
        <v>55.68176436494908</v>
      </c>
      <c r="F129" s="103" t="s">
        <v>6728</v>
      </c>
      <c r="G129" s="66"/>
      <c r="H129" s="70"/>
      <c r="I129" s="71"/>
      <c r="J129" s="71"/>
      <c r="K129" s="70" t="s">
        <v>7997</v>
      </c>
      <c r="L129" s="74"/>
      <c r="M129" s="75">
        <v>552.341552734375</v>
      </c>
      <c r="N129" s="75">
        <v>318.2721862792969</v>
      </c>
      <c r="O129" s="76"/>
      <c r="P129" s="77"/>
      <c r="Q129" s="77"/>
      <c r="R129" s="89"/>
      <c r="S129" s="48">
        <v>2</v>
      </c>
      <c r="T129" s="48">
        <v>1</v>
      </c>
      <c r="U129" s="49">
        <v>0</v>
      </c>
      <c r="V129" s="49">
        <v>0.015385</v>
      </c>
      <c r="W129" s="49">
        <v>0</v>
      </c>
      <c r="X129" s="49">
        <v>0.704063</v>
      </c>
      <c r="Y129" s="49">
        <v>0</v>
      </c>
      <c r="Z129" s="49">
        <v>0</v>
      </c>
      <c r="AA129" s="72">
        <v>129</v>
      </c>
      <c r="AB129" s="72"/>
      <c r="AC129" s="73"/>
      <c r="AD129" s="79" t="s">
        <v>4496</v>
      </c>
      <c r="AE129" s="79">
        <v>223</v>
      </c>
      <c r="AF129" s="79">
        <v>21085</v>
      </c>
      <c r="AG129" s="79">
        <v>38777</v>
      </c>
      <c r="AH129" s="79">
        <v>3322</v>
      </c>
      <c r="AI129" s="79"/>
      <c r="AJ129" s="79"/>
      <c r="AK129" s="79" t="s">
        <v>5541</v>
      </c>
      <c r="AL129" s="84" t="s">
        <v>5838</v>
      </c>
      <c r="AM129" s="79"/>
      <c r="AN129" s="81">
        <v>43011.53298611111</v>
      </c>
      <c r="AO129" s="84" t="s">
        <v>6381</v>
      </c>
      <c r="AP129" s="79" t="b">
        <v>0</v>
      </c>
      <c r="AQ129" s="79" t="b">
        <v>0</v>
      </c>
      <c r="AR129" s="79" t="b">
        <v>0</v>
      </c>
      <c r="AS129" s="79"/>
      <c r="AT129" s="79">
        <v>119</v>
      </c>
      <c r="AU129" s="84" t="s">
        <v>6484</v>
      </c>
      <c r="AV129" s="79" t="b">
        <v>0</v>
      </c>
      <c r="AW129" s="79" t="s">
        <v>6792</v>
      </c>
      <c r="AX129" s="84" t="s">
        <v>7339</v>
      </c>
      <c r="AY129" s="79" t="s">
        <v>66</v>
      </c>
      <c r="AZ129" s="79" t="str">
        <f>REPLACE(INDEX(GroupVertices[Group],MATCH(Vertices[[#This Row],[Vertex]],GroupVertices[Vertex],0)),1,1,"")</f>
        <v>2</v>
      </c>
      <c r="BA129" s="48"/>
      <c r="BB129" s="48"/>
      <c r="BC129" s="48"/>
      <c r="BD129" s="48"/>
      <c r="BE129" s="48"/>
      <c r="BF129" s="48"/>
      <c r="BG129" s="133" t="s">
        <v>9084</v>
      </c>
      <c r="BH129" s="133" t="s">
        <v>9084</v>
      </c>
      <c r="BI129" s="133" t="s">
        <v>9422</v>
      </c>
      <c r="BJ129" s="133" t="s">
        <v>9422</v>
      </c>
      <c r="BK129" s="2"/>
      <c r="BL129" s="3"/>
      <c r="BM129" s="3"/>
      <c r="BN129" s="3"/>
      <c r="BO129" s="3"/>
    </row>
    <row r="130" spans="1:67" ht="15">
      <c r="A130" s="65" t="s">
        <v>607</v>
      </c>
      <c r="B130" s="66"/>
      <c r="C130" s="66"/>
      <c r="D130" s="67">
        <v>5.75</v>
      </c>
      <c r="E130" s="69">
        <v>55.68176436494908</v>
      </c>
      <c r="F130" s="103" t="s">
        <v>6729</v>
      </c>
      <c r="G130" s="66"/>
      <c r="H130" s="70"/>
      <c r="I130" s="71"/>
      <c r="J130" s="71"/>
      <c r="K130" s="70" t="s">
        <v>7998</v>
      </c>
      <c r="L130" s="74"/>
      <c r="M130" s="75">
        <v>587.8612060546875</v>
      </c>
      <c r="N130" s="75">
        <v>912.5397338867188</v>
      </c>
      <c r="O130" s="76"/>
      <c r="P130" s="77"/>
      <c r="Q130" s="77"/>
      <c r="R130" s="89"/>
      <c r="S130" s="48">
        <v>2</v>
      </c>
      <c r="T130" s="48">
        <v>1</v>
      </c>
      <c r="U130" s="49">
        <v>0</v>
      </c>
      <c r="V130" s="49">
        <v>0.015385</v>
      </c>
      <c r="W130" s="49">
        <v>0</v>
      </c>
      <c r="X130" s="49">
        <v>0.704063</v>
      </c>
      <c r="Y130" s="49">
        <v>0</v>
      </c>
      <c r="Z130" s="49">
        <v>0</v>
      </c>
      <c r="AA130" s="72">
        <v>130</v>
      </c>
      <c r="AB130" s="72"/>
      <c r="AC130" s="73"/>
      <c r="AD130" s="79" t="s">
        <v>4497</v>
      </c>
      <c r="AE130" s="79">
        <v>19775</v>
      </c>
      <c r="AF130" s="79">
        <v>80439</v>
      </c>
      <c r="AG130" s="79">
        <v>45295</v>
      </c>
      <c r="AH130" s="79">
        <v>66776</v>
      </c>
      <c r="AI130" s="79"/>
      <c r="AJ130" s="79" t="s">
        <v>5103</v>
      </c>
      <c r="AK130" s="79"/>
      <c r="AL130" s="84" t="s">
        <v>5839</v>
      </c>
      <c r="AM130" s="79"/>
      <c r="AN130" s="81">
        <v>41860.13847222222</v>
      </c>
      <c r="AO130" s="84" t="s">
        <v>6382</v>
      </c>
      <c r="AP130" s="79" t="b">
        <v>0</v>
      </c>
      <c r="AQ130" s="79" t="b">
        <v>0</v>
      </c>
      <c r="AR130" s="79" t="b">
        <v>1</v>
      </c>
      <c r="AS130" s="79"/>
      <c r="AT130" s="79">
        <v>265</v>
      </c>
      <c r="AU130" s="84" t="s">
        <v>6484</v>
      </c>
      <c r="AV130" s="79" t="b">
        <v>0</v>
      </c>
      <c r="AW130" s="79" t="s">
        <v>6792</v>
      </c>
      <c r="AX130" s="84" t="s">
        <v>7340</v>
      </c>
      <c r="AY130" s="79" t="s">
        <v>66</v>
      </c>
      <c r="AZ130" s="79" t="str">
        <f>REPLACE(INDEX(GroupVertices[Group],MATCH(Vertices[[#This Row],[Vertex]],GroupVertices[Vertex],0)),1,1,"")</f>
        <v>2</v>
      </c>
      <c r="BA130" s="48"/>
      <c r="BB130" s="48"/>
      <c r="BC130" s="48"/>
      <c r="BD130" s="48"/>
      <c r="BE130" s="48"/>
      <c r="BF130" s="48"/>
      <c r="BG130" s="133" t="s">
        <v>9085</v>
      </c>
      <c r="BH130" s="133" t="s">
        <v>9085</v>
      </c>
      <c r="BI130" s="133" t="s">
        <v>9423</v>
      </c>
      <c r="BJ130" s="133" t="s">
        <v>9423</v>
      </c>
      <c r="BK130" s="2"/>
      <c r="BL130" s="3"/>
      <c r="BM130" s="3"/>
      <c r="BN130" s="3"/>
      <c r="BO130" s="3"/>
    </row>
    <row r="131" spans="1:67" ht="15">
      <c r="A131" s="65" t="s">
        <v>608</v>
      </c>
      <c r="B131" s="66"/>
      <c r="C131" s="66"/>
      <c r="D131" s="67">
        <v>5.75</v>
      </c>
      <c r="E131" s="69">
        <v>55.68176436494908</v>
      </c>
      <c r="F131" s="103" t="s">
        <v>1812</v>
      </c>
      <c r="G131" s="66"/>
      <c r="H131" s="70"/>
      <c r="I131" s="71"/>
      <c r="J131" s="71"/>
      <c r="K131" s="70" t="s">
        <v>7999</v>
      </c>
      <c r="L131" s="74"/>
      <c r="M131" s="75">
        <v>1106.733154296875</v>
      </c>
      <c r="N131" s="75">
        <v>2661.221923828125</v>
      </c>
      <c r="O131" s="76"/>
      <c r="P131" s="77"/>
      <c r="Q131" s="77"/>
      <c r="R131" s="89"/>
      <c r="S131" s="48">
        <v>2</v>
      </c>
      <c r="T131" s="48">
        <v>1</v>
      </c>
      <c r="U131" s="49">
        <v>0</v>
      </c>
      <c r="V131" s="49">
        <v>0.015385</v>
      </c>
      <c r="W131" s="49">
        <v>0</v>
      </c>
      <c r="X131" s="49">
        <v>0.704063</v>
      </c>
      <c r="Y131" s="49">
        <v>0</v>
      </c>
      <c r="Z131" s="49">
        <v>0</v>
      </c>
      <c r="AA131" s="72">
        <v>131</v>
      </c>
      <c r="AB131" s="72"/>
      <c r="AC131" s="73"/>
      <c r="AD131" s="79" t="s">
        <v>4498</v>
      </c>
      <c r="AE131" s="79">
        <v>36271</v>
      </c>
      <c r="AF131" s="79">
        <v>66633</v>
      </c>
      <c r="AG131" s="79">
        <v>31454</v>
      </c>
      <c r="AH131" s="79">
        <v>24555</v>
      </c>
      <c r="AI131" s="79"/>
      <c r="AJ131" s="79" t="s">
        <v>5104</v>
      </c>
      <c r="AK131" s="79" t="s">
        <v>5542</v>
      </c>
      <c r="AL131" s="79"/>
      <c r="AM131" s="79"/>
      <c r="AN131" s="81">
        <v>42797.34291666667</v>
      </c>
      <c r="AO131" s="84" t="s">
        <v>6383</v>
      </c>
      <c r="AP131" s="79" t="b">
        <v>1</v>
      </c>
      <c r="AQ131" s="79" t="b">
        <v>0</v>
      </c>
      <c r="AR131" s="79" t="b">
        <v>1</v>
      </c>
      <c r="AS131" s="79"/>
      <c r="AT131" s="79">
        <v>253</v>
      </c>
      <c r="AU131" s="79"/>
      <c r="AV131" s="79" t="b">
        <v>0</v>
      </c>
      <c r="AW131" s="79" t="s">
        <v>6792</v>
      </c>
      <c r="AX131" s="84" t="s">
        <v>7341</v>
      </c>
      <c r="AY131" s="79" t="s">
        <v>66</v>
      </c>
      <c r="AZ131" s="79" t="str">
        <f>REPLACE(INDEX(GroupVertices[Group],MATCH(Vertices[[#This Row],[Vertex]],GroupVertices[Vertex],0)),1,1,"")</f>
        <v>2</v>
      </c>
      <c r="BA131" s="48"/>
      <c r="BB131" s="48"/>
      <c r="BC131" s="48"/>
      <c r="BD131" s="48"/>
      <c r="BE131" s="48"/>
      <c r="BF131" s="48"/>
      <c r="BG131" s="133" t="s">
        <v>9086</v>
      </c>
      <c r="BH131" s="133" t="s">
        <v>9086</v>
      </c>
      <c r="BI131" s="133" t="s">
        <v>9424</v>
      </c>
      <c r="BJ131" s="133" t="s">
        <v>9424</v>
      </c>
      <c r="BK131" s="2"/>
      <c r="BL131" s="3"/>
      <c r="BM131" s="3"/>
      <c r="BN131" s="3"/>
      <c r="BO131" s="3"/>
    </row>
    <row r="132" spans="1:67" ht="15">
      <c r="A132" s="65" t="s">
        <v>609</v>
      </c>
      <c r="B132" s="66"/>
      <c r="C132" s="66"/>
      <c r="D132" s="67">
        <v>5.75</v>
      </c>
      <c r="E132" s="69">
        <v>55.68176436494908</v>
      </c>
      <c r="F132" s="103" t="s">
        <v>6730</v>
      </c>
      <c r="G132" s="66"/>
      <c r="H132" s="70"/>
      <c r="I132" s="71"/>
      <c r="J132" s="71"/>
      <c r="K132" s="70" t="s">
        <v>8000</v>
      </c>
      <c r="L132" s="74"/>
      <c r="M132" s="75">
        <v>364.60595703125</v>
      </c>
      <c r="N132" s="75">
        <v>472.3494873046875</v>
      </c>
      <c r="O132" s="76"/>
      <c r="P132" s="77"/>
      <c r="Q132" s="77"/>
      <c r="R132" s="89"/>
      <c r="S132" s="48">
        <v>2</v>
      </c>
      <c r="T132" s="48">
        <v>1</v>
      </c>
      <c r="U132" s="49">
        <v>0</v>
      </c>
      <c r="V132" s="49">
        <v>0.015385</v>
      </c>
      <c r="W132" s="49">
        <v>0</v>
      </c>
      <c r="X132" s="49">
        <v>0.704063</v>
      </c>
      <c r="Y132" s="49">
        <v>0</v>
      </c>
      <c r="Z132" s="49">
        <v>0</v>
      </c>
      <c r="AA132" s="72">
        <v>132</v>
      </c>
      <c r="AB132" s="72"/>
      <c r="AC132" s="73"/>
      <c r="AD132" s="79" t="s">
        <v>4499</v>
      </c>
      <c r="AE132" s="79">
        <v>99</v>
      </c>
      <c r="AF132" s="79">
        <v>79574</v>
      </c>
      <c r="AG132" s="79">
        <v>2944</v>
      </c>
      <c r="AH132" s="79">
        <v>20172</v>
      </c>
      <c r="AI132" s="79"/>
      <c r="AJ132" s="79" t="s">
        <v>5105</v>
      </c>
      <c r="AK132" s="79"/>
      <c r="AL132" s="79"/>
      <c r="AM132" s="79"/>
      <c r="AN132" s="81">
        <v>42421.222037037034</v>
      </c>
      <c r="AO132" s="84" t="s">
        <v>6384</v>
      </c>
      <c r="AP132" s="79" t="b">
        <v>1</v>
      </c>
      <c r="AQ132" s="79" t="b">
        <v>0</v>
      </c>
      <c r="AR132" s="79" t="b">
        <v>0</v>
      </c>
      <c r="AS132" s="79"/>
      <c r="AT132" s="79">
        <v>338</v>
      </c>
      <c r="AU132" s="79"/>
      <c r="AV132" s="79" t="b">
        <v>0</v>
      </c>
      <c r="AW132" s="79" t="s">
        <v>6792</v>
      </c>
      <c r="AX132" s="84" t="s">
        <v>7342</v>
      </c>
      <c r="AY132" s="79" t="s">
        <v>66</v>
      </c>
      <c r="AZ132" s="79" t="str">
        <f>REPLACE(INDEX(GroupVertices[Group],MATCH(Vertices[[#This Row],[Vertex]],GroupVertices[Vertex],0)),1,1,"")</f>
        <v>2</v>
      </c>
      <c r="BA132" s="48"/>
      <c r="BB132" s="48"/>
      <c r="BC132" s="48"/>
      <c r="BD132" s="48"/>
      <c r="BE132" s="48"/>
      <c r="BF132" s="48"/>
      <c r="BG132" s="133" t="s">
        <v>9087</v>
      </c>
      <c r="BH132" s="133" t="s">
        <v>9087</v>
      </c>
      <c r="BI132" s="133" t="s">
        <v>9425</v>
      </c>
      <c r="BJ132" s="133" t="s">
        <v>9425</v>
      </c>
      <c r="BK132" s="2"/>
      <c r="BL132" s="3"/>
      <c r="BM132" s="3"/>
      <c r="BN132" s="3"/>
      <c r="BO132" s="3"/>
    </row>
    <row r="133" spans="1:67" ht="15">
      <c r="A133" s="65" t="s">
        <v>610</v>
      </c>
      <c r="B133" s="66"/>
      <c r="C133" s="66"/>
      <c r="D133" s="67">
        <v>5.75</v>
      </c>
      <c r="E133" s="69">
        <v>55.68176436494908</v>
      </c>
      <c r="F133" s="103" t="s">
        <v>6731</v>
      </c>
      <c r="G133" s="66"/>
      <c r="H133" s="70"/>
      <c r="I133" s="71"/>
      <c r="J133" s="71"/>
      <c r="K133" s="70" t="s">
        <v>8001</v>
      </c>
      <c r="L133" s="74"/>
      <c r="M133" s="75">
        <v>450.7809143066406</v>
      </c>
      <c r="N133" s="75">
        <v>1724.530517578125</v>
      </c>
      <c r="O133" s="76"/>
      <c r="P133" s="77"/>
      <c r="Q133" s="77"/>
      <c r="R133" s="89"/>
      <c r="S133" s="48">
        <v>2</v>
      </c>
      <c r="T133" s="48">
        <v>1</v>
      </c>
      <c r="U133" s="49">
        <v>0</v>
      </c>
      <c r="V133" s="49">
        <v>0.015385</v>
      </c>
      <c r="W133" s="49">
        <v>0</v>
      </c>
      <c r="X133" s="49">
        <v>0.704063</v>
      </c>
      <c r="Y133" s="49">
        <v>0</v>
      </c>
      <c r="Z133" s="49">
        <v>0</v>
      </c>
      <c r="AA133" s="72">
        <v>133</v>
      </c>
      <c r="AB133" s="72"/>
      <c r="AC133" s="73"/>
      <c r="AD133" s="79" t="s">
        <v>4500</v>
      </c>
      <c r="AE133" s="79">
        <v>193</v>
      </c>
      <c r="AF133" s="79">
        <v>19731</v>
      </c>
      <c r="AG133" s="79">
        <v>31331</v>
      </c>
      <c r="AH133" s="79">
        <v>67154</v>
      </c>
      <c r="AI133" s="79"/>
      <c r="AJ133" s="79" t="s">
        <v>5106</v>
      </c>
      <c r="AK133" s="79" t="s">
        <v>5543</v>
      </c>
      <c r="AL133" s="84" t="s">
        <v>5840</v>
      </c>
      <c r="AM133" s="79"/>
      <c r="AN133" s="81">
        <v>43159.81752314815</v>
      </c>
      <c r="AO133" s="84" t="s">
        <v>6385</v>
      </c>
      <c r="AP133" s="79" t="b">
        <v>1</v>
      </c>
      <c r="AQ133" s="79" t="b">
        <v>0</v>
      </c>
      <c r="AR133" s="79" t="b">
        <v>0</v>
      </c>
      <c r="AS133" s="79"/>
      <c r="AT133" s="79">
        <v>125</v>
      </c>
      <c r="AU133" s="79"/>
      <c r="AV133" s="79" t="b">
        <v>0</v>
      </c>
      <c r="AW133" s="79" t="s">
        <v>6792</v>
      </c>
      <c r="AX133" s="84" t="s">
        <v>7343</v>
      </c>
      <c r="AY133" s="79" t="s">
        <v>66</v>
      </c>
      <c r="AZ133" s="79" t="str">
        <f>REPLACE(INDEX(GroupVertices[Group],MATCH(Vertices[[#This Row],[Vertex]],GroupVertices[Vertex],0)),1,1,"")</f>
        <v>2</v>
      </c>
      <c r="BA133" s="48"/>
      <c r="BB133" s="48"/>
      <c r="BC133" s="48"/>
      <c r="BD133" s="48"/>
      <c r="BE133" s="48"/>
      <c r="BF133" s="48"/>
      <c r="BG133" s="133" t="s">
        <v>9088</v>
      </c>
      <c r="BH133" s="133" t="s">
        <v>9088</v>
      </c>
      <c r="BI133" s="133" t="s">
        <v>9426</v>
      </c>
      <c r="BJ133" s="133" t="s">
        <v>9426</v>
      </c>
      <c r="BK133" s="2"/>
      <c r="BL133" s="3"/>
      <c r="BM133" s="3"/>
      <c r="BN133" s="3"/>
      <c r="BO133" s="3"/>
    </row>
    <row r="134" spans="1:67" ht="15">
      <c r="A134" s="65" t="s">
        <v>611</v>
      </c>
      <c r="B134" s="66"/>
      <c r="C134" s="66"/>
      <c r="D134" s="67">
        <v>5.75</v>
      </c>
      <c r="E134" s="69">
        <v>55.68176436494908</v>
      </c>
      <c r="F134" s="103" t="s">
        <v>6732</v>
      </c>
      <c r="G134" s="66"/>
      <c r="H134" s="70"/>
      <c r="I134" s="71"/>
      <c r="J134" s="71"/>
      <c r="K134" s="70" t="s">
        <v>8002</v>
      </c>
      <c r="L134" s="74"/>
      <c r="M134" s="75">
        <v>1090.8817138671875</v>
      </c>
      <c r="N134" s="75">
        <v>3475.98095703125</v>
      </c>
      <c r="O134" s="76"/>
      <c r="P134" s="77"/>
      <c r="Q134" s="77"/>
      <c r="R134" s="89"/>
      <c r="S134" s="48">
        <v>2</v>
      </c>
      <c r="T134" s="48">
        <v>1</v>
      </c>
      <c r="U134" s="49">
        <v>0</v>
      </c>
      <c r="V134" s="49">
        <v>0.015385</v>
      </c>
      <c r="W134" s="49">
        <v>0</v>
      </c>
      <c r="X134" s="49">
        <v>0.704063</v>
      </c>
      <c r="Y134" s="49">
        <v>0</v>
      </c>
      <c r="Z134" s="49">
        <v>0</v>
      </c>
      <c r="AA134" s="72">
        <v>134</v>
      </c>
      <c r="AB134" s="72"/>
      <c r="AC134" s="73"/>
      <c r="AD134" s="79" t="s">
        <v>4501</v>
      </c>
      <c r="AE134" s="79">
        <v>172</v>
      </c>
      <c r="AF134" s="79">
        <v>13333</v>
      </c>
      <c r="AG134" s="79">
        <v>56932</v>
      </c>
      <c r="AH134" s="79">
        <v>77703</v>
      </c>
      <c r="AI134" s="79"/>
      <c r="AJ134" s="79" t="s">
        <v>5107</v>
      </c>
      <c r="AK134" s="79" t="s">
        <v>5544</v>
      </c>
      <c r="AL134" s="84" t="s">
        <v>5841</v>
      </c>
      <c r="AM134" s="79"/>
      <c r="AN134" s="81">
        <v>42886.607303240744</v>
      </c>
      <c r="AO134" s="84" t="s">
        <v>6386</v>
      </c>
      <c r="AP134" s="79" t="b">
        <v>0</v>
      </c>
      <c r="AQ134" s="79" t="b">
        <v>0</v>
      </c>
      <c r="AR134" s="79" t="b">
        <v>1</v>
      </c>
      <c r="AS134" s="79"/>
      <c r="AT134" s="79">
        <v>192</v>
      </c>
      <c r="AU134" s="84" t="s">
        <v>6484</v>
      </c>
      <c r="AV134" s="79" t="b">
        <v>0</v>
      </c>
      <c r="AW134" s="79" t="s">
        <v>6792</v>
      </c>
      <c r="AX134" s="84" t="s">
        <v>7344</v>
      </c>
      <c r="AY134" s="79" t="s">
        <v>66</v>
      </c>
      <c r="AZ134" s="79" t="str">
        <f>REPLACE(INDEX(GroupVertices[Group],MATCH(Vertices[[#This Row],[Vertex]],GroupVertices[Vertex],0)),1,1,"")</f>
        <v>2</v>
      </c>
      <c r="BA134" s="48"/>
      <c r="BB134" s="48"/>
      <c r="BC134" s="48"/>
      <c r="BD134" s="48"/>
      <c r="BE134" s="48"/>
      <c r="BF134" s="48"/>
      <c r="BG134" s="133" t="s">
        <v>9089</v>
      </c>
      <c r="BH134" s="133" t="s">
        <v>9089</v>
      </c>
      <c r="BI134" s="133" t="s">
        <v>9427</v>
      </c>
      <c r="BJ134" s="133" t="s">
        <v>9427</v>
      </c>
      <c r="BK134" s="2"/>
      <c r="BL134" s="3"/>
      <c r="BM134" s="3"/>
      <c r="BN134" s="3"/>
      <c r="BO134" s="3"/>
    </row>
    <row r="135" spans="1:67" ht="15">
      <c r="A135" s="65" t="s">
        <v>612</v>
      </c>
      <c r="B135" s="66"/>
      <c r="C135" s="66"/>
      <c r="D135" s="67">
        <v>5.75</v>
      </c>
      <c r="E135" s="69">
        <v>55.68176436494908</v>
      </c>
      <c r="F135" s="103" t="s">
        <v>6733</v>
      </c>
      <c r="G135" s="66"/>
      <c r="H135" s="70"/>
      <c r="I135" s="71"/>
      <c r="J135" s="71"/>
      <c r="K135" s="70" t="s">
        <v>8003</v>
      </c>
      <c r="L135" s="74"/>
      <c r="M135" s="75">
        <v>1327.361572265625</v>
      </c>
      <c r="N135" s="75">
        <v>971.210205078125</v>
      </c>
      <c r="O135" s="76"/>
      <c r="P135" s="77"/>
      <c r="Q135" s="77"/>
      <c r="R135" s="89"/>
      <c r="S135" s="48">
        <v>2</v>
      </c>
      <c r="T135" s="48">
        <v>1</v>
      </c>
      <c r="U135" s="49">
        <v>0</v>
      </c>
      <c r="V135" s="49">
        <v>0.015385</v>
      </c>
      <c r="W135" s="49">
        <v>0</v>
      </c>
      <c r="X135" s="49">
        <v>0.704063</v>
      </c>
      <c r="Y135" s="49">
        <v>0</v>
      </c>
      <c r="Z135" s="49">
        <v>0</v>
      </c>
      <c r="AA135" s="72">
        <v>135</v>
      </c>
      <c r="AB135" s="72"/>
      <c r="AC135" s="73"/>
      <c r="AD135" s="79" t="s">
        <v>4502</v>
      </c>
      <c r="AE135" s="79">
        <v>681</v>
      </c>
      <c r="AF135" s="79">
        <v>686</v>
      </c>
      <c r="AG135" s="79">
        <v>8673</v>
      </c>
      <c r="AH135" s="79">
        <v>12819</v>
      </c>
      <c r="AI135" s="79"/>
      <c r="AJ135" s="79" t="s">
        <v>5108</v>
      </c>
      <c r="AK135" s="79" t="s">
        <v>5545</v>
      </c>
      <c r="AL135" s="84" t="s">
        <v>5842</v>
      </c>
      <c r="AM135" s="79"/>
      <c r="AN135" s="81">
        <v>43245.95164351852</v>
      </c>
      <c r="AO135" s="84" t="s">
        <v>6387</v>
      </c>
      <c r="AP135" s="79" t="b">
        <v>0</v>
      </c>
      <c r="AQ135" s="79" t="b">
        <v>0</v>
      </c>
      <c r="AR135" s="79" t="b">
        <v>0</v>
      </c>
      <c r="AS135" s="79"/>
      <c r="AT135" s="79">
        <v>9</v>
      </c>
      <c r="AU135" s="84" t="s">
        <v>6484</v>
      </c>
      <c r="AV135" s="79" t="b">
        <v>0</v>
      </c>
      <c r="AW135" s="79" t="s">
        <v>6792</v>
      </c>
      <c r="AX135" s="84" t="s">
        <v>7345</v>
      </c>
      <c r="AY135" s="79" t="s">
        <v>66</v>
      </c>
      <c r="AZ135" s="79" t="str">
        <f>REPLACE(INDEX(GroupVertices[Group],MATCH(Vertices[[#This Row],[Vertex]],GroupVertices[Vertex],0)),1,1,"")</f>
        <v>2</v>
      </c>
      <c r="BA135" s="48"/>
      <c r="BB135" s="48"/>
      <c r="BC135" s="48"/>
      <c r="BD135" s="48"/>
      <c r="BE135" s="48"/>
      <c r="BF135" s="48"/>
      <c r="BG135" s="133" t="s">
        <v>9090</v>
      </c>
      <c r="BH135" s="133" t="s">
        <v>9090</v>
      </c>
      <c r="BI135" s="133" t="s">
        <v>9428</v>
      </c>
      <c r="BJ135" s="133" t="s">
        <v>9428</v>
      </c>
      <c r="BK135" s="2"/>
      <c r="BL135" s="3"/>
      <c r="BM135" s="3"/>
      <c r="BN135" s="3"/>
      <c r="BO135" s="3"/>
    </row>
    <row r="136" spans="1:67" ht="15">
      <c r="A136" s="65" t="s">
        <v>613</v>
      </c>
      <c r="B136" s="66"/>
      <c r="C136" s="66"/>
      <c r="D136" s="67">
        <v>5.75</v>
      </c>
      <c r="E136" s="69">
        <v>55.68176436494908</v>
      </c>
      <c r="F136" s="103" t="s">
        <v>6734</v>
      </c>
      <c r="G136" s="66"/>
      <c r="H136" s="70"/>
      <c r="I136" s="71"/>
      <c r="J136" s="71"/>
      <c r="K136" s="70" t="s">
        <v>8004</v>
      </c>
      <c r="L136" s="74"/>
      <c r="M136" s="75">
        <v>932.0416870117188</v>
      </c>
      <c r="N136" s="75">
        <v>3607.068359375</v>
      </c>
      <c r="O136" s="76"/>
      <c r="P136" s="77"/>
      <c r="Q136" s="77"/>
      <c r="R136" s="89"/>
      <c r="S136" s="48">
        <v>2</v>
      </c>
      <c r="T136" s="48">
        <v>1</v>
      </c>
      <c r="U136" s="49">
        <v>0</v>
      </c>
      <c r="V136" s="49">
        <v>0.015385</v>
      </c>
      <c r="W136" s="49">
        <v>0</v>
      </c>
      <c r="X136" s="49">
        <v>0.704063</v>
      </c>
      <c r="Y136" s="49">
        <v>0</v>
      </c>
      <c r="Z136" s="49">
        <v>0</v>
      </c>
      <c r="AA136" s="72">
        <v>136</v>
      </c>
      <c r="AB136" s="72"/>
      <c r="AC136" s="73"/>
      <c r="AD136" s="79" t="s">
        <v>4503</v>
      </c>
      <c r="AE136" s="79">
        <v>8086</v>
      </c>
      <c r="AF136" s="79">
        <v>12319</v>
      </c>
      <c r="AG136" s="79">
        <v>13354</v>
      </c>
      <c r="AH136" s="79">
        <v>42042</v>
      </c>
      <c r="AI136" s="79"/>
      <c r="AJ136" s="79" t="s">
        <v>5109</v>
      </c>
      <c r="AK136" s="79" t="s">
        <v>5546</v>
      </c>
      <c r="AL136" s="84" t="s">
        <v>5843</v>
      </c>
      <c r="AM136" s="79"/>
      <c r="AN136" s="81">
        <v>43237.733078703706</v>
      </c>
      <c r="AO136" s="84" t="s">
        <v>6388</v>
      </c>
      <c r="AP136" s="79" t="b">
        <v>1</v>
      </c>
      <c r="AQ136" s="79" t="b">
        <v>0</v>
      </c>
      <c r="AR136" s="79" t="b">
        <v>0</v>
      </c>
      <c r="AS136" s="79"/>
      <c r="AT136" s="79">
        <v>43</v>
      </c>
      <c r="AU136" s="79"/>
      <c r="AV136" s="79" t="b">
        <v>0</v>
      </c>
      <c r="AW136" s="79" t="s">
        <v>6792</v>
      </c>
      <c r="AX136" s="84" t="s">
        <v>7346</v>
      </c>
      <c r="AY136" s="79" t="s">
        <v>66</v>
      </c>
      <c r="AZ136" s="79" t="str">
        <f>REPLACE(INDEX(GroupVertices[Group],MATCH(Vertices[[#This Row],[Vertex]],GroupVertices[Vertex],0)),1,1,"")</f>
        <v>2</v>
      </c>
      <c r="BA136" s="48"/>
      <c r="BB136" s="48"/>
      <c r="BC136" s="48"/>
      <c r="BD136" s="48"/>
      <c r="BE136" s="48"/>
      <c r="BF136" s="48"/>
      <c r="BG136" s="133" t="s">
        <v>9091</v>
      </c>
      <c r="BH136" s="133" t="s">
        <v>9091</v>
      </c>
      <c r="BI136" s="133" t="s">
        <v>9429</v>
      </c>
      <c r="BJ136" s="133" t="s">
        <v>9429</v>
      </c>
      <c r="BK136" s="2"/>
      <c r="BL136" s="3"/>
      <c r="BM136" s="3"/>
      <c r="BN136" s="3"/>
      <c r="BO136" s="3"/>
    </row>
    <row r="137" spans="1:67" ht="15">
      <c r="A137" s="65" t="s">
        <v>615</v>
      </c>
      <c r="B137" s="66"/>
      <c r="C137" s="66"/>
      <c r="D137" s="67">
        <v>5.75</v>
      </c>
      <c r="E137" s="69">
        <v>55.68176436494908</v>
      </c>
      <c r="F137" s="103" t="s">
        <v>6736</v>
      </c>
      <c r="G137" s="66"/>
      <c r="H137" s="70"/>
      <c r="I137" s="71"/>
      <c r="J137" s="71"/>
      <c r="K137" s="70" t="s">
        <v>8006</v>
      </c>
      <c r="L137" s="74"/>
      <c r="M137" s="75">
        <v>706.4576416015625</v>
      </c>
      <c r="N137" s="75">
        <v>401.07177734375</v>
      </c>
      <c r="O137" s="76"/>
      <c r="P137" s="77"/>
      <c r="Q137" s="77"/>
      <c r="R137" s="89"/>
      <c r="S137" s="48">
        <v>2</v>
      </c>
      <c r="T137" s="48">
        <v>1</v>
      </c>
      <c r="U137" s="49">
        <v>0</v>
      </c>
      <c r="V137" s="49">
        <v>0.015385</v>
      </c>
      <c r="W137" s="49">
        <v>0</v>
      </c>
      <c r="X137" s="49">
        <v>0.704063</v>
      </c>
      <c r="Y137" s="49">
        <v>0</v>
      </c>
      <c r="Z137" s="49">
        <v>0</v>
      </c>
      <c r="AA137" s="72">
        <v>137</v>
      </c>
      <c r="AB137" s="72"/>
      <c r="AC137" s="73"/>
      <c r="AD137" s="79" t="s">
        <v>4505</v>
      </c>
      <c r="AE137" s="79">
        <v>15</v>
      </c>
      <c r="AF137" s="79">
        <v>173314</v>
      </c>
      <c r="AG137" s="79">
        <v>21762</v>
      </c>
      <c r="AH137" s="79">
        <v>16500</v>
      </c>
      <c r="AI137" s="79"/>
      <c r="AJ137" s="79" t="s">
        <v>5111</v>
      </c>
      <c r="AK137" s="79" t="s">
        <v>5547</v>
      </c>
      <c r="AL137" s="84" t="s">
        <v>5844</v>
      </c>
      <c r="AM137" s="79"/>
      <c r="AN137" s="81">
        <v>42776.87074074074</v>
      </c>
      <c r="AO137" s="84" t="s">
        <v>6390</v>
      </c>
      <c r="AP137" s="79" t="b">
        <v>0</v>
      </c>
      <c r="AQ137" s="79" t="b">
        <v>0</v>
      </c>
      <c r="AR137" s="79" t="b">
        <v>1</v>
      </c>
      <c r="AS137" s="79"/>
      <c r="AT137" s="79">
        <v>792</v>
      </c>
      <c r="AU137" s="84" t="s">
        <v>6484</v>
      </c>
      <c r="AV137" s="79" t="b">
        <v>0</v>
      </c>
      <c r="AW137" s="79" t="s">
        <v>6792</v>
      </c>
      <c r="AX137" s="84" t="s">
        <v>7348</v>
      </c>
      <c r="AY137" s="79" t="s">
        <v>66</v>
      </c>
      <c r="AZ137" s="79" t="str">
        <f>REPLACE(INDEX(GroupVertices[Group],MATCH(Vertices[[#This Row],[Vertex]],GroupVertices[Vertex],0)),1,1,"")</f>
        <v>2</v>
      </c>
      <c r="BA137" s="48"/>
      <c r="BB137" s="48"/>
      <c r="BC137" s="48"/>
      <c r="BD137" s="48"/>
      <c r="BE137" s="48"/>
      <c r="BF137" s="48"/>
      <c r="BG137" s="133" t="s">
        <v>9092</v>
      </c>
      <c r="BH137" s="133" t="s">
        <v>9092</v>
      </c>
      <c r="BI137" s="133" t="s">
        <v>9430</v>
      </c>
      <c r="BJ137" s="133" t="s">
        <v>9430</v>
      </c>
      <c r="BK137" s="2"/>
      <c r="BL137" s="3"/>
      <c r="BM137" s="3"/>
      <c r="BN137" s="3"/>
      <c r="BO137" s="3"/>
    </row>
    <row r="138" spans="1:67" ht="15">
      <c r="A138" s="65" t="s">
        <v>616</v>
      </c>
      <c r="B138" s="66"/>
      <c r="C138" s="66"/>
      <c r="D138" s="67">
        <v>5.75</v>
      </c>
      <c r="E138" s="69">
        <v>55.68176436494908</v>
      </c>
      <c r="F138" s="103" t="s">
        <v>6737</v>
      </c>
      <c r="G138" s="66"/>
      <c r="H138" s="70"/>
      <c r="I138" s="71"/>
      <c r="J138" s="71"/>
      <c r="K138" s="70" t="s">
        <v>8007</v>
      </c>
      <c r="L138" s="74"/>
      <c r="M138" s="75">
        <v>1116.950439453125</v>
      </c>
      <c r="N138" s="75">
        <v>2039.82080078125</v>
      </c>
      <c r="O138" s="76"/>
      <c r="P138" s="77"/>
      <c r="Q138" s="77"/>
      <c r="R138" s="89"/>
      <c r="S138" s="48">
        <v>2</v>
      </c>
      <c r="T138" s="48">
        <v>1</v>
      </c>
      <c r="U138" s="49">
        <v>0</v>
      </c>
      <c r="V138" s="49">
        <v>0.015385</v>
      </c>
      <c r="W138" s="49">
        <v>0</v>
      </c>
      <c r="X138" s="49">
        <v>0.704063</v>
      </c>
      <c r="Y138" s="49">
        <v>0</v>
      </c>
      <c r="Z138" s="49">
        <v>0</v>
      </c>
      <c r="AA138" s="72">
        <v>138</v>
      </c>
      <c r="AB138" s="72"/>
      <c r="AC138" s="73"/>
      <c r="AD138" s="79" t="s">
        <v>4506</v>
      </c>
      <c r="AE138" s="79">
        <v>1</v>
      </c>
      <c r="AF138" s="79">
        <v>276607</v>
      </c>
      <c r="AG138" s="79">
        <v>97</v>
      </c>
      <c r="AH138" s="79">
        <v>6</v>
      </c>
      <c r="AI138" s="79"/>
      <c r="AJ138" s="79" t="s">
        <v>5112</v>
      </c>
      <c r="AK138" s="79"/>
      <c r="AL138" s="79"/>
      <c r="AM138" s="79"/>
      <c r="AN138" s="81">
        <v>43648.468622685185</v>
      </c>
      <c r="AO138" s="84" t="s">
        <v>6391</v>
      </c>
      <c r="AP138" s="79" t="b">
        <v>1</v>
      </c>
      <c r="AQ138" s="79" t="b">
        <v>0</v>
      </c>
      <c r="AR138" s="79" t="b">
        <v>0</v>
      </c>
      <c r="AS138" s="79"/>
      <c r="AT138" s="79">
        <v>571</v>
      </c>
      <c r="AU138" s="79"/>
      <c r="AV138" s="79" t="b">
        <v>0</v>
      </c>
      <c r="AW138" s="79" t="s">
        <v>6792</v>
      </c>
      <c r="AX138" s="84" t="s">
        <v>7349</v>
      </c>
      <c r="AY138" s="79" t="s">
        <v>66</v>
      </c>
      <c r="AZ138" s="79" t="str">
        <f>REPLACE(INDEX(GroupVertices[Group],MATCH(Vertices[[#This Row],[Vertex]],GroupVertices[Vertex],0)),1,1,"")</f>
        <v>2</v>
      </c>
      <c r="BA138" s="48"/>
      <c r="BB138" s="48"/>
      <c r="BC138" s="48"/>
      <c r="BD138" s="48"/>
      <c r="BE138" s="48"/>
      <c r="BF138" s="48"/>
      <c r="BG138" s="133" t="s">
        <v>9093</v>
      </c>
      <c r="BH138" s="133" t="s">
        <v>9093</v>
      </c>
      <c r="BI138" s="133" t="s">
        <v>9431</v>
      </c>
      <c r="BJ138" s="133" t="s">
        <v>9431</v>
      </c>
      <c r="BK138" s="2"/>
      <c r="BL138" s="3"/>
      <c r="BM138" s="3"/>
      <c r="BN138" s="3"/>
      <c r="BO138" s="3"/>
    </row>
    <row r="139" spans="1:67" ht="15">
      <c r="A139" s="65" t="s">
        <v>617</v>
      </c>
      <c r="B139" s="66"/>
      <c r="C139" s="66"/>
      <c r="D139" s="67">
        <v>5.75</v>
      </c>
      <c r="E139" s="69">
        <v>55.68176436494908</v>
      </c>
      <c r="F139" s="103" t="s">
        <v>6738</v>
      </c>
      <c r="G139" s="66"/>
      <c r="H139" s="70"/>
      <c r="I139" s="71"/>
      <c r="J139" s="71"/>
      <c r="K139" s="70" t="s">
        <v>8008</v>
      </c>
      <c r="L139" s="74"/>
      <c r="M139" s="75">
        <v>375.7366027832031</v>
      </c>
      <c r="N139" s="75">
        <v>3299.5263671875</v>
      </c>
      <c r="O139" s="76"/>
      <c r="P139" s="77"/>
      <c r="Q139" s="77"/>
      <c r="R139" s="89"/>
      <c r="S139" s="48">
        <v>2</v>
      </c>
      <c r="T139" s="48">
        <v>1</v>
      </c>
      <c r="U139" s="49">
        <v>0</v>
      </c>
      <c r="V139" s="49">
        <v>0.015385</v>
      </c>
      <c r="W139" s="49">
        <v>0</v>
      </c>
      <c r="X139" s="49">
        <v>0.704063</v>
      </c>
      <c r="Y139" s="49">
        <v>0</v>
      </c>
      <c r="Z139" s="49">
        <v>0</v>
      </c>
      <c r="AA139" s="72">
        <v>139</v>
      </c>
      <c r="AB139" s="72"/>
      <c r="AC139" s="73"/>
      <c r="AD139" s="79" t="s">
        <v>4507</v>
      </c>
      <c r="AE139" s="79">
        <v>1001</v>
      </c>
      <c r="AF139" s="79">
        <v>55270</v>
      </c>
      <c r="AG139" s="79">
        <v>65769</v>
      </c>
      <c r="AH139" s="79">
        <v>116113</v>
      </c>
      <c r="AI139" s="79"/>
      <c r="AJ139" s="79" t="s">
        <v>5113</v>
      </c>
      <c r="AK139" s="79"/>
      <c r="AL139" s="84" t="s">
        <v>5845</v>
      </c>
      <c r="AM139" s="79"/>
      <c r="AN139" s="81">
        <v>42155.09164351852</v>
      </c>
      <c r="AO139" s="84" t="s">
        <v>6392</v>
      </c>
      <c r="AP139" s="79" t="b">
        <v>0</v>
      </c>
      <c r="AQ139" s="79" t="b">
        <v>0</v>
      </c>
      <c r="AR139" s="79" t="b">
        <v>0</v>
      </c>
      <c r="AS139" s="79"/>
      <c r="AT139" s="79">
        <v>658</v>
      </c>
      <c r="AU139" s="84" t="s">
        <v>6484</v>
      </c>
      <c r="AV139" s="79" t="b">
        <v>0</v>
      </c>
      <c r="AW139" s="79" t="s">
        <v>6792</v>
      </c>
      <c r="AX139" s="84" t="s">
        <v>7350</v>
      </c>
      <c r="AY139" s="79" t="s">
        <v>66</v>
      </c>
      <c r="AZ139" s="79" t="str">
        <f>REPLACE(INDEX(GroupVertices[Group],MATCH(Vertices[[#This Row],[Vertex]],GroupVertices[Vertex],0)),1,1,"")</f>
        <v>2</v>
      </c>
      <c r="BA139" s="48"/>
      <c r="BB139" s="48"/>
      <c r="BC139" s="48"/>
      <c r="BD139" s="48"/>
      <c r="BE139" s="48"/>
      <c r="BF139" s="48"/>
      <c r="BG139" s="133" t="s">
        <v>9094</v>
      </c>
      <c r="BH139" s="133" t="s">
        <v>9094</v>
      </c>
      <c r="BI139" s="133" t="s">
        <v>9432</v>
      </c>
      <c r="BJ139" s="133" t="s">
        <v>9432</v>
      </c>
      <c r="BK139" s="2"/>
      <c r="BL139" s="3"/>
      <c r="BM139" s="3"/>
      <c r="BN139" s="3"/>
      <c r="BO139" s="3"/>
    </row>
    <row r="140" spans="1:67" ht="15">
      <c r="A140" s="65" t="s">
        <v>629</v>
      </c>
      <c r="B140" s="66"/>
      <c r="C140" s="66"/>
      <c r="D140" s="67">
        <v>5.75</v>
      </c>
      <c r="E140" s="69">
        <v>100</v>
      </c>
      <c r="F140" s="103" t="s">
        <v>1821</v>
      </c>
      <c r="G140" s="66"/>
      <c r="H140" s="70"/>
      <c r="I140" s="71"/>
      <c r="J140" s="71"/>
      <c r="K140" s="70" t="s">
        <v>8029</v>
      </c>
      <c r="L140" s="74"/>
      <c r="M140" s="75">
        <v>7632.4736328125</v>
      </c>
      <c r="N140" s="75">
        <v>7638.50634765625</v>
      </c>
      <c r="O140" s="76"/>
      <c r="P140" s="77"/>
      <c r="Q140" s="77"/>
      <c r="R140" s="89"/>
      <c r="S140" s="48">
        <v>2</v>
      </c>
      <c r="T140" s="48">
        <v>1</v>
      </c>
      <c r="U140" s="49">
        <v>0</v>
      </c>
      <c r="V140" s="49">
        <v>1</v>
      </c>
      <c r="W140" s="49">
        <v>0</v>
      </c>
      <c r="X140" s="49">
        <v>1.298244</v>
      </c>
      <c r="Y140" s="49">
        <v>0</v>
      </c>
      <c r="Z140" s="49">
        <v>0</v>
      </c>
      <c r="AA140" s="72">
        <v>140</v>
      </c>
      <c r="AB140" s="72"/>
      <c r="AC140" s="73"/>
      <c r="AD140" s="79" t="s">
        <v>4527</v>
      </c>
      <c r="AE140" s="79">
        <v>898</v>
      </c>
      <c r="AF140" s="79">
        <v>333</v>
      </c>
      <c r="AG140" s="79">
        <v>1066</v>
      </c>
      <c r="AH140" s="79">
        <v>596</v>
      </c>
      <c r="AI140" s="79"/>
      <c r="AJ140" s="79" t="s">
        <v>5133</v>
      </c>
      <c r="AK140" s="79" t="s">
        <v>5558</v>
      </c>
      <c r="AL140" s="84" t="s">
        <v>5855</v>
      </c>
      <c r="AM140" s="79"/>
      <c r="AN140" s="81">
        <v>41451.635</v>
      </c>
      <c r="AO140" s="84" t="s">
        <v>6410</v>
      </c>
      <c r="AP140" s="79" t="b">
        <v>0</v>
      </c>
      <c r="AQ140" s="79" t="b">
        <v>0</v>
      </c>
      <c r="AR140" s="79" t="b">
        <v>1</v>
      </c>
      <c r="AS140" s="79"/>
      <c r="AT140" s="79">
        <v>3</v>
      </c>
      <c r="AU140" s="84" t="s">
        <v>6489</v>
      </c>
      <c r="AV140" s="79" t="b">
        <v>1</v>
      </c>
      <c r="AW140" s="79" t="s">
        <v>6792</v>
      </c>
      <c r="AX140" s="84" t="s">
        <v>7371</v>
      </c>
      <c r="AY140" s="79" t="s">
        <v>66</v>
      </c>
      <c r="AZ140" s="79" t="str">
        <f>REPLACE(INDEX(GroupVertices[Group],MATCH(Vertices[[#This Row],[Vertex]],GroupVertices[Vertex],0)),1,1,"")</f>
        <v>76</v>
      </c>
      <c r="BA140" s="48" t="s">
        <v>1304</v>
      </c>
      <c r="BB140" s="48" t="s">
        <v>1304</v>
      </c>
      <c r="BC140" s="48" t="s">
        <v>1336</v>
      </c>
      <c r="BD140" s="48" t="s">
        <v>1336</v>
      </c>
      <c r="BE140" s="48" t="s">
        <v>1377</v>
      </c>
      <c r="BF140" s="48" t="s">
        <v>1377</v>
      </c>
      <c r="BG140" s="133" t="s">
        <v>8612</v>
      </c>
      <c r="BH140" s="133" t="s">
        <v>8612</v>
      </c>
      <c r="BI140" s="133" t="s">
        <v>8768</v>
      </c>
      <c r="BJ140" s="133" t="s">
        <v>8768</v>
      </c>
      <c r="BK140" s="2"/>
      <c r="BL140" s="3"/>
      <c r="BM140" s="3"/>
      <c r="BN140" s="3"/>
      <c r="BO140" s="3"/>
    </row>
    <row r="141" spans="1:67" ht="15">
      <c r="A141" s="65" t="s">
        <v>637</v>
      </c>
      <c r="B141" s="66"/>
      <c r="C141" s="66"/>
      <c r="D141" s="67">
        <v>5.75</v>
      </c>
      <c r="E141" s="69">
        <v>100</v>
      </c>
      <c r="F141" s="103" t="s">
        <v>6757</v>
      </c>
      <c r="G141" s="66"/>
      <c r="H141" s="70"/>
      <c r="I141" s="71"/>
      <c r="J141" s="71"/>
      <c r="K141" s="70" t="s">
        <v>8037</v>
      </c>
      <c r="L141" s="74"/>
      <c r="M141" s="75">
        <v>8152.56298828125</v>
      </c>
      <c r="N141" s="75">
        <v>8911.5849609375</v>
      </c>
      <c r="O141" s="76"/>
      <c r="P141" s="77"/>
      <c r="Q141" s="77"/>
      <c r="R141" s="89"/>
      <c r="S141" s="48">
        <v>2</v>
      </c>
      <c r="T141" s="48">
        <v>1</v>
      </c>
      <c r="U141" s="49">
        <v>0</v>
      </c>
      <c r="V141" s="49">
        <v>1</v>
      </c>
      <c r="W141" s="49">
        <v>0</v>
      </c>
      <c r="X141" s="49">
        <v>1.298244</v>
      </c>
      <c r="Y141" s="49">
        <v>0</v>
      </c>
      <c r="Z141" s="49">
        <v>0</v>
      </c>
      <c r="AA141" s="72">
        <v>141</v>
      </c>
      <c r="AB141" s="72"/>
      <c r="AC141" s="73"/>
      <c r="AD141" s="79" t="s">
        <v>4535</v>
      </c>
      <c r="AE141" s="79">
        <v>125</v>
      </c>
      <c r="AF141" s="79">
        <v>148</v>
      </c>
      <c r="AG141" s="79">
        <v>33</v>
      </c>
      <c r="AH141" s="79">
        <v>14</v>
      </c>
      <c r="AI141" s="79"/>
      <c r="AJ141" s="79" t="s">
        <v>5141</v>
      </c>
      <c r="AK141" s="79"/>
      <c r="AL141" s="79"/>
      <c r="AM141" s="79"/>
      <c r="AN141" s="81">
        <v>43094.13143518518</v>
      </c>
      <c r="AO141" s="84" t="s">
        <v>6417</v>
      </c>
      <c r="AP141" s="79" t="b">
        <v>1</v>
      </c>
      <c r="AQ141" s="79" t="b">
        <v>0</v>
      </c>
      <c r="AR141" s="79" t="b">
        <v>0</v>
      </c>
      <c r="AS141" s="79"/>
      <c r="AT141" s="79">
        <v>1</v>
      </c>
      <c r="AU141" s="79"/>
      <c r="AV141" s="79" t="b">
        <v>0</v>
      </c>
      <c r="AW141" s="79" t="s">
        <v>6792</v>
      </c>
      <c r="AX141" s="84" t="s">
        <v>7379</v>
      </c>
      <c r="AY141" s="79" t="s">
        <v>66</v>
      </c>
      <c r="AZ141" s="79" t="str">
        <f>REPLACE(INDEX(GroupVertices[Group],MATCH(Vertices[[#This Row],[Vertex]],GroupVertices[Vertex],0)),1,1,"")</f>
        <v>137</v>
      </c>
      <c r="BA141" s="48"/>
      <c r="BB141" s="48"/>
      <c r="BC141" s="48"/>
      <c r="BD141" s="48"/>
      <c r="BE141" s="48" t="s">
        <v>1364</v>
      </c>
      <c r="BF141" s="48" t="s">
        <v>1364</v>
      </c>
      <c r="BG141" s="133" t="s">
        <v>8627</v>
      </c>
      <c r="BH141" s="133" t="s">
        <v>8627</v>
      </c>
      <c r="BI141" s="133" t="s">
        <v>8776</v>
      </c>
      <c r="BJ141" s="133" t="s">
        <v>8776</v>
      </c>
      <c r="BK141" s="2"/>
      <c r="BL141" s="3"/>
      <c r="BM141" s="3"/>
      <c r="BN141" s="3"/>
      <c r="BO141" s="3"/>
    </row>
    <row r="142" spans="1:67" ht="15">
      <c r="A142" s="65" t="s">
        <v>647</v>
      </c>
      <c r="B142" s="66"/>
      <c r="C142" s="66"/>
      <c r="D142" s="67">
        <v>5.75</v>
      </c>
      <c r="E142" s="69">
        <v>55.51974747114414</v>
      </c>
      <c r="F142" s="103" t="s">
        <v>1831</v>
      </c>
      <c r="G142" s="66"/>
      <c r="H142" s="70"/>
      <c r="I142" s="71"/>
      <c r="J142" s="71"/>
      <c r="K142" s="70" t="s">
        <v>8053</v>
      </c>
      <c r="L142" s="74"/>
      <c r="M142" s="75">
        <v>1663.340576171875</v>
      </c>
      <c r="N142" s="75">
        <v>6459.03466796875</v>
      </c>
      <c r="O142" s="76"/>
      <c r="P142" s="77"/>
      <c r="Q142" s="77"/>
      <c r="R142" s="89"/>
      <c r="S142" s="48">
        <v>2</v>
      </c>
      <c r="T142" s="48">
        <v>1</v>
      </c>
      <c r="U142" s="49">
        <v>0</v>
      </c>
      <c r="V142" s="49">
        <v>0.015152</v>
      </c>
      <c r="W142" s="49">
        <v>0</v>
      </c>
      <c r="X142" s="49">
        <v>0.653182</v>
      </c>
      <c r="Y142" s="49">
        <v>0</v>
      </c>
      <c r="Z142" s="49">
        <v>0</v>
      </c>
      <c r="AA142" s="72">
        <v>142</v>
      </c>
      <c r="AB142" s="72"/>
      <c r="AC142" s="73"/>
      <c r="AD142" s="79" t="s">
        <v>4550</v>
      </c>
      <c r="AE142" s="79">
        <v>3446</v>
      </c>
      <c r="AF142" s="79">
        <v>6854</v>
      </c>
      <c r="AG142" s="79">
        <v>304679</v>
      </c>
      <c r="AH142" s="79">
        <v>1664</v>
      </c>
      <c r="AI142" s="79"/>
      <c r="AJ142" s="79" t="s">
        <v>5157</v>
      </c>
      <c r="AK142" s="79" t="s">
        <v>5568</v>
      </c>
      <c r="AL142" s="84" t="s">
        <v>5864</v>
      </c>
      <c r="AM142" s="79"/>
      <c r="AN142" s="81">
        <v>41475.78228009259</v>
      </c>
      <c r="AO142" s="84" t="s">
        <v>6432</v>
      </c>
      <c r="AP142" s="79" t="b">
        <v>0</v>
      </c>
      <c r="AQ142" s="79" t="b">
        <v>0</v>
      </c>
      <c r="AR142" s="79" t="b">
        <v>0</v>
      </c>
      <c r="AS142" s="79"/>
      <c r="AT142" s="79">
        <v>579</v>
      </c>
      <c r="AU142" s="84" t="s">
        <v>6484</v>
      </c>
      <c r="AV142" s="79" t="b">
        <v>0</v>
      </c>
      <c r="AW142" s="79" t="s">
        <v>6792</v>
      </c>
      <c r="AX142" s="84" t="s">
        <v>7395</v>
      </c>
      <c r="AY142" s="79" t="s">
        <v>66</v>
      </c>
      <c r="AZ142" s="79" t="str">
        <f>REPLACE(INDEX(GroupVertices[Group],MATCH(Vertices[[#This Row],[Vertex]],GroupVertices[Vertex],0)),1,1,"")</f>
        <v>3</v>
      </c>
      <c r="BA142" s="48" t="s">
        <v>1308</v>
      </c>
      <c r="BB142" s="48" t="s">
        <v>1308</v>
      </c>
      <c r="BC142" s="48" t="s">
        <v>1339</v>
      </c>
      <c r="BD142" s="48" t="s">
        <v>1339</v>
      </c>
      <c r="BE142" s="48" t="s">
        <v>1389</v>
      </c>
      <c r="BF142" s="48" t="s">
        <v>1389</v>
      </c>
      <c r="BG142" s="133" t="s">
        <v>9095</v>
      </c>
      <c r="BH142" s="133" t="s">
        <v>9095</v>
      </c>
      <c r="BI142" s="133" t="s">
        <v>9433</v>
      </c>
      <c r="BJ142" s="133" t="s">
        <v>9433</v>
      </c>
      <c r="BK142" s="2"/>
      <c r="BL142" s="3"/>
      <c r="BM142" s="3"/>
      <c r="BN142" s="3"/>
      <c r="BO142" s="3"/>
    </row>
    <row r="143" spans="1:67" ht="15">
      <c r="A143" s="65" t="s">
        <v>653</v>
      </c>
      <c r="B143" s="66"/>
      <c r="C143" s="66"/>
      <c r="D143" s="67">
        <v>5.75</v>
      </c>
      <c r="E143" s="69">
        <v>55.51974747114414</v>
      </c>
      <c r="F143" s="103" t="s">
        <v>1836</v>
      </c>
      <c r="G143" s="66"/>
      <c r="H143" s="70"/>
      <c r="I143" s="71"/>
      <c r="J143" s="71"/>
      <c r="K143" s="70" t="s">
        <v>8063</v>
      </c>
      <c r="L143" s="74"/>
      <c r="M143" s="75">
        <v>1549.4073486328125</v>
      </c>
      <c r="N143" s="75">
        <v>7713.0361328125</v>
      </c>
      <c r="O143" s="76"/>
      <c r="P143" s="77"/>
      <c r="Q143" s="77"/>
      <c r="R143" s="89"/>
      <c r="S143" s="48">
        <v>2</v>
      </c>
      <c r="T143" s="48">
        <v>1</v>
      </c>
      <c r="U143" s="49">
        <v>0</v>
      </c>
      <c r="V143" s="49">
        <v>0.015152</v>
      </c>
      <c r="W143" s="49">
        <v>0</v>
      </c>
      <c r="X143" s="49">
        <v>0.653182</v>
      </c>
      <c r="Y143" s="49">
        <v>0</v>
      </c>
      <c r="Z143" s="49">
        <v>0</v>
      </c>
      <c r="AA143" s="72">
        <v>143</v>
      </c>
      <c r="AB143" s="72"/>
      <c r="AC143" s="73"/>
      <c r="AD143" s="79" t="s">
        <v>4560</v>
      </c>
      <c r="AE143" s="79">
        <v>0</v>
      </c>
      <c r="AF143" s="79">
        <v>6</v>
      </c>
      <c r="AG143" s="79">
        <v>30093</v>
      </c>
      <c r="AH143" s="79">
        <v>0</v>
      </c>
      <c r="AI143" s="79"/>
      <c r="AJ143" s="79" t="s">
        <v>5167</v>
      </c>
      <c r="AK143" s="79"/>
      <c r="AL143" s="79"/>
      <c r="AM143" s="79"/>
      <c r="AN143" s="81">
        <v>41553.85229166667</v>
      </c>
      <c r="AO143" s="79"/>
      <c r="AP143" s="79" t="b">
        <v>1</v>
      </c>
      <c r="AQ143" s="79" t="b">
        <v>0</v>
      </c>
      <c r="AR143" s="79" t="b">
        <v>0</v>
      </c>
      <c r="AS143" s="79"/>
      <c r="AT143" s="79">
        <v>3</v>
      </c>
      <c r="AU143" s="84" t="s">
        <v>6484</v>
      </c>
      <c r="AV143" s="79" t="b">
        <v>0</v>
      </c>
      <c r="AW143" s="79" t="s">
        <v>6792</v>
      </c>
      <c r="AX143" s="84" t="s">
        <v>7405</v>
      </c>
      <c r="AY143" s="79" t="s">
        <v>66</v>
      </c>
      <c r="AZ143" s="79" t="str">
        <f>REPLACE(INDEX(GroupVertices[Group],MATCH(Vertices[[#This Row],[Vertex]],GroupVertices[Vertex],0)),1,1,"")</f>
        <v>3</v>
      </c>
      <c r="BA143" s="48"/>
      <c r="BB143" s="48"/>
      <c r="BC143" s="48"/>
      <c r="BD143" s="48"/>
      <c r="BE143" s="48"/>
      <c r="BF143" s="48"/>
      <c r="BG143" s="133" t="s">
        <v>9096</v>
      </c>
      <c r="BH143" s="133" t="s">
        <v>9096</v>
      </c>
      <c r="BI143" s="133" t="s">
        <v>9434</v>
      </c>
      <c r="BJ143" s="133" t="s">
        <v>9434</v>
      </c>
      <c r="BK143" s="2"/>
      <c r="BL143" s="3"/>
      <c r="BM143" s="3"/>
      <c r="BN143" s="3"/>
      <c r="BO143" s="3"/>
    </row>
    <row r="144" spans="1:67" ht="15">
      <c r="A144" s="65" t="s">
        <v>657</v>
      </c>
      <c r="B144" s="66"/>
      <c r="C144" s="66"/>
      <c r="D144" s="67">
        <v>5.75</v>
      </c>
      <c r="E144" s="69">
        <v>55.51974747114414</v>
      </c>
      <c r="F144" s="103" t="s">
        <v>6774</v>
      </c>
      <c r="G144" s="66"/>
      <c r="H144" s="70"/>
      <c r="I144" s="71"/>
      <c r="J144" s="71"/>
      <c r="K144" s="70" t="s">
        <v>8068</v>
      </c>
      <c r="L144" s="74"/>
      <c r="M144" s="75">
        <v>1521.303955078125</v>
      </c>
      <c r="N144" s="75">
        <v>8502.267578125</v>
      </c>
      <c r="O144" s="76"/>
      <c r="P144" s="77"/>
      <c r="Q144" s="77"/>
      <c r="R144" s="89"/>
      <c r="S144" s="48">
        <v>2</v>
      </c>
      <c r="T144" s="48">
        <v>1</v>
      </c>
      <c r="U144" s="49">
        <v>0</v>
      </c>
      <c r="V144" s="49">
        <v>0.015152</v>
      </c>
      <c r="W144" s="49">
        <v>0</v>
      </c>
      <c r="X144" s="49">
        <v>0.653182</v>
      </c>
      <c r="Y144" s="49">
        <v>0</v>
      </c>
      <c r="Z144" s="49">
        <v>0</v>
      </c>
      <c r="AA144" s="72">
        <v>144</v>
      </c>
      <c r="AB144" s="72"/>
      <c r="AC144" s="73"/>
      <c r="AD144" s="79" t="s">
        <v>4565</v>
      </c>
      <c r="AE144" s="79">
        <v>32</v>
      </c>
      <c r="AF144" s="79">
        <v>143</v>
      </c>
      <c r="AG144" s="79">
        <v>6823</v>
      </c>
      <c r="AH144" s="79">
        <v>27</v>
      </c>
      <c r="AI144" s="79"/>
      <c r="AJ144" s="79" t="s">
        <v>5172</v>
      </c>
      <c r="AK144" s="79" t="s">
        <v>5233</v>
      </c>
      <c r="AL144" s="84" t="s">
        <v>5869</v>
      </c>
      <c r="AM144" s="79"/>
      <c r="AN144" s="81">
        <v>40329.049259259256</v>
      </c>
      <c r="AO144" s="84" t="s">
        <v>6445</v>
      </c>
      <c r="AP144" s="79" t="b">
        <v>0</v>
      </c>
      <c r="AQ144" s="79" t="b">
        <v>0</v>
      </c>
      <c r="AR144" s="79" t="b">
        <v>0</v>
      </c>
      <c r="AS144" s="79"/>
      <c r="AT144" s="79">
        <v>4</v>
      </c>
      <c r="AU144" s="84" t="s">
        <v>6489</v>
      </c>
      <c r="AV144" s="79" t="b">
        <v>0</v>
      </c>
      <c r="AW144" s="79" t="s">
        <v>6792</v>
      </c>
      <c r="AX144" s="84" t="s">
        <v>7410</v>
      </c>
      <c r="AY144" s="79" t="s">
        <v>66</v>
      </c>
      <c r="AZ144" s="79" t="str">
        <f>REPLACE(INDEX(GroupVertices[Group],MATCH(Vertices[[#This Row],[Vertex]],GroupVertices[Vertex],0)),1,1,"")</f>
        <v>3</v>
      </c>
      <c r="BA144" s="48"/>
      <c r="BB144" s="48"/>
      <c r="BC144" s="48"/>
      <c r="BD144" s="48"/>
      <c r="BE144" s="48" t="s">
        <v>1390</v>
      </c>
      <c r="BF144" s="48" t="s">
        <v>1390</v>
      </c>
      <c r="BG144" s="133" t="s">
        <v>9097</v>
      </c>
      <c r="BH144" s="133" t="s">
        <v>9097</v>
      </c>
      <c r="BI144" s="133" t="s">
        <v>9435</v>
      </c>
      <c r="BJ144" s="133" t="s">
        <v>9435</v>
      </c>
      <c r="BK144" s="2"/>
      <c r="BL144" s="3"/>
      <c r="BM144" s="3"/>
      <c r="BN144" s="3"/>
      <c r="BO144" s="3"/>
    </row>
    <row r="145" spans="1:67" ht="15">
      <c r="A145" s="65" t="s">
        <v>663</v>
      </c>
      <c r="B145" s="66"/>
      <c r="C145" s="66"/>
      <c r="D145" s="67">
        <v>5.75</v>
      </c>
      <c r="E145" s="69">
        <v>82.9129711256032</v>
      </c>
      <c r="F145" s="103" t="s">
        <v>1844</v>
      </c>
      <c r="G145" s="66"/>
      <c r="H145" s="70"/>
      <c r="I145" s="71"/>
      <c r="J145" s="71"/>
      <c r="K145" s="70" t="s">
        <v>8074</v>
      </c>
      <c r="L145" s="74"/>
      <c r="M145" s="75">
        <v>4043.80517578125</v>
      </c>
      <c r="N145" s="75">
        <v>1970.0987548828125</v>
      </c>
      <c r="O145" s="76"/>
      <c r="P145" s="77"/>
      <c r="Q145" s="77"/>
      <c r="R145" s="89"/>
      <c r="S145" s="48">
        <v>2</v>
      </c>
      <c r="T145" s="48">
        <v>1</v>
      </c>
      <c r="U145" s="49">
        <v>0</v>
      </c>
      <c r="V145" s="49">
        <v>0.2</v>
      </c>
      <c r="W145" s="49">
        <v>0</v>
      </c>
      <c r="X145" s="49">
        <v>0.969109</v>
      </c>
      <c r="Y145" s="49">
        <v>0</v>
      </c>
      <c r="Z145" s="49">
        <v>0</v>
      </c>
      <c r="AA145" s="72">
        <v>145</v>
      </c>
      <c r="AB145" s="72"/>
      <c r="AC145" s="73"/>
      <c r="AD145" s="79" t="s">
        <v>4571</v>
      </c>
      <c r="AE145" s="79">
        <v>3498</v>
      </c>
      <c r="AF145" s="79">
        <v>3657</v>
      </c>
      <c r="AG145" s="79">
        <v>31183</v>
      </c>
      <c r="AH145" s="79">
        <v>43566</v>
      </c>
      <c r="AI145" s="79"/>
      <c r="AJ145" s="79" t="s">
        <v>5178</v>
      </c>
      <c r="AK145" s="79" t="s">
        <v>5471</v>
      </c>
      <c r="AL145" s="84" t="s">
        <v>5874</v>
      </c>
      <c r="AM145" s="79"/>
      <c r="AN145" s="81">
        <v>39541.590995370374</v>
      </c>
      <c r="AO145" s="84" t="s">
        <v>6451</v>
      </c>
      <c r="AP145" s="79" t="b">
        <v>0</v>
      </c>
      <c r="AQ145" s="79" t="b">
        <v>0</v>
      </c>
      <c r="AR145" s="79" t="b">
        <v>1</v>
      </c>
      <c r="AS145" s="79"/>
      <c r="AT145" s="79">
        <v>217</v>
      </c>
      <c r="AU145" s="84" t="s">
        <v>6497</v>
      </c>
      <c r="AV145" s="79" t="b">
        <v>0</v>
      </c>
      <c r="AW145" s="79" t="s">
        <v>6792</v>
      </c>
      <c r="AX145" s="84" t="s">
        <v>7416</v>
      </c>
      <c r="AY145" s="79" t="s">
        <v>66</v>
      </c>
      <c r="AZ145" s="79" t="str">
        <f>REPLACE(INDEX(GroupVertices[Group],MATCH(Vertices[[#This Row],[Vertex]],GroupVertices[Vertex],0)),1,1,"")</f>
        <v>19</v>
      </c>
      <c r="BA145" s="48"/>
      <c r="BB145" s="48"/>
      <c r="BC145" s="48"/>
      <c r="BD145" s="48"/>
      <c r="BE145" s="48"/>
      <c r="BF145" s="48"/>
      <c r="BG145" s="133" t="s">
        <v>9098</v>
      </c>
      <c r="BH145" s="133" t="s">
        <v>9098</v>
      </c>
      <c r="BI145" s="133" t="s">
        <v>9436</v>
      </c>
      <c r="BJ145" s="133" t="s">
        <v>9436</v>
      </c>
      <c r="BK145" s="2"/>
      <c r="BL145" s="3"/>
      <c r="BM145" s="3"/>
      <c r="BN145" s="3"/>
      <c r="BO145" s="3"/>
    </row>
    <row r="146" spans="1:67" ht="15">
      <c r="A146" s="65" t="s">
        <v>246</v>
      </c>
      <c r="B146" s="66"/>
      <c r="C146" s="66"/>
      <c r="D146" s="67">
        <v>1.5</v>
      </c>
      <c r="E146" s="69">
        <v>50</v>
      </c>
      <c r="F146" s="103" t="s">
        <v>6507</v>
      </c>
      <c r="G146" s="66"/>
      <c r="H146" s="70"/>
      <c r="I146" s="71"/>
      <c r="J146" s="71"/>
      <c r="K146" s="70" t="s">
        <v>7485</v>
      </c>
      <c r="L146" s="74"/>
      <c r="M146" s="75">
        <v>8250.150390625</v>
      </c>
      <c r="N146" s="75">
        <v>1485.2625732421875</v>
      </c>
      <c r="O146" s="76"/>
      <c r="P146" s="77"/>
      <c r="Q146" s="77"/>
      <c r="R146" s="89"/>
      <c r="S146" s="48">
        <v>1</v>
      </c>
      <c r="T146" s="48">
        <v>1</v>
      </c>
      <c r="U146" s="49">
        <v>0</v>
      </c>
      <c r="V146" s="49">
        <v>0</v>
      </c>
      <c r="W146" s="49">
        <v>0</v>
      </c>
      <c r="X146" s="49">
        <v>0.999999</v>
      </c>
      <c r="Y146" s="49">
        <v>0</v>
      </c>
      <c r="Z146" s="49" t="s">
        <v>8113</v>
      </c>
      <c r="AA146" s="72">
        <v>146</v>
      </c>
      <c r="AB146" s="72"/>
      <c r="AC146" s="73"/>
      <c r="AD146" s="79" t="s">
        <v>3994</v>
      </c>
      <c r="AE146" s="79">
        <v>61</v>
      </c>
      <c r="AF146" s="79">
        <v>15</v>
      </c>
      <c r="AG146" s="79">
        <v>396</v>
      </c>
      <c r="AH146" s="79">
        <v>537</v>
      </c>
      <c r="AI146" s="79"/>
      <c r="AJ146" s="79" t="s">
        <v>4632</v>
      </c>
      <c r="AK146" s="79"/>
      <c r="AL146" s="79"/>
      <c r="AM146" s="79"/>
      <c r="AN146" s="81">
        <v>43543.86655092592</v>
      </c>
      <c r="AO146" s="84" t="s">
        <v>5925</v>
      </c>
      <c r="AP146" s="79" t="b">
        <v>1</v>
      </c>
      <c r="AQ146" s="79" t="b">
        <v>0</v>
      </c>
      <c r="AR146" s="79" t="b">
        <v>0</v>
      </c>
      <c r="AS146" s="79"/>
      <c r="AT146" s="79">
        <v>0</v>
      </c>
      <c r="AU146" s="79"/>
      <c r="AV146" s="79" t="b">
        <v>0</v>
      </c>
      <c r="AW146" s="79" t="s">
        <v>6792</v>
      </c>
      <c r="AX146" s="84" t="s">
        <v>6827</v>
      </c>
      <c r="AY146" s="79" t="s">
        <v>66</v>
      </c>
      <c r="AZ146" s="79" t="str">
        <f>REPLACE(INDEX(GroupVertices[Group],MATCH(Vertices[[#This Row],[Vertex]],GroupVertices[Vertex],0)),1,1,"")</f>
        <v>156</v>
      </c>
      <c r="BA146" s="48"/>
      <c r="BB146" s="48"/>
      <c r="BC146" s="48"/>
      <c r="BD146" s="48"/>
      <c r="BE146" s="48"/>
      <c r="BF146" s="48"/>
      <c r="BG146" s="133" t="s">
        <v>9099</v>
      </c>
      <c r="BH146" s="133" t="s">
        <v>9099</v>
      </c>
      <c r="BI146" s="133" t="s">
        <v>9437</v>
      </c>
      <c r="BJ146" s="133" t="s">
        <v>9437</v>
      </c>
      <c r="BK146" s="2"/>
      <c r="BL146" s="3"/>
      <c r="BM146" s="3"/>
      <c r="BN146" s="3"/>
      <c r="BO146" s="3"/>
    </row>
    <row r="147" spans="1:67" ht="15">
      <c r="A147" s="65" t="s">
        <v>253</v>
      </c>
      <c r="B147" s="66"/>
      <c r="C147" s="66"/>
      <c r="D147" s="67">
        <v>1.5</v>
      </c>
      <c r="E147" s="69">
        <v>50</v>
      </c>
      <c r="F147" s="103" t="s">
        <v>1539</v>
      </c>
      <c r="G147" s="66"/>
      <c r="H147" s="70"/>
      <c r="I147" s="71"/>
      <c r="J147" s="71"/>
      <c r="K147" s="70" t="s">
        <v>7498</v>
      </c>
      <c r="L147" s="74"/>
      <c r="M147" s="75">
        <v>9056.3115234375</v>
      </c>
      <c r="N147" s="75">
        <v>1936.1458740234375</v>
      </c>
      <c r="O147" s="76"/>
      <c r="P147" s="77"/>
      <c r="Q147" s="77"/>
      <c r="R147" s="89"/>
      <c r="S147" s="48">
        <v>1</v>
      </c>
      <c r="T147" s="48">
        <v>1</v>
      </c>
      <c r="U147" s="49">
        <v>0</v>
      </c>
      <c r="V147" s="49">
        <v>0</v>
      </c>
      <c r="W147" s="49">
        <v>0</v>
      </c>
      <c r="X147" s="49">
        <v>0.999999</v>
      </c>
      <c r="Y147" s="49">
        <v>0</v>
      </c>
      <c r="Z147" s="49" t="s">
        <v>8113</v>
      </c>
      <c r="AA147" s="72">
        <v>147</v>
      </c>
      <c r="AB147" s="72"/>
      <c r="AC147" s="73"/>
      <c r="AD147" s="79" t="s">
        <v>4007</v>
      </c>
      <c r="AE147" s="79">
        <v>540</v>
      </c>
      <c r="AF147" s="79">
        <v>843</v>
      </c>
      <c r="AG147" s="79">
        <v>79143</v>
      </c>
      <c r="AH147" s="79">
        <v>18534</v>
      </c>
      <c r="AI147" s="79"/>
      <c r="AJ147" s="79" t="s">
        <v>4645</v>
      </c>
      <c r="AK147" s="79" t="s">
        <v>5241</v>
      </c>
      <c r="AL147" s="84" t="s">
        <v>5614</v>
      </c>
      <c r="AM147" s="79"/>
      <c r="AN147" s="81">
        <v>39880.26556712963</v>
      </c>
      <c r="AO147" s="84" t="s">
        <v>5938</v>
      </c>
      <c r="AP147" s="79" t="b">
        <v>0</v>
      </c>
      <c r="AQ147" s="79" t="b">
        <v>0</v>
      </c>
      <c r="AR147" s="79" t="b">
        <v>1</v>
      </c>
      <c r="AS147" s="79"/>
      <c r="AT147" s="79">
        <v>105</v>
      </c>
      <c r="AU147" s="84" t="s">
        <v>6492</v>
      </c>
      <c r="AV147" s="79" t="b">
        <v>0</v>
      </c>
      <c r="AW147" s="79" t="s">
        <v>6792</v>
      </c>
      <c r="AX147" s="84" t="s">
        <v>6840</v>
      </c>
      <c r="AY147" s="79" t="s">
        <v>66</v>
      </c>
      <c r="AZ147" s="79" t="str">
        <f>REPLACE(INDEX(GroupVertices[Group],MATCH(Vertices[[#This Row],[Vertex]],GroupVertices[Vertex],0)),1,1,"")</f>
        <v>179</v>
      </c>
      <c r="BA147" s="48" t="s">
        <v>1250</v>
      </c>
      <c r="BB147" s="48" t="s">
        <v>1250</v>
      </c>
      <c r="BC147" s="48" t="s">
        <v>1314</v>
      </c>
      <c r="BD147" s="48" t="s">
        <v>1314</v>
      </c>
      <c r="BE147" s="48"/>
      <c r="BF147" s="48"/>
      <c r="BG147" s="133" t="s">
        <v>9100</v>
      </c>
      <c r="BH147" s="133" t="s">
        <v>9100</v>
      </c>
      <c r="BI147" s="133" t="s">
        <v>9438</v>
      </c>
      <c r="BJ147" s="133" t="s">
        <v>9438</v>
      </c>
      <c r="BK147" s="2"/>
      <c r="BL147" s="3"/>
      <c r="BM147" s="3"/>
      <c r="BN147" s="3"/>
      <c r="BO147" s="3"/>
    </row>
    <row r="148" spans="1:67" ht="15">
      <c r="A148" s="65" t="s">
        <v>262</v>
      </c>
      <c r="B148" s="66"/>
      <c r="C148" s="66"/>
      <c r="D148" s="67">
        <v>1.5</v>
      </c>
      <c r="E148" s="69">
        <v>50</v>
      </c>
      <c r="F148" s="103" t="s">
        <v>1547</v>
      </c>
      <c r="G148" s="66"/>
      <c r="H148" s="70"/>
      <c r="I148" s="71"/>
      <c r="J148" s="71"/>
      <c r="K148" s="70" t="s">
        <v>7511</v>
      </c>
      <c r="L148" s="74"/>
      <c r="M148" s="75">
        <v>7170.9345703125</v>
      </c>
      <c r="N148" s="75">
        <v>5874.744140625</v>
      </c>
      <c r="O148" s="76"/>
      <c r="P148" s="77"/>
      <c r="Q148" s="77"/>
      <c r="R148" s="89"/>
      <c r="S148" s="48">
        <v>1</v>
      </c>
      <c r="T148" s="48">
        <v>1</v>
      </c>
      <c r="U148" s="49">
        <v>0</v>
      </c>
      <c r="V148" s="49">
        <v>0</v>
      </c>
      <c r="W148" s="49">
        <v>0</v>
      </c>
      <c r="X148" s="49">
        <v>0.999999</v>
      </c>
      <c r="Y148" s="49">
        <v>0</v>
      </c>
      <c r="Z148" s="49" t="s">
        <v>8113</v>
      </c>
      <c r="AA148" s="72">
        <v>148</v>
      </c>
      <c r="AB148" s="72"/>
      <c r="AC148" s="73"/>
      <c r="AD148" s="79" t="s">
        <v>4020</v>
      </c>
      <c r="AE148" s="79">
        <v>1660</v>
      </c>
      <c r="AF148" s="79">
        <v>451</v>
      </c>
      <c r="AG148" s="79">
        <v>7003</v>
      </c>
      <c r="AH148" s="79">
        <v>95</v>
      </c>
      <c r="AI148" s="79"/>
      <c r="AJ148" s="79" t="s">
        <v>4658</v>
      </c>
      <c r="AK148" s="79" t="s">
        <v>5250</v>
      </c>
      <c r="AL148" s="84" t="s">
        <v>5618</v>
      </c>
      <c r="AM148" s="79"/>
      <c r="AN148" s="81">
        <v>40149.75928240741</v>
      </c>
      <c r="AO148" s="84" t="s">
        <v>5950</v>
      </c>
      <c r="AP148" s="79" t="b">
        <v>0</v>
      </c>
      <c r="AQ148" s="79" t="b">
        <v>0</v>
      </c>
      <c r="AR148" s="79" t="b">
        <v>1</v>
      </c>
      <c r="AS148" s="79"/>
      <c r="AT148" s="79">
        <v>8</v>
      </c>
      <c r="AU148" s="84" t="s">
        <v>6493</v>
      </c>
      <c r="AV148" s="79" t="b">
        <v>0</v>
      </c>
      <c r="AW148" s="79" t="s">
        <v>6792</v>
      </c>
      <c r="AX148" s="84" t="s">
        <v>6853</v>
      </c>
      <c r="AY148" s="79" t="s">
        <v>66</v>
      </c>
      <c r="AZ148" s="79" t="str">
        <f>REPLACE(INDEX(GroupVertices[Group],MATCH(Vertices[[#This Row],[Vertex]],GroupVertices[Vertex],0)),1,1,"")</f>
        <v>228</v>
      </c>
      <c r="BA148" s="48" t="s">
        <v>1251</v>
      </c>
      <c r="BB148" s="48" t="s">
        <v>1251</v>
      </c>
      <c r="BC148" s="48" t="s">
        <v>1315</v>
      </c>
      <c r="BD148" s="48" t="s">
        <v>1315</v>
      </c>
      <c r="BE148" s="48"/>
      <c r="BF148" s="48"/>
      <c r="BG148" s="133" t="s">
        <v>9101</v>
      </c>
      <c r="BH148" s="133" t="s">
        <v>9101</v>
      </c>
      <c r="BI148" s="133" t="s">
        <v>9439</v>
      </c>
      <c r="BJ148" s="133" t="s">
        <v>9439</v>
      </c>
      <c r="BK148" s="2"/>
      <c r="BL148" s="3"/>
      <c r="BM148" s="3"/>
      <c r="BN148" s="3"/>
      <c r="BO148" s="3"/>
    </row>
    <row r="149" spans="1:67" ht="15">
      <c r="A149" s="65" t="s">
        <v>264</v>
      </c>
      <c r="B149" s="66"/>
      <c r="C149" s="66"/>
      <c r="D149" s="67">
        <v>1.5</v>
      </c>
      <c r="E149" s="69">
        <v>50</v>
      </c>
      <c r="F149" s="103" t="s">
        <v>1549</v>
      </c>
      <c r="G149" s="66"/>
      <c r="H149" s="70"/>
      <c r="I149" s="71"/>
      <c r="J149" s="71"/>
      <c r="K149" s="70" t="s">
        <v>7514</v>
      </c>
      <c r="L149" s="74"/>
      <c r="M149" s="75">
        <v>8523.205078125</v>
      </c>
      <c r="N149" s="75">
        <v>424.3607482910156</v>
      </c>
      <c r="O149" s="76"/>
      <c r="P149" s="77"/>
      <c r="Q149" s="77"/>
      <c r="R149" s="89"/>
      <c r="S149" s="48">
        <v>1</v>
      </c>
      <c r="T149" s="48">
        <v>1</v>
      </c>
      <c r="U149" s="49">
        <v>0</v>
      </c>
      <c r="V149" s="49">
        <v>0</v>
      </c>
      <c r="W149" s="49">
        <v>0</v>
      </c>
      <c r="X149" s="49">
        <v>0.999999</v>
      </c>
      <c r="Y149" s="49">
        <v>0</v>
      </c>
      <c r="Z149" s="49" t="s">
        <v>8113</v>
      </c>
      <c r="AA149" s="72">
        <v>149</v>
      </c>
      <c r="AB149" s="72"/>
      <c r="AC149" s="73"/>
      <c r="AD149" s="79" t="s">
        <v>4022</v>
      </c>
      <c r="AE149" s="79">
        <v>4946</v>
      </c>
      <c r="AF149" s="79">
        <v>3516</v>
      </c>
      <c r="AG149" s="79">
        <v>49385</v>
      </c>
      <c r="AH149" s="79">
        <v>10703</v>
      </c>
      <c r="AI149" s="79"/>
      <c r="AJ149" s="79" t="s">
        <v>4661</v>
      </c>
      <c r="AK149" s="79"/>
      <c r="AL149" s="84" t="s">
        <v>5620</v>
      </c>
      <c r="AM149" s="79"/>
      <c r="AN149" s="81">
        <v>41197.84380787037</v>
      </c>
      <c r="AO149" s="84" t="s">
        <v>5953</v>
      </c>
      <c r="AP149" s="79" t="b">
        <v>0</v>
      </c>
      <c r="AQ149" s="79" t="b">
        <v>0</v>
      </c>
      <c r="AR149" s="79" t="b">
        <v>1</v>
      </c>
      <c r="AS149" s="79"/>
      <c r="AT149" s="79">
        <v>79</v>
      </c>
      <c r="AU149" s="84" t="s">
        <v>6484</v>
      </c>
      <c r="AV149" s="79" t="b">
        <v>0</v>
      </c>
      <c r="AW149" s="79" t="s">
        <v>6792</v>
      </c>
      <c r="AX149" s="84" t="s">
        <v>6856</v>
      </c>
      <c r="AY149" s="79" t="s">
        <v>66</v>
      </c>
      <c r="AZ149" s="79" t="str">
        <f>REPLACE(INDEX(GroupVertices[Group],MATCH(Vertices[[#This Row],[Vertex]],GroupVertices[Vertex],0)),1,1,"")</f>
        <v>197</v>
      </c>
      <c r="BA149" s="48" t="s">
        <v>1252</v>
      </c>
      <c r="BB149" s="48" t="s">
        <v>1252</v>
      </c>
      <c r="BC149" s="48" t="s">
        <v>1316</v>
      </c>
      <c r="BD149" s="48" t="s">
        <v>1316</v>
      </c>
      <c r="BE149" s="48"/>
      <c r="BF149" s="48"/>
      <c r="BG149" s="133" t="s">
        <v>9102</v>
      </c>
      <c r="BH149" s="133" t="s">
        <v>9102</v>
      </c>
      <c r="BI149" s="133" t="s">
        <v>9440</v>
      </c>
      <c r="BJ149" s="133" t="s">
        <v>9440</v>
      </c>
      <c r="BK149" s="2"/>
      <c r="BL149" s="3"/>
      <c r="BM149" s="3"/>
      <c r="BN149" s="3"/>
      <c r="BO149" s="3"/>
    </row>
    <row r="150" spans="1:67" ht="15">
      <c r="A150" s="65" t="s">
        <v>265</v>
      </c>
      <c r="B150" s="66"/>
      <c r="C150" s="66"/>
      <c r="D150" s="67">
        <v>1.5</v>
      </c>
      <c r="E150" s="69">
        <v>50</v>
      </c>
      <c r="F150" s="103" t="s">
        <v>1550</v>
      </c>
      <c r="G150" s="66"/>
      <c r="H150" s="70"/>
      <c r="I150" s="71"/>
      <c r="J150" s="71"/>
      <c r="K150" s="70" t="s">
        <v>7515</v>
      </c>
      <c r="L150" s="74"/>
      <c r="M150" s="75">
        <v>7443.98876953125</v>
      </c>
      <c r="N150" s="75">
        <v>968.0729370117188</v>
      </c>
      <c r="O150" s="76"/>
      <c r="P150" s="77"/>
      <c r="Q150" s="77"/>
      <c r="R150" s="89"/>
      <c r="S150" s="48">
        <v>1</v>
      </c>
      <c r="T150" s="48">
        <v>1</v>
      </c>
      <c r="U150" s="49">
        <v>0</v>
      </c>
      <c r="V150" s="49">
        <v>0</v>
      </c>
      <c r="W150" s="49">
        <v>0</v>
      </c>
      <c r="X150" s="49">
        <v>0.999999</v>
      </c>
      <c r="Y150" s="49">
        <v>0</v>
      </c>
      <c r="Z150" s="49" t="s">
        <v>8113</v>
      </c>
      <c r="AA150" s="72">
        <v>150</v>
      </c>
      <c r="AB150" s="72"/>
      <c r="AC150" s="73"/>
      <c r="AD150" s="79" t="s">
        <v>4023</v>
      </c>
      <c r="AE150" s="79">
        <v>1209</v>
      </c>
      <c r="AF150" s="79">
        <v>1362</v>
      </c>
      <c r="AG150" s="79">
        <v>3339</v>
      </c>
      <c r="AH150" s="79">
        <v>40338</v>
      </c>
      <c r="AI150" s="79"/>
      <c r="AJ150" s="79" t="s">
        <v>4662</v>
      </c>
      <c r="AK150" s="79" t="s">
        <v>3905</v>
      </c>
      <c r="AL150" s="79"/>
      <c r="AM150" s="79"/>
      <c r="AN150" s="81">
        <v>42983.223333333335</v>
      </c>
      <c r="AO150" s="84" t="s">
        <v>5954</v>
      </c>
      <c r="AP150" s="79" t="b">
        <v>1</v>
      </c>
      <c r="AQ150" s="79" t="b">
        <v>0</v>
      </c>
      <c r="AR150" s="79" t="b">
        <v>0</v>
      </c>
      <c r="AS150" s="79"/>
      <c r="AT150" s="79">
        <v>5</v>
      </c>
      <c r="AU150" s="79"/>
      <c r="AV150" s="79" t="b">
        <v>0</v>
      </c>
      <c r="AW150" s="79" t="s">
        <v>6792</v>
      </c>
      <c r="AX150" s="84" t="s">
        <v>6857</v>
      </c>
      <c r="AY150" s="79" t="s">
        <v>66</v>
      </c>
      <c r="AZ150" s="79" t="str">
        <f>REPLACE(INDEX(GroupVertices[Group],MATCH(Vertices[[#This Row],[Vertex]],GroupVertices[Vertex],0)),1,1,"")</f>
        <v>262</v>
      </c>
      <c r="BA150" s="48"/>
      <c r="BB150" s="48"/>
      <c r="BC150" s="48"/>
      <c r="BD150" s="48"/>
      <c r="BE150" s="48"/>
      <c r="BF150" s="48"/>
      <c r="BG150" s="133" t="s">
        <v>9103</v>
      </c>
      <c r="BH150" s="133" t="s">
        <v>9103</v>
      </c>
      <c r="BI150" s="133" t="s">
        <v>9441</v>
      </c>
      <c r="BJ150" s="133" t="s">
        <v>9441</v>
      </c>
      <c r="BK150" s="2"/>
      <c r="BL150" s="3"/>
      <c r="BM150" s="3"/>
      <c r="BN150" s="3"/>
      <c r="BO150" s="3"/>
    </row>
    <row r="151" spans="1:67" ht="15">
      <c r="A151" s="65" t="s">
        <v>269</v>
      </c>
      <c r="B151" s="66"/>
      <c r="C151" s="66"/>
      <c r="D151" s="67">
        <v>1.5</v>
      </c>
      <c r="E151" s="69">
        <v>50</v>
      </c>
      <c r="F151" s="103" t="s">
        <v>1554</v>
      </c>
      <c r="G151" s="66"/>
      <c r="H151" s="70"/>
      <c r="I151" s="71"/>
      <c r="J151" s="71"/>
      <c r="K151" s="70" t="s">
        <v>7520</v>
      </c>
      <c r="L151" s="74"/>
      <c r="M151" s="75">
        <v>9576.4150390625</v>
      </c>
      <c r="N151" s="75">
        <v>1326.1273193359375</v>
      </c>
      <c r="O151" s="76"/>
      <c r="P151" s="77"/>
      <c r="Q151" s="77"/>
      <c r="R151" s="89"/>
      <c r="S151" s="48">
        <v>1</v>
      </c>
      <c r="T151" s="48">
        <v>1</v>
      </c>
      <c r="U151" s="49">
        <v>0</v>
      </c>
      <c r="V151" s="49">
        <v>0</v>
      </c>
      <c r="W151" s="49">
        <v>0</v>
      </c>
      <c r="X151" s="49">
        <v>0.999999</v>
      </c>
      <c r="Y151" s="49">
        <v>0</v>
      </c>
      <c r="Z151" s="49" t="s">
        <v>8113</v>
      </c>
      <c r="AA151" s="72">
        <v>151</v>
      </c>
      <c r="AB151" s="72"/>
      <c r="AC151" s="73"/>
      <c r="AD151" s="79" t="s">
        <v>4028</v>
      </c>
      <c r="AE151" s="79">
        <v>10</v>
      </c>
      <c r="AF151" s="79">
        <v>5</v>
      </c>
      <c r="AG151" s="79">
        <v>12</v>
      </c>
      <c r="AH151" s="79">
        <v>32</v>
      </c>
      <c r="AI151" s="79"/>
      <c r="AJ151" s="79" t="s">
        <v>4667</v>
      </c>
      <c r="AK151" s="79"/>
      <c r="AL151" s="79"/>
      <c r="AM151" s="79"/>
      <c r="AN151" s="81">
        <v>43655.951689814814</v>
      </c>
      <c r="AO151" s="79"/>
      <c r="AP151" s="79" t="b">
        <v>1</v>
      </c>
      <c r="AQ151" s="79" t="b">
        <v>0</v>
      </c>
      <c r="AR151" s="79" t="b">
        <v>0</v>
      </c>
      <c r="AS151" s="79"/>
      <c r="AT151" s="79">
        <v>0</v>
      </c>
      <c r="AU151" s="79"/>
      <c r="AV151" s="79" t="b">
        <v>0</v>
      </c>
      <c r="AW151" s="79" t="s">
        <v>6792</v>
      </c>
      <c r="AX151" s="84" t="s">
        <v>6862</v>
      </c>
      <c r="AY151" s="79" t="s">
        <v>66</v>
      </c>
      <c r="AZ151" s="79" t="str">
        <f>REPLACE(INDEX(GroupVertices[Group],MATCH(Vertices[[#This Row],[Vertex]],GroupVertices[Vertex],0)),1,1,"")</f>
        <v>187</v>
      </c>
      <c r="BA151" s="48" t="s">
        <v>1253</v>
      </c>
      <c r="BB151" s="48" t="s">
        <v>1253</v>
      </c>
      <c r="BC151" s="48" t="s">
        <v>1314</v>
      </c>
      <c r="BD151" s="48" t="s">
        <v>1314</v>
      </c>
      <c r="BE151" s="48"/>
      <c r="BF151" s="48"/>
      <c r="BG151" s="133" t="s">
        <v>9104</v>
      </c>
      <c r="BH151" s="133" t="s">
        <v>9104</v>
      </c>
      <c r="BI151" s="133" t="s">
        <v>9442</v>
      </c>
      <c r="BJ151" s="133" t="s">
        <v>9442</v>
      </c>
      <c r="BK151" s="2"/>
      <c r="BL151" s="3"/>
      <c r="BM151" s="3"/>
      <c r="BN151" s="3"/>
      <c r="BO151" s="3"/>
    </row>
    <row r="152" spans="1:67" ht="15">
      <c r="A152" s="65" t="s">
        <v>273</v>
      </c>
      <c r="B152" s="66"/>
      <c r="C152" s="66"/>
      <c r="D152" s="67">
        <v>1.5</v>
      </c>
      <c r="E152" s="69">
        <v>50</v>
      </c>
      <c r="F152" s="103" t="s">
        <v>1558</v>
      </c>
      <c r="G152" s="66"/>
      <c r="H152" s="70"/>
      <c r="I152" s="71"/>
      <c r="J152" s="71"/>
      <c r="K152" s="70" t="s">
        <v>7524</v>
      </c>
      <c r="L152" s="74"/>
      <c r="M152" s="75">
        <v>8737.748046875</v>
      </c>
      <c r="N152" s="75">
        <v>5874.744140625</v>
      </c>
      <c r="O152" s="76"/>
      <c r="P152" s="77"/>
      <c r="Q152" s="77"/>
      <c r="R152" s="89"/>
      <c r="S152" s="48">
        <v>1</v>
      </c>
      <c r="T152" s="48">
        <v>1</v>
      </c>
      <c r="U152" s="49">
        <v>0</v>
      </c>
      <c r="V152" s="49">
        <v>0</v>
      </c>
      <c r="W152" s="49">
        <v>0</v>
      </c>
      <c r="X152" s="49">
        <v>0.999999</v>
      </c>
      <c r="Y152" s="49">
        <v>0</v>
      </c>
      <c r="Z152" s="49" t="s">
        <v>8113</v>
      </c>
      <c r="AA152" s="72">
        <v>152</v>
      </c>
      <c r="AB152" s="72"/>
      <c r="AC152" s="73"/>
      <c r="AD152" s="79" t="s">
        <v>4032</v>
      </c>
      <c r="AE152" s="79">
        <v>110</v>
      </c>
      <c r="AF152" s="79">
        <v>79</v>
      </c>
      <c r="AG152" s="79">
        <v>2720</v>
      </c>
      <c r="AH152" s="79">
        <v>2095</v>
      </c>
      <c r="AI152" s="79"/>
      <c r="AJ152" s="79" t="s">
        <v>4671</v>
      </c>
      <c r="AK152" s="79" t="s">
        <v>5256</v>
      </c>
      <c r="AL152" s="79"/>
      <c r="AM152" s="79"/>
      <c r="AN152" s="81">
        <v>42972.590578703705</v>
      </c>
      <c r="AO152" s="84" t="s">
        <v>5962</v>
      </c>
      <c r="AP152" s="79" t="b">
        <v>0</v>
      </c>
      <c r="AQ152" s="79" t="b">
        <v>0</v>
      </c>
      <c r="AR152" s="79" t="b">
        <v>0</v>
      </c>
      <c r="AS152" s="79"/>
      <c r="AT152" s="79">
        <v>0</v>
      </c>
      <c r="AU152" s="84" t="s">
        <v>6484</v>
      </c>
      <c r="AV152" s="79" t="b">
        <v>0</v>
      </c>
      <c r="AW152" s="79" t="s">
        <v>6792</v>
      </c>
      <c r="AX152" s="84" t="s">
        <v>6866</v>
      </c>
      <c r="AY152" s="79" t="s">
        <v>66</v>
      </c>
      <c r="AZ152" s="79" t="str">
        <f>REPLACE(INDEX(GroupVertices[Group],MATCH(Vertices[[#This Row],[Vertex]],GroupVertices[Vertex],0)),1,1,"")</f>
        <v>230</v>
      </c>
      <c r="BA152" s="48" t="s">
        <v>1254</v>
      </c>
      <c r="BB152" s="48" t="s">
        <v>1254</v>
      </c>
      <c r="BC152" s="48" t="s">
        <v>1314</v>
      </c>
      <c r="BD152" s="48" t="s">
        <v>1314</v>
      </c>
      <c r="BE152" s="48"/>
      <c r="BF152" s="48"/>
      <c r="BG152" s="133" t="s">
        <v>9105</v>
      </c>
      <c r="BH152" s="133" t="s">
        <v>9105</v>
      </c>
      <c r="BI152" s="133" t="s">
        <v>9443</v>
      </c>
      <c r="BJ152" s="133" t="s">
        <v>9443</v>
      </c>
      <c r="BK152" s="2"/>
      <c r="BL152" s="3"/>
      <c r="BM152" s="3"/>
      <c r="BN152" s="3"/>
      <c r="BO152" s="3"/>
    </row>
    <row r="153" spans="1:67" ht="15">
      <c r="A153" s="65" t="s">
        <v>274</v>
      </c>
      <c r="B153" s="66"/>
      <c r="C153" s="66"/>
      <c r="D153" s="67">
        <v>1.5</v>
      </c>
      <c r="E153" s="69">
        <v>50</v>
      </c>
      <c r="F153" s="103" t="s">
        <v>6522</v>
      </c>
      <c r="G153" s="66"/>
      <c r="H153" s="70"/>
      <c r="I153" s="71"/>
      <c r="J153" s="71"/>
      <c r="K153" s="70" t="s">
        <v>7525</v>
      </c>
      <c r="L153" s="74"/>
      <c r="M153" s="75">
        <v>8523.205078125</v>
      </c>
      <c r="N153" s="75">
        <v>2015.7135009765625</v>
      </c>
      <c r="O153" s="76"/>
      <c r="P153" s="77"/>
      <c r="Q153" s="77"/>
      <c r="R153" s="89"/>
      <c r="S153" s="48">
        <v>1</v>
      </c>
      <c r="T153" s="48">
        <v>1</v>
      </c>
      <c r="U153" s="49">
        <v>0</v>
      </c>
      <c r="V153" s="49">
        <v>0</v>
      </c>
      <c r="W153" s="49">
        <v>0</v>
      </c>
      <c r="X153" s="49">
        <v>0.999999</v>
      </c>
      <c r="Y153" s="49">
        <v>0</v>
      </c>
      <c r="Z153" s="49" t="s">
        <v>8113</v>
      </c>
      <c r="AA153" s="72">
        <v>153</v>
      </c>
      <c r="AB153" s="72"/>
      <c r="AC153" s="73"/>
      <c r="AD153" s="79" t="s">
        <v>4033</v>
      </c>
      <c r="AE153" s="79">
        <v>138</v>
      </c>
      <c r="AF153" s="79">
        <v>36</v>
      </c>
      <c r="AG153" s="79">
        <v>268</v>
      </c>
      <c r="AH153" s="79">
        <v>719</v>
      </c>
      <c r="AI153" s="79"/>
      <c r="AJ153" s="79" t="s">
        <v>4672</v>
      </c>
      <c r="AK153" s="79"/>
      <c r="AL153" s="79"/>
      <c r="AM153" s="79"/>
      <c r="AN153" s="81">
        <v>43508.37446759259</v>
      </c>
      <c r="AO153" s="84" t="s">
        <v>5963</v>
      </c>
      <c r="AP153" s="79" t="b">
        <v>1</v>
      </c>
      <c r="AQ153" s="79" t="b">
        <v>0</v>
      </c>
      <c r="AR153" s="79" t="b">
        <v>0</v>
      </c>
      <c r="AS153" s="79"/>
      <c r="AT153" s="79">
        <v>0</v>
      </c>
      <c r="AU153" s="79"/>
      <c r="AV153" s="79" t="b">
        <v>0</v>
      </c>
      <c r="AW153" s="79" t="s">
        <v>6792</v>
      </c>
      <c r="AX153" s="84" t="s">
        <v>6867</v>
      </c>
      <c r="AY153" s="79" t="s">
        <v>66</v>
      </c>
      <c r="AZ153" s="79" t="str">
        <f>REPLACE(INDEX(GroupVertices[Group],MATCH(Vertices[[#This Row],[Vertex]],GroupVertices[Vertex],0)),1,1,"")</f>
        <v>190</v>
      </c>
      <c r="BA153" s="48"/>
      <c r="BB153" s="48"/>
      <c r="BC153" s="48"/>
      <c r="BD153" s="48"/>
      <c r="BE153" s="48"/>
      <c r="BF153" s="48"/>
      <c r="BG153" s="133" t="s">
        <v>9106</v>
      </c>
      <c r="BH153" s="133" t="s">
        <v>9106</v>
      </c>
      <c r="BI153" s="133" t="s">
        <v>9444</v>
      </c>
      <c r="BJ153" s="133" t="s">
        <v>9444</v>
      </c>
      <c r="BK153" s="2"/>
      <c r="BL153" s="3"/>
      <c r="BM153" s="3"/>
      <c r="BN153" s="3"/>
      <c r="BO153" s="3"/>
    </row>
    <row r="154" spans="1:67" ht="15">
      <c r="A154" s="65" t="s">
        <v>282</v>
      </c>
      <c r="B154" s="66"/>
      <c r="C154" s="66"/>
      <c r="D154" s="67">
        <v>1.5</v>
      </c>
      <c r="E154" s="69">
        <v>50</v>
      </c>
      <c r="F154" s="103" t="s">
        <v>1566</v>
      </c>
      <c r="G154" s="66"/>
      <c r="H154" s="70"/>
      <c r="I154" s="71"/>
      <c r="J154" s="71"/>
      <c r="K154" s="70" t="s">
        <v>7535</v>
      </c>
      <c r="L154" s="74"/>
      <c r="M154" s="75">
        <v>7443.98876953125</v>
      </c>
      <c r="N154" s="75">
        <v>3142.921630859375</v>
      </c>
      <c r="O154" s="76"/>
      <c r="P154" s="77"/>
      <c r="Q154" s="77"/>
      <c r="R154" s="89"/>
      <c r="S154" s="48">
        <v>1</v>
      </c>
      <c r="T154" s="48">
        <v>1</v>
      </c>
      <c r="U154" s="49">
        <v>0</v>
      </c>
      <c r="V154" s="49">
        <v>0</v>
      </c>
      <c r="W154" s="49">
        <v>0</v>
      </c>
      <c r="X154" s="49">
        <v>0.999999</v>
      </c>
      <c r="Y154" s="49">
        <v>0</v>
      </c>
      <c r="Z154" s="49" t="s">
        <v>8113</v>
      </c>
      <c r="AA154" s="72">
        <v>154</v>
      </c>
      <c r="AB154" s="72"/>
      <c r="AC154" s="73"/>
      <c r="AD154" s="79" t="s">
        <v>4043</v>
      </c>
      <c r="AE154" s="79">
        <v>100</v>
      </c>
      <c r="AF154" s="79">
        <v>169</v>
      </c>
      <c r="AG154" s="79">
        <v>193</v>
      </c>
      <c r="AH154" s="79">
        <v>149</v>
      </c>
      <c r="AI154" s="79"/>
      <c r="AJ154" s="79" t="s">
        <v>4681</v>
      </c>
      <c r="AK154" s="79"/>
      <c r="AL154" s="79"/>
      <c r="AM154" s="79"/>
      <c r="AN154" s="81">
        <v>43627.84018518519</v>
      </c>
      <c r="AO154" s="84" t="s">
        <v>5972</v>
      </c>
      <c r="AP154" s="79" t="b">
        <v>1</v>
      </c>
      <c r="AQ154" s="79" t="b">
        <v>0</v>
      </c>
      <c r="AR154" s="79" t="b">
        <v>0</v>
      </c>
      <c r="AS154" s="79"/>
      <c r="AT154" s="79">
        <v>0</v>
      </c>
      <c r="AU154" s="79"/>
      <c r="AV154" s="79" t="b">
        <v>0</v>
      </c>
      <c r="AW154" s="79" t="s">
        <v>6792</v>
      </c>
      <c r="AX154" s="84" t="s">
        <v>6877</v>
      </c>
      <c r="AY154" s="79" t="s">
        <v>66</v>
      </c>
      <c r="AZ154" s="79" t="str">
        <f>REPLACE(INDEX(GroupVertices[Group],MATCH(Vertices[[#This Row],[Vertex]],GroupVertices[Vertex],0)),1,1,"")</f>
        <v>266</v>
      </c>
      <c r="BA154" s="48"/>
      <c r="BB154" s="48"/>
      <c r="BC154" s="48"/>
      <c r="BD154" s="48"/>
      <c r="BE154" s="48"/>
      <c r="BF154" s="48"/>
      <c r="BG154" s="133" t="s">
        <v>9107</v>
      </c>
      <c r="BH154" s="133" t="s">
        <v>9107</v>
      </c>
      <c r="BI154" s="133" t="s">
        <v>9445</v>
      </c>
      <c r="BJ154" s="133" t="s">
        <v>9445</v>
      </c>
      <c r="BK154" s="2"/>
      <c r="BL154" s="3"/>
      <c r="BM154" s="3"/>
      <c r="BN154" s="3"/>
      <c r="BO154" s="3"/>
    </row>
    <row r="155" spans="1:67" ht="15">
      <c r="A155" s="65" t="s">
        <v>283</v>
      </c>
      <c r="B155" s="66"/>
      <c r="C155" s="66"/>
      <c r="D155" s="67">
        <v>1.5</v>
      </c>
      <c r="E155" s="69">
        <v>50</v>
      </c>
      <c r="F155" s="103" t="s">
        <v>1567</v>
      </c>
      <c r="G155" s="66"/>
      <c r="H155" s="70"/>
      <c r="I155" s="71"/>
      <c r="J155" s="71"/>
      <c r="K155" s="70" t="s">
        <v>7536</v>
      </c>
      <c r="L155" s="74"/>
      <c r="M155" s="75">
        <v>9010.802734375</v>
      </c>
      <c r="N155" s="75">
        <v>4760.796875</v>
      </c>
      <c r="O155" s="76"/>
      <c r="P155" s="77"/>
      <c r="Q155" s="77"/>
      <c r="R155" s="89"/>
      <c r="S155" s="48">
        <v>1</v>
      </c>
      <c r="T155" s="48">
        <v>1</v>
      </c>
      <c r="U155" s="49">
        <v>0</v>
      </c>
      <c r="V155" s="49">
        <v>0</v>
      </c>
      <c r="W155" s="49">
        <v>0</v>
      </c>
      <c r="X155" s="49">
        <v>0.999999</v>
      </c>
      <c r="Y155" s="49">
        <v>0</v>
      </c>
      <c r="Z155" s="49" t="s">
        <v>8113</v>
      </c>
      <c r="AA155" s="72">
        <v>155</v>
      </c>
      <c r="AB155" s="72"/>
      <c r="AC155" s="73"/>
      <c r="AD155" s="79" t="s">
        <v>4044</v>
      </c>
      <c r="AE155" s="79">
        <v>15</v>
      </c>
      <c r="AF155" s="79">
        <v>9</v>
      </c>
      <c r="AG155" s="79">
        <v>21716</v>
      </c>
      <c r="AH155" s="79">
        <v>34</v>
      </c>
      <c r="AI155" s="79"/>
      <c r="AJ155" s="79" t="s">
        <v>4682</v>
      </c>
      <c r="AK155" s="79" t="s">
        <v>5259</v>
      </c>
      <c r="AL155" s="84" t="s">
        <v>5625</v>
      </c>
      <c r="AM155" s="79"/>
      <c r="AN155" s="81">
        <v>43013.773668981485</v>
      </c>
      <c r="AO155" s="84" t="s">
        <v>5973</v>
      </c>
      <c r="AP155" s="79" t="b">
        <v>0</v>
      </c>
      <c r="AQ155" s="79" t="b">
        <v>0</v>
      </c>
      <c r="AR155" s="79" t="b">
        <v>0</v>
      </c>
      <c r="AS155" s="79"/>
      <c r="AT155" s="79">
        <v>0</v>
      </c>
      <c r="AU155" s="84" t="s">
        <v>6484</v>
      </c>
      <c r="AV155" s="79" t="b">
        <v>0</v>
      </c>
      <c r="AW155" s="79" t="s">
        <v>6792</v>
      </c>
      <c r="AX155" s="84" t="s">
        <v>6878</v>
      </c>
      <c r="AY155" s="79" t="s">
        <v>66</v>
      </c>
      <c r="AZ155" s="79" t="str">
        <f>REPLACE(INDEX(GroupVertices[Group],MATCH(Vertices[[#This Row],[Vertex]],GroupVertices[Vertex],0)),1,1,"")</f>
        <v>237</v>
      </c>
      <c r="BA155" s="48"/>
      <c r="BB155" s="48"/>
      <c r="BC155" s="48"/>
      <c r="BD155" s="48"/>
      <c r="BE155" s="48"/>
      <c r="BF155" s="48"/>
      <c r="BG155" s="133" t="s">
        <v>9108</v>
      </c>
      <c r="BH155" s="133" t="s">
        <v>9108</v>
      </c>
      <c r="BI155" s="133" t="s">
        <v>9446</v>
      </c>
      <c r="BJ155" s="133" t="s">
        <v>9446</v>
      </c>
      <c r="BK155" s="2"/>
      <c r="BL155" s="3"/>
      <c r="BM155" s="3"/>
      <c r="BN155" s="3"/>
      <c r="BO155" s="3"/>
    </row>
    <row r="156" spans="1:67" ht="15">
      <c r="A156" s="65" t="s">
        <v>285</v>
      </c>
      <c r="B156" s="66"/>
      <c r="C156" s="66"/>
      <c r="D156" s="67">
        <v>1.5</v>
      </c>
      <c r="E156" s="69">
        <v>50</v>
      </c>
      <c r="F156" s="103" t="s">
        <v>1569</v>
      </c>
      <c r="G156" s="66"/>
      <c r="H156" s="70"/>
      <c r="I156" s="71"/>
      <c r="J156" s="71"/>
      <c r="K156" s="70" t="s">
        <v>7539</v>
      </c>
      <c r="L156" s="74"/>
      <c r="M156" s="75">
        <v>7443.98876953125</v>
      </c>
      <c r="N156" s="75">
        <v>4760.796875</v>
      </c>
      <c r="O156" s="76"/>
      <c r="P156" s="77"/>
      <c r="Q156" s="77"/>
      <c r="R156" s="89"/>
      <c r="S156" s="48">
        <v>1</v>
      </c>
      <c r="T156" s="48">
        <v>1</v>
      </c>
      <c r="U156" s="49">
        <v>0</v>
      </c>
      <c r="V156" s="49">
        <v>0</v>
      </c>
      <c r="W156" s="49">
        <v>0</v>
      </c>
      <c r="X156" s="49">
        <v>0.999999</v>
      </c>
      <c r="Y156" s="49">
        <v>0</v>
      </c>
      <c r="Z156" s="49" t="s">
        <v>8113</v>
      </c>
      <c r="AA156" s="72">
        <v>156</v>
      </c>
      <c r="AB156" s="72"/>
      <c r="AC156" s="73"/>
      <c r="AD156" s="79" t="s">
        <v>4047</v>
      </c>
      <c r="AE156" s="79">
        <v>40</v>
      </c>
      <c r="AF156" s="79">
        <v>12</v>
      </c>
      <c r="AG156" s="79">
        <v>3331</v>
      </c>
      <c r="AH156" s="79">
        <v>9</v>
      </c>
      <c r="AI156" s="79"/>
      <c r="AJ156" s="79" t="s">
        <v>4685</v>
      </c>
      <c r="AK156" s="79" t="s">
        <v>5251</v>
      </c>
      <c r="AL156" s="79"/>
      <c r="AM156" s="79"/>
      <c r="AN156" s="81">
        <v>41402.2687037037</v>
      </c>
      <c r="AO156" s="84" t="s">
        <v>5976</v>
      </c>
      <c r="AP156" s="79" t="b">
        <v>0</v>
      </c>
      <c r="AQ156" s="79" t="b">
        <v>0</v>
      </c>
      <c r="AR156" s="79" t="b">
        <v>0</v>
      </c>
      <c r="AS156" s="79"/>
      <c r="AT156" s="79">
        <v>1</v>
      </c>
      <c r="AU156" s="84" t="s">
        <v>6484</v>
      </c>
      <c r="AV156" s="79" t="b">
        <v>0</v>
      </c>
      <c r="AW156" s="79" t="s">
        <v>6792</v>
      </c>
      <c r="AX156" s="84" t="s">
        <v>6881</v>
      </c>
      <c r="AY156" s="79" t="s">
        <v>66</v>
      </c>
      <c r="AZ156" s="79" t="str">
        <f>REPLACE(INDEX(GroupVertices[Group],MATCH(Vertices[[#This Row],[Vertex]],GroupVertices[Vertex],0)),1,1,"")</f>
        <v>255</v>
      </c>
      <c r="BA156" s="48" t="s">
        <v>1255</v>
      </c>
      <c r="BB156" s="48" t="s">
        <v>1255</v>
      </c>
      <c r="BC156" s="48" t="s">
        <v>1317</v>
      </c>
      <c r="BD156" s="48" t="s">
        <v>1317</v>
      </c>
      <c r="BE156" s="48"/>
      <c r="BF156" s="48"/>
      <c r="BG156" s="133" t="s">
        <v>9109</v>
      </c>
      <c r="BH156" s="133" t="s">
        <v>9109</v>
      </c>
      <c r="BI156" s="133" t="s">
        <v>9447</v>
      </c>
      <c r="BJ156" s="133" t="s">
        <v>9447</v>
      </c>
      <c r="BK156" s="2"/>
      <c r="BL156" s="3"/>
      <c r="BM156" s="3"/>
      <c r="BN156" s="3"/>
      <c r="BO156" s="3"/>
    </row>
    <row r="157" spans="1:67" ht="15">
      <c r="A157" s="65" t="s">
        <v>290</v>
      </c>
      <c r="B157" s="66"/>
      <c r="C157" s="66"/>
      <c r="D157" s="67">
        <v>1.5</v>
      </c>
      <c r="E157" s="69">
        <v>50</v>
      </c>
      <c r="F157" s="103" t="s">
        <v>1574</v>
      </c>
      <c r="G157" s="66"/>
      <c r="H157" s="70"/>
      <c r="I157" s="71"/>
      <c r="J157" s="71"/>
      <c r="K157" s="70" t="s">
        <v>7545</v>
      </c>
      <c r="L157" s="74"/>
      <c r="M157" s="75">
        <v>8744.2490234375</v>
      </c>
      <c r="N157" s="75">
        <v>5317.7705078125</v>
      </c>
      <c r="O157" s="76"/>
      <c r="P157" s="77"/>
      <c r="Q157" s="77"/>
      <c r="R157" s="89"/>
      <c r="S157" s="48">
        <v>1</v>
      </c>
      <c r="T157" s="48">
        <v>1</v>
      </c>
      <c r="U157" s="49">
        <v>0</v>
      </c>
      <c r="V157" s="49">
        <v>0</v>
      </c>
      <c r="W157" s="49">
        <v>0</v>
      </c>
      <c r="X157" s="49">
        <v>0.999999</v>
      </c>
      <c r="Y157" s="49">
        <v>0</v>
      </c>
      <c r="Z157" s="49" t="s">
        <v>8113</v>
      </c>
      <c r="AA157" s="72">
        <v>157</v>
      </c>
      <c r="AB157" s="72"/>
      <c r="AC157" s="73"/>
      <c r="AD157" s="79" t="s">
        <v>4053</v>
      </c>
      <c r="AE157" s="79">
        <v>1405</v>
      </c>
      <c r="AF157" s="79">
        <v>2848</v>
      </c>
      <c r="AG157" s="79">
        <v>105075</v>
      </c>
      <c r="AH157" s="79">
        <v>21</v>
      </c>
      <c r="AI157" s="79"/>
      <c r="AJ157" s="79" t="s">
        <v>4691</v>
      </c>
      <c r="AK157" s="79" t="s">
        <v>5265</v>
      </c>
      <c r="AL157" s="79"/>
      <c r="AM157" s="79"/>
      <c r="AN157" s="81">
        <v>41893.832349537035</v>
      </c>
      <c r="AO157" s="79"/>
      <c r="AP157" s="79" t="b">
        <v>0</v>
      </c>
      <c r="AQ157" s="79" t="b">
        <v>0</v>
      </c>
      <c r="AR157" s="79" t="b">
        <v>0</v>
      </c>
      <c r="AS157" s="79"/>
      <c r="AT157" s="79">
        <v>98</v>
      </c>
      <c r="AU157" s="84" t="s">
        <v>6489</v>
      </c>
      <c r="AV157" s="79" t="b">
        <v>0</v>
      </c>
      <c r="AW157" s="79" t="s">
        <v>6792</v>
      </c>
      <c r="AX157" s="84" t="s">
        <v>6887</v>
      </c>
      <c r="AY157" s="79" t="s">
        <v>66</v>
      </c>
      <c r="AZ157" s="79" t="str">
        <f>REPLACE(INDEX(GroupVertices[Group],MATCH(Vertices[[#This Row],[Vertex]],GroupVertices[Vertex],0)),1,1,"")</f>
        <v>258</v>
      </c>
      <c r="BA157" s="48" t="s">
        <v>1256</v>
      </c>
      <c r="BB157" s="48" t="s">
        <v>1256</v>
      </c>
      <c r="BC157" s="48" t="s">
        <v>1317</v>
      </c>
      <c r="BD157" s="48" t="s">
        <v>1317</v>
      </c>
      <c r="BE157" s="48"/>
      <c r="BF157" s="48"/>
      <c r="BG157" s="133" t="s">
        <v>9109</v>
      </c>
      <c r="BH157" s="133" t="s">
        <v>9109</v>
      </c>
      <c r="BI157" s="133" t="s">
        <v>9447</v>
      </c>
      <c r="BJ157" s="133" t="s">
        <v>9447</v>
      </c>
      <c r="BK157" s="2"/>
      <c r="BL157" s="3"/>
      <c r="BM157" s="3"/>
      <c r="BN157" s="3"/>
      <c r="BO157" s="3"/>
    </row>
    <row r="158" spans="1:67" ht="15">
      <c r="A158" s="65" t="s">
        <v>293</v>
      </c>
      <c r="B158" s="66"/>
      <c r="C158" s="66"/>
      <c r="D158" s="67">
        <v>1.5</v>
      </c>
      <c r="E158" s="69">
        <v>50</v>
      </c>
      <c r="F158" s="103" t="s">
        <v>1577</v>
      </c>
      <c r="G158" s="66"/>
      <c r="H158" s="70"/>
      <c r="I158" s="71"/>
      <c r="J158" s="71"/>
      <c r="K158" s="70" t="s">
        <v>7550</v>
      </c>
      <c r="L158" s="74"/>
      <c r="M158" s="75">
        <v>9751.9501953125</v>
      </c>
      <c r="N158" s="75">
        <v>371.3156433105469</v>
      </c>
      <c r="O158" s="76"/>
      <c r="P158" s="77"/>
      <c r="Q158" s="77"/>
      <c r="R158" s="89"/>
      <c r="S158" s="48">
        <v>1</v>
      </c>
      <c r="T158" s="48">
        <v>1</v>
      </c>
      <c r="U158" s="49">
        <v>0</v>
      </c>
      <c r="V158" s="49">
        <v>0</v>
      </c>
      <c r="W158" s="49">
        <v>0</v>
      </c>
      <c r="X158" s="49">
        <v>0.999999</v>
      </c>
      <c r="Y158" s="49">
        <v>0</v>
      </c>
      <c r="Z158" s="49" t="s">
        <v>8113</v>
      </c>
      <c r="AA158" s="72">
        <v>158</v>
      </c>
      <c r="AB158" s="72"/>
      <c r="AC158" s="73"/>
      <c r="AD158" s="79" t="s">
        <v>4058</v>
      </c>
      <c r="AE158" s="79">
        <v>73</v>
      </c>
      <c r="AF158" s="79">
        <v>445</v>
      </c>
      <c r="AG158" s="79">
        <v>251112</v>
      </c>
      <c r="AH158" s="79">
        <v>1</v>
      </c>
      <c r="AI158" s="79"/>
      <c r="AJ158" s="79" t="s">
        <v>4695</v>
      </c>
      <c r="AK158" s="79" t="s">
        <v>5242</v>
      </c>
      <c r="AL158" s="84" t="s">
        <v>5631</v>
      </c>
      <c r="AM158" s="79"/>
      <c r="AN158" s="81">
        <v>41906.305810185186</v>
      </c>
      <c r="AO158" s="84" t="s">
        <v>5985</v>
      </c>
      <c r="AP158" s="79" t="b">
        <v>0</v>
      </c>
      <c r="AQ158" s="79" t="b">
        <v>0</v>
      </c>
      <c r="AR158" s="79" t="b">
        <v>0</v>
      </c>
      <c r="AS158" s="79"/>
      <c r="AT158" s="79">
        <v>30</v>
      </c>
      <c r="AU158" s="84" t="s">
        <v>6484</v>
      </c>
      <c r="AV158" s="79" t="b">
        <v>0</v>
      </c>
      <c r="AW158" s="79" t="s">
        <v>6792</v>
      </c>
      <c r="AX158" s="84" t="s">
        <v>6892</v>
      </c>
      <c r="AY158" s="79" t="s">
        <v>66</v>
      </c>
      <c r="AZ158" s="79" t="str">
        <f>REPLACE(INDEX(GroupVertices[Group],MATCH(Vertices[[#This Row],[Vertex]],GroupVertices[Vertex],0)),1,1,"")</f>
        <v>184</v>
      </c>
      <c r="BA158" s="48" t="s">
        <v>1257</v>
      </c>
      <c r="BB158" s="48" t="s">
        <v>1257</v>
      </c>
      <c r="BC158" s="48" t="s">
        <v>1318</v>
      </c>
      <c r="BD158" s="48" t="s">
        <v>1318</v>
      </c>
      <c r="BE158" s="48"/>
      <c r="BF158" s="48"/>
      <c r="BG158" s="133" t="s">
        <v>9110</v>
      </c>
      <c r="BH158" s="133" t="s">
        <v>9110</v>
      </c>
      <c r="BI158" s="133" t="s">
        <v>9448</v>
      </c>
      <c r="BJ158" s="133" t="s">
        <v>9448</v>
      </c>
      <c r="BK158" s="2"/>
      <c r="BL158" s="3"/>
      <c r="BM158" s="3"/>
      <c r="BN158" s="3"/>
      <c r="BO158" s="3"/>
    </row>
    <row r="159" spans="1:67" ht="15">
      <c r="A159" s="65" t="s">
        <v>296</v>
      </c>
      <c r="B159" s="66"/>
      <c r="C159" s="66"/>
      <c r="D159" s="67">
        <v>1.5</v>
      </c>
      <c r="E159" s="69">
        <v>50</v>
      </c>
      <c r="F159" s="103" t="s">
        <v>6529</v>
      </c>
      <c r="G159" s="66"/>
      <c r="H159" s="70"/>
      <c r="I159" s="71"/>
      <c r="J159" s="71"/>
      <c r="K159" s="70" t="s">
        <v>7554</v>
      </c>
      <c r="L159" s="74"/>
      <c r="M159" s="75">
        <v>9010.802734375</v>
      </c>
      <c r="N159" s="75">
        <v>3646.85009765625</v>
      </c>
      <c r="O159" s="76"/>
      <c r="P159" s="77"/>
      <c r="Q159" s="77"/>
      <c r="R159" s="89"/>
      <c r="S159" s="48">
        <v>1</v>
      </c>
      <c r="T159" s="48">
        <v>1</v>
      </c>
      <c r="U159" s="49">
        <v>0</v>
      </c>
      <c r="V159" s="49">
        <v>0</v>
      </c>
      <c r="W159" s="49">
        <v>0</v>
      </c>
      <c r="X159" s="49">
        <v>0.999999</v>
      </c>
      <c r="Y159" s="49">
        <v>0</v>
      </c>
      <c r="Z159" s="49" t="s">
        <v>8113</v>
      </c>
      <c r="AA159" s="72">
        <v>159</v>
      </c>
      <c r="AB159" s="72"/>
      <c r="AC159" s="73"/>
      <c r="AD159" s="79" t="s">
        <v>4061</v>
      </c>
      <c r="AE159" s="79">
        <v>174</v>
      </c>
      <c r="AF159" s="79">
        <v>303</v>
      </c>
      <c r="AG159" s="79">
        <v>9423</v>
      </c>
      <c r="AH159" s="79">
        <v>154</v>
      </c>
      <c r="AI159" s="79"/>
      <c r="AJ159" s="79" t="s">
        <v>4698</v>
      </c>
      <c r="AK159" s="79" t="s">
        <v>3898</v>
      </c>
      <c r="AL159" s="84" t="s">
        <v>5632</v>
      </c>
      <c r="AM159" s="79"/>
      <c r="AN159" s="81">
        <v>43272.38381944445</v>
      </c>
      <c r="AO159" s="84" t="s">
        <v>5988</v>
      </c>
      <c r="AP159" s="79" t="b">
        <v>1</v>
      </c>
      <c r="AQ159" s="79" t="b">
        <v>0</v>
      </c>
      <c r="AR159" s="79" t="b">
        <v>0</v>
      </c>
      <c r="AS159" s="79"/>
      <c r="AT159" s="79">
        <v>2</v>
      </c>
      <c r="AU159" s="79"/>
      <c r="AV159" s="79" t="b">
        <v>0</v>
      </c>
      <c r="AW159" s="79" t="s">
        <v>6792</v>
      </c>
      <c r="AX159" s="84" t="s">
        <v>6896</v>
      </c>
      <c r="AY159" s="79" t="s">
        <v>66</v>
      </c>
      <c r="AZ159" s="79" t="str">
        <f>REPLACE(INDEX(GroupVertices[Group],MATCH(Vertices[[#This Row],[Vertex]],GroupVertices[Vertex],0)),1,1,"")</f>
        <v>145</v>
      </c>
      <c r="BA159" s="48"/>
      <c r="BB159" s="48"/>
      <c r="BC159" s="48"/>
      <c r="BD159" s="48"/>
      <c r="BE159" s="48" t="s">
        <v>1342</v>
      </c>
      <c r="BF159" s="48" t="s">
        <v>1342</v>
      </c>
      <c r="BG159" s="133" t="s">
        <v>9111</v>
      </c>
      <c r="BH159" s="133" t="s">
        <v>9111</v>
      </c>
      <c r="BI159" s="133" t="s">
        <v>9449</v>
      </c>
      <c r="BJ159" s="133" t="s">
        <v>9449</v>
      </c>
      <c r="BK159" s="2"/>
      <c r="BL159" s="3"/>
      <c r="BM159" s="3"/>
      <c r="BN159" s="3"/>
      <c r="BO159" s="3"/>
    </row>
    <row r="160" spans="1:67" ht="15">
      <c r="A160" s="65" t="s">
        <v>297</v>
      </c>
      <c r="B160" s="66"/>
      <c r="C160" s="66"/>
      <c r="D160" s="67">
        <v>1.5</v>
      </c>
      <c r="E160" s="69">
        <v>50</v>
      </c>
      <c r="F160" s="103" t="s">
        <v>1579</v>
      </c>
      <c r="G160" s="66"/>
      <c r="H160" s="70"/>
      <c r="I160" s="71"/>
      <c r="J160" s="71"/>
      <c r="K160" s="70" t="s">
        <v>7555</v>
      </c>
      <c r="L160" s="74"/>
      <c r="M160" s="75">
        <v>9550.41015625</v>
      </c>
      <c r="N160" s="75">
        <v>1936.1458740234375</v>
      </c>
      <c r="O160" s="76"/>
      <c r="P160" s="77"/>
      <c r="Q160" s="77"/>
      <c r="R160" s="89"/>
      <c r="S160" s="48">
        <v>1</v>
      </c>
      <c r="T160" s="48">
        <v>1</v>
      </c>
      <c r="U160" s="49">
        <v>0</v>
      </c>
      <c r="V160" s="49">
        <v>0</v>
      </c>
      <c r="W160" s="49">
        <v>0</v>
      </c>
      <c r="X160" s="49">
        <v>0.999999</v>
      </c>
      <c r="Y160" s="49">
        <v>0</v>
      </c>
      <c r="Z160" s="49" t="s">
        <v>8113</v>
      </c>
      <c r="AA160" s="72">
        <v>160</v>
      </c>
      <c r="AB160" s="72"/>
      <c r="AC160" s="73"/>
      <c r="AD160" s="79" t="s">
        <v>4062</v>
      </c>
      <c r="AE160" s="79">
        <v>1821</v>
      </c>
      <c r="AF160" s="79">
        <v>212</v>
      </c>
      <c r="AG160" s="79">
        <v>13791</v>
      </c>
      <c r="AH160" s="79">
        <v>27131</v>
      </c>
      <c r="AI160" s="79"/>
      <c r="AJ160" s="79" t="s">
        <v>4699</v>
      </c>
      <c r="AK160" s="79" t="s">
        <v>5269</v>
      </c>
      <c r="AL160" s="84" t="s">
        <v>5633</v>
      </c>
      <c r="AM160" s="79"/>
      <c r="AN160" s="81">
        <v>42226.646215277775</v>
      </c>
      <c r="AO160" s="84" t="s">
        <v>5989</v>
      </c>
      <c r="AP160" s="79" t="b">
        <v>0</v>
      </c>
      <c r="AQ160" s="79" t="b">
        <v>0</v>
      </c>
      <c r="AR160" s="79" t="b">
        <v>0</v>
      </c>
      <c r="AS160" s="79"/>
      <c r="AT160" s="79">
        <v>3</v>
      </c>
      <c r="AU160" s="84" t="s">
        <v>6484</v>
      </c>
      <c r="AV160" s="79" t="b">
        <v>0</v>
      </c>
      <c r="AW160" s="79" t="s">
        <v>6792</v>
      </c>
      <c r="AX160" s="84" t="s">
        <v>6897</v>
      </c>
      <c r="AY160" s="79" t="s">
        <v>66</v>
      </c>
      <c r="AZ160" s="79" t="str">
        <f>REPLACE(INDEX(GroupVertices[Group],MATCH(Vertices[[#This Row],[Vertex]],GroupVertices[Vertex],0)),1,1,"")</f>
        <v>177</v>
      </c>
      <c r="BA160" s="48"/>
      <c r="BB160" s="48"/>
      <c r="BC160" s="48"/>
      <c r="BD160" s="48"/>
      <c r="BE160" s="48"/>
      <c r="BF160" s="48"/>
      <c r="BG160" s="133" t="s">
        <v>9112</v>
      </c>
      <c r="BH160" s="133" t="s">
        <v>9112</v>
      </c>
      <c r="BI160" s="133" t="s">
        <v>9450</v>
      </c>
      <c r="BJ160" s="133" t="s">
        <v>9450</v>
      </c>
      <c r="BK160" s="2"/>
      <c r="BL160" s="3"/>
      <c r="BM160" s="3"/>
      <c r="BN160" s="3"/>
      <c r="BO160" s="3"/>
    </row>
    <row r="161" spans="1:67" ht="15">
      <c r="A161" s="65" t="s">
        <v>302</v>
      </c>
      <c r="B161" s="66"/>
      <c r="C161" s="66"/>
      <c r="D161" s="67">
        <v>1.5</v>
      </c>
      <c r="E161" s="69">
        <v>50</v>
      </c>
      <c r="F161" s="103" t="s">
        <v>6534</v>
      </c>
      <c r="G161" s="66"/>
      <c r="H161" s="70"/>
      <c r="I161" s="71"/>
      <c r="J161" s="71"/>
      <c r="K161" s="70" t="s">
        <v>7564</v>
      </c>
      <c r="L161" s="74"/>
      <c r="M161" s="75">
        <v>7697.53955078125</v>
      </c>
      <c r="N161" s="75">
        <v>5874.744140625</v>
      </c>
      <c r="O161" s="76"/>
      <c r="P161" s="77"/>
      <c r="Q161" s="77"/>
      <c r="R161" s="89"/>
      <c r="S161" s="48">
        <v>1</v>
      </c>
      <c r="T161" s="48">
        <v>1</v>
      </c>
      <c r="U161" s="49">
        <v>0</v>
      </c>
      <c r="V161" s="49">
        <v>0</v>
      </c>
      <c r="W161" s="49">
        <v>0</v>
      </c>
      <c r="X161" s="49">
        <v>0.999999</v>
      </c>
      <c r="Y161" s="49">
        <v>0</v>
      </c>
      <c r="Z161" s="49" t="s">
        <v>8113</v>
      </c>
      <c r="AA161" s="72">
        <v>161</v>
      </c>
      <c r="AB161" s="72"/>
      <c r="AC161" s="73"/>
      <c r="AD161" s="79" t="s">
        <v>4071</v>
      </c>
      <c r="AE161" s="79">
        <v>1707</v>
      </c>
      <c r="AF161" s="79">
        <v>963</v>
      </c>
      <c r="AG161" s="79">
        <v>32009</v>
      </c>
      <c r="AH161" s="79">
        <v>46799</v>
      </c>
      <c r="AI161" s="79"/>
      <c r="AJ161" s="79" t="s">
        <v>4707</v>
      </c>
      <c r="AK161" s="79"/>
      <c r="AL161" s="84" t="s">
        <v>5637</v>
      </c>
      <c r="AM161" s="79"/>
      <c r="AN161" s="81">
        <v>41660.90304398148</v>
      </c>
      <c r="AO161" s="84" t="s">
        <v>5998</v>
      </c>
      <c r="AP161" s="79" t="b">
        <v>1</v>
      </c>
      <c r="AQ161" s="79" t="b">
        <v>0</v>
      </c>
      <c r="AR161" s="79" t="b">
        <v>0</v>
      </c>
      <c r="AS161" s="79"/>
      <c r="AT161" s="79">
        <v>219</v>
      </c>
      <c r="AU161" s="84" t="s">
        <v>6484</v>
      </c>
      <c r="AV161" s="79" t="b">
        <v>0</v>
      </c>
      <c r="AW161" s="79" t="s">
        <v>6792</v>
      </c>
      <c r="AX161" s="84" t="s">
        <v>6906</v>
      </c>
      <c r="AY161" s="79" t="s">
        <v>66</v>
      </c>
      <c r="AZ161" s="79" t="str">
        <f>REPLACE(INDEX(GroupVertices[Group],MATCH(Vertices[[#This Row],[Vertex]],GroupVertices[Vertex],0)),1,1,"")</f>
        <v>234</v>
      </c>
      <c r="BA161" s="48"/>
      <c r="BB161" s="48"/>
      <c r="BC161" s="48"/>
      <c r="BD161" s="48"/>
      <c r="BE161" s="48" t="s">
        <v>8508</v>
      </c>
      <c r="BF161" s="48" t="s">
        <v>8508</v>
      </c>
      <c r="BG161" s="133" t="s">
        <v>9113</v>
      </c>
      <c r="BH161" s="133" t="s">
        <v>9113</v>
      </c>
      <c r="BI161" s="133" t="s">
        <v>9451</v>
      </c>
      <c r="BJ161" s="133" t="s">
        <v>9451</v>
      </c>
      <c r="BK161" s="2"/>
      <c r="BL161" s="3"/>
      <c r="BM161" s="3"/>
      <c r="BN161" s="3"/>
      <c r="BO161" s="3"/>
    </row>
    <row r="162" spans="1:67" ht="15">
      <c r="A162" s="65" t="s">
        <v>304</v>
      </c>
      <c r="B162" s="66"/>
      <c r="C162" s="66"/>
      <c r="D162" s="67">
        <v>1.5</v>
      </c>
      <c r="E162" s="69">
        <v>50</v>
      </c>
      <c r="F162" s="103" t="s">
        <v>1584</v>
      </c>
      <c r="G162" s="66"/>
      <c r="H162" s="70"/>
      <c r="I162" s="71"/>
      <c r="J162" s="71"/>
      <c r="K162" s="70" t="s">
        <v>7568</v>
      </c>
      <c r="L162" s="74"/>
      <c r="M162" s="75">
        <v>9530.90625</v>
      </c>
      <c r="N162" s="75">
        <v>3646.85009765625</v>
      </c>
      <c r="O162" s="76"/>
      <c r="P162" s="77"/>
      <c r="Q162" s="77"/>
      <c r="R162" s="89"/>
      <c r="S162" s="48">
        <v>1</v>
      </c>
      <c r="T162" s="48">
        <v>1</v>
      </c>
      <c r="U162" s="49">
        <v>0</v>
      </c>
      <c r="V162" s="49">
        <v>0</v>
      </c>
      <c r="W162" s="49">
        <v>0</v>
      </c>
      <c r="X162" s="49">
        <v>0.999999</v>
      </c>
      <c r="Y162" s="49">
        <v>0</v>
      </c>
      <c r="Z162" s="49" t="s">
        <v>8113</v>
      </c>
      <c r="AA162" s="72">
        <v>162</v>
      </c>
      <c r="AB162" s="72"/>
      <c r="AC162" s="73"/>
      <c r="AD162" s="79" t="s">
        <v>4075</v>
      </c>
      <c r="AE162" s="79">
        <v>276</v>
      </c>
      <c r="AF162" s="79">
        <v>122</v>
      </c>
      <c r="AG162" s="79">
        <v>6432</v>
      </c>
      <c r="AH162" s="79">
        <v>1806</v>
      </c>
      <c r="AI162" s="79"/>
      <c r="AJ162" s="79" t="s">
        <v>4711</v>
      </c>
      <c r="AK162" s="79" t="s">
        <v>5276</v>
      </c>
      <c r="AL162" s="79"/>
      <c r="AM162" s="79"/>
      <c r="AN162" s="81">
        <v>43503.100636574076</v>
      </c>
      <c r="AO162" s="84" t="s">
        <v>6002</v>
      </c>
      <c r="AP162" s="79" t="b">
        <v>1</v>
      </c>
      <c r="AQ162" s="79" t="b">
        <v>0</v>
      </c>
      <c r="AR162" s="79" t="b">
        <v>0</v>
      </c>
      <c r="AS162" s="79"/>
      <c r="AT162" s="79">
        <v>0</v>
      </c>
      <c r="AU162" s="79"/>
      <c r="AV162" s="79" t="b">
        <v>0</v>
      </c>
      <c r="AW162" s="79" t="s">
        <v>6792</v>
      </c>
      <c r="AX162" s="84" t="s">
        <v>6910</v>
      </c>
      <c r="AY162" s="79" t="s">
        <v>66</v>
      </c>
      <c r="AZ162" s="79" t="str">
        <f>REPLACE(INDEX(GroupVertices[Group],MATCH(Vertices[[#This Row],[Vertex]],GroupVertices[Vertex],0)),1,1,"")</f>
        <v>143</v>
      </c>
      <c r="BA162" s="48"/>
      <c r="BB162" s="48"/>
      <c r="BC162" s="48"/>
      <c r="BD162" s="48"/>
      <c r="BE162" s="48"/>
      <c r="BF162" s="48"/>
      <c r="BG162" s="133" t="s">
        <v>9114</v>
      </c>
      <c r="BH162" s="133" t="s">
        <v>9114</v>
      </c>
      <c r="BI162" s="133" t="s">
        <v>9452</v>
      </c>
      <c r="BJ162" s="133" t="s">
        <v>9452</v>
      </c>
      <c r="BK162" s="2"/>
      <c r="BL162" s="3"/>
      <c r="BM162" s="3"/>
      <c r="BN162" s="3"/>
      <c r="BO162" s="3"/>
    </row>
    <row r="163" spans="1:67" ht="15">
      <c r="A163" s="65" t="s">
        <v>311</v>
      </c>
      <c r="B163" s="66"/>
      <c r="C163" s="66"/>
      <c r="D163" s="67">
        <v>1.5</v>
      </c>
      <c r="E163" s="69">
        <v>50</v>
      </c>
      <c r="F163" s="103" t="s">
        <v>1591</v>
      </c>
      <c r="G163" s="66"/>
      <c r="H163" s="70"/>
      <c r="I163" s="71"/>
      <c r="J163" s="71"/>
      <c r="K163" s="70" t="s">
        <v>7580</v>
      </c>
      <c r="L163" s="74"/>
      <c r="M163" s="75">
        <v>7710.54248046875</v>
      </c>
      <c r="N163" s="75">
        <v>4760.796875</v>
      </c>
      <c r="O163" s="76"/>
      <c r="P163" s="77"/>
      <c r="Q163" s="77"/>
      <c r="R163" s="89"/>
      <c r="S163" s="48">
        <v>1</v>
      </c>
      <c r="T163" s="48">
        <v>1</v>
      </c>
      <c r="U163" s="49">
        <v>0</v>
      </c>
      <c r="V163" s="49">
        <v>0</v>
      </c>
      <c r="W163" s="49">
        <v>0</v>
      </c>
      <c r="X163" s="49">
        <v>0.999999</v>
      </c>
      <c r="Y163" s="49">
        <v>0</v>
      </c>
      <c r="Z163" s="49" t="s">
        <v>8113</v>
      </c>
      <c r="AA163" s="72">
        <v>163</v>
      </c>
      <c r="AB163" s="72"/>
      <c r="AC163" s="73"/>
      <c r="AD163" s="79" t="s">
        <v>4086</v>
      </c>
      <c r="AE163" s="79">
        <v>296</v>
      </c>
      <c r="AF163" s="79">
        <v>266</v>
      </c>
      <c r="AG163" s="79">
        <v>1421</v>
      </c>
      <c r="AH163" s="79">
        <v>1988</v>
      </c>
      <c r="AI163" s="79"/>
      <c r="AJ163" s="79" t="s">
        <v>4722</v>
      </c>
      <c r="AK163" s="79"/>
      <c r="AL163" s="84" t="s">
        <v>5643</v>
      </c>
      <c r="AM163" s="79"/>
      <c r="AN163" s="81">
        <v>43620.30737268519</v>
      </c>
      <c r="AO163" s="84" t="s">
        <v>6013</v>
      </c>
      <c r="AP163" s="79" t="b">
        <v>0</v>
      </c>
      <c r="AQ163" s="79" t="b">
        <v>0</v>
      </c>
      <c r="AR163" s="79" t="b">
        <v>0</v>
      </c>
      <c r="AS163" s="79"/>
      <c r="AT163" s="79">
        <v>8</v>
      </c>
      <c r="AU163" s="84" t="s">
        <v>6484</v>
      </c>
      <c r="AV163" s="79" t="b">
        <v>0</v>
      </c>
      <c r="AW163" s="79" t="s">
        <v>6792</v>
      </c>
      <c r="AX163" s="84" t="s">
        <v>6922</v>
      </c>
      <c r="AY163" s="79" t="s">
        <v>66</v>
      </c>
      <c r="AZ163" s="79" t="str">
        <f>REPLACE(INDEX(GroupVertices[Group],MATCH(Vertices[[#This Row],[Vertex]],GroupVertices[Vertex],0)),1,1,"")</f>
        <v>252</v>
      </c>
      <c r="BA163" s="48" t="s">
        <v>1258</v>
      </c>
      <c r="BB163" s="48" t="s">
        <v>1258</v>
      </c>
      <c r="BC163" s="48" t="s">
        <v>1314</v>
      </c>
      <c r="BD163" s="48" t="s">
        <v>1314</v>
      </c>
      <c r="BE163" s="48"/>
      <c r="BF163" s="48"/>
      <c r="BG163" s="133" t="s">
        <v>9115</v>
      </c>
      <c r="BH163" s="133" t="s">
        <v>9115</v>
      </c>
      <c r="BI163" s="133" t="s">
        <v>9453</v>
      </c>
      <c r="BJ163" s="133" t="s">
        <v>9453</v>
      </c>
      <c r="BK163" s="2"/>
      <c r="BL163" s="3"/>
      <c r="BM163" s="3"/>
      <c r="BN163" s="3"/>
      <c r="BO163" s="3"/>
    </row>
    <row r="164" spans="1:67" ht="15">
      <c r="A164" s="65" t="s">
        <v>314</v>
      </c>
      <c r="B164" s="66"/>
      <c r="C164" s="66"/>
      <c r="D164" s="67">
        <v>1.5</v>
      </c>
      <c r="E164" s="69">
        <v>50</v>
      </c>
      <c r="F164" s="103" t="s">
        <v>1594</v>
      </c>
      <c r="G164" s="66"/>
      <c r="H164" s="70"/>
      <c r="I164" s="71"/>
      <c r="J164" s="71"/>
      <c r="K164" s="70" t="s">
        <v>7584</v>
      </c>
      <c r="L164" s="74"/>
      <c r="M164" s="75">
        <v>9790.9580078125</v>
      </c>
      <c r="N164" s="75">
        <v>3646.85009765625</v>
      </c>
      <c r="O164" s="76"/>
      <c r="P164" s="77"/>
      <c r="Q164" s="77"/>
      <c r="R164" s="89"/>
      <c r="S164" s="48">
        <v>1</v>
      </c>
      <c r="T164" s="48">
        <v>1</v>
      </c>
      <c r="U164" s="49">
        <v>0</v>
      </c>
      <c r="V164" s="49">
        <v>0</v>
      </c>
      <c r="W164" s="49">
        <v>0</v>
      </c>
      <c r="X164" s="49">
        <v>0.999999</v>
      </c>
      <c r="Y164" s="49">
        <v>0</v>
      </c>
      <c r="Z164" s="49" t="s">
        <v>8113</v>
      </c>
      <c r="AA164" s="72">
        <v>164</v>
      </c>
      <c r="AB164" s="72"/>
      <c r="AC164" s="73"/>
      <c r="AD164" s="79" t="s">
        <v>4090</v>
      </c>
      <c r="AE164" s="79">
        <v>269</v>
      </c>
      <c r="AF164" s="79">
        <v>221</v>
      </c>
      <c r="AG164" s="79">
        <v>59368</v>
      </c>
      <c r="AH164" s="79">
        <v>17312</v>
      </c>
      <c r="AI164" s="79"/>
      <c r="AJ164" s="79" t="s">
        <v>4726</v>
      </c>
      <c r="AK164" s="79" t="s">
        <v>5284</v>
      </c>
      <c r="AL164" s="79"/>
      <c r="AM164" s="79"/>
      <c r="AN164" s="81">
        <v>40743.4646875</v>
      </c>
      <c r="AO164" s="84" t="s">
        <v>6017</v>
      </c>
      <c r="AP164" s="79" t="b">
        <v>0</v>
      </c>
      <c r="AQ164" s="79" t="b">
        <v>0</v>
      </c>
      <c r="AR164" s="79" t="b">
        <v>0</v>
      </c>
      <c r="AS164" s="79"/>
      <c r="AT164" s="79">
        <v>5</v>
      </c>
      <c r="AU164" s="84" t="s">
        <v>6494</v>
      </c>
      <c r="AV164" s="79" t="b">
        <v>0</v>
      </c>
      <c r="AW164" s="79" t="s">
        <v>6792</v>
      </c>
      <c r="AX164" s="84" t="s">
        <v>6926</v>
      </c>
      <c r="AY164" s="79" t="s">
        <v>66</v>
      </c>
      <c r="AZ164" s="79" t="str">
        <f>REPLACE(INDEX(GroupVertices[Group],MATCH(Vertices[[#This Row],[Vertex]],GroupVertices[Vertex],0)),1,1,"")</f>
        <v>144</v>
      </c>
      <c r="BA164" s="48"/>
      <c r="BB164" s="48"/>
      <c r="BC164" s="48"/>
      <c r="BD164" s="48"/>
      <c r="BE164" s="48"/>
      <c r="BF164" s="48"/>
      <c r="BG164" s="133" t="s">
        <v>9116</v>
      </c>
      <c r="BH164" s="133" t="s">
        <v>9116</v>
      </c>
      <c r="BI164" s="133" t="s">
        <v>9454</v>
      </c>
      <c r="BJ164" s="133" t="s">
        <v>9454</v>
      </c>
      <c r="BK164" s="2"/>
      <c r="BL164" s="3"/>
      <c r="BM164" s="3"/>
      <c r="BN164" s="3"/>
      <c r="BO164" s="3"/>
    </row>
    <row r="165" spans="1:67" ht="15">
      <c r="A165" s="65" t="s">
        <v>316</v>
      </c>
      <c r="B165" s="66"/>
      <c r="C165" s="66"/>
      <c r="D165" s="67">
        <v>1.5</v>
      </c>
      <c r="E165" s="69">
        <v>50</v>
      </c>
      <c r="F165" s="103" t="s">
        <v>1596</v>
      </c>
      <c r="G165" s="66"/>
      <c r="H165" s="70"/>
      <c r="I165" s="71"/>
      <c r="J165" s="71"/>
      <c r="K165" s="70" t="s">
        <v>7586</v>
      </c>
      <c r="L165" s="74"/>
      <c r="M165" s="75">
        <v>7710.54248046875</v>
      </c>
      <c r="N165" s="75">
        <v>3129.660400390625</v>
      </c>
      <c r="O165" s="76"/>
      <c r="P165" s="77"/>
      <c r="Q165" s="77"/>
      <c r="R165" s="89"/>
      <c r="S165" s="48">
        <v>1</v>
      </c>
      <c r="T165" s="48">
        <v>1</v>
      </c>
      <c r="U165" s="49">
        <v>0</v>
      </c>
      <c r="V165" s="49">
        <v>0</v>
      </c>
      <c r="W165" s="49">
        <v>0</v>
      </c>
      <c r="X165" s="49">
        <v>0.999999</v>
      </c>
      <c r="Y165" s="49">
        <v>0</v>
      </c>
      <c r="Z165" s="49" t="s">
        <v>8113</v>
      </c>
      <c r="AA165" s="72">
        <v>165</v>
      </c>
      <c r="AB165" s="72"/>
      <c r="AC165" s="73"/>
      <c r="AD165" s="79" t="s">
        <v>4092</v>
      </c>
      <c r="AE165" s="79">
        <v>716</v>
      </c>
      <c r="AF165" s="79">
        <v>175</v>
      </c>
      <c r="AG165" s="79">
        <v>5798</v>
      </c>
      <c r="AH165" s="79">
        <v>9822</v>
      </c>
      <c r="AI165" s="79"/>
      <c r="AJ165" s="79" t="s">
        <v>4728</v>
      </c>
      <c r="AK165" s="79" t="s">
        <v>5286</v>
      </c>
      <c r="AL165" s="84" t="s">
        <v>5646</v>
      </c>
      <c r="AM165" s="79"/>
      <c r="AN165" s="81">
        <v>41365.75555555556</v>
      </c>
      <c r="AO165" s="84" t="s">
        <v>6019</v>
      </c>
      <c r="AP165" s="79" t="b">
        <v>0</v>
      </c>
      <c r="AQ165" s="79" t="b">
        <v>0</v>
      </c>
      <c r="AR165" s="79" t="b">
        <v>1</v>
      </c>
      <c r="AS165" s="79"/>
      <c r="AT165" s="79">
        <v>2</v>
      </c>
      <c r="AU165" s="84" t="s">
        <v>6484</v>
      </c>
      <c r="AV165" s="79" t="b">
        <v>0</v>
      </c>
      <c r="AW165" s="79" t="s">
        <v>6792</v>
      </c>
      <c r="AX165" s="84" t="s">
        <v>6928</v>
      </c>
      <c r="AY165" s="79" t="s">
        <v>66</v>
      </c>
      <c r="AZ165" s="79" t="str">
        <f>REPLACE(INDEX(GroupVertices[Group],MATCH(Vertices[[#This Row],[Vertex]],GroupVertices[Vertex],0)),1,1,"")</f>
        <v>251</v>
      </c>
      <c r="BA165" s="48" t="s">
        <v>1259</v>
      </c>
      <c r="BB165" s="48" t="s">
        <v>1259</v>
      </c>
      <c r="BC165" s="48" t="s">
        <v>1314</v>
      </c>
      <c r="BD165" s="48" t="s">
        <v>1314</v>
      </c>
      <c r="BE165" s="48"/>
      <c r="BF165" s="48"/>
      <c r="BG165" s="133" t="s">
        <v>9117</v>
      </c>
      <c r="BH165" s="133" t="s">
        <v>9117</v>
      </c>
      <c r="BI165" s="133" t="s">
        <v>9455</v>
      </c>
      <c r="BJ165" s="133" t="s">
        <v>9455</v>
      </c>
      <c r="BK165" s="2"/>
      <c r="BL165" s="3"/>
      <c r="BM165" s="3"/>
      <c r="BN165" s="3"/>
      <c r="BO165" s="3"/>
    </row>
    <row r="166" spans="1:67" ht="15">
      <c r="A166" s="65" t="s">
        <v>317</v>
      </c>
      <c r="B166" s="66"/>
      <c r="C166" s="66"/>
      <c r="D166" s="67">
        <v>1.5</v>
      </c>
      <c r="E166" s="69">
        <v>50</v>
      </c>
      <c r="F166" s="103" t="s">
        <v>1597</v>
      </c>
      <c r="G166" s="66"/>
      <c r="H166" s="70"/>
      <c r="I166" s="71"/>
      <c r="J166" s="71"/>
      <c r="K166" s="70" t="s">
        <v>7587</v>
      </c>
      <c r="L166" s="74"/>
      <c r="M166" s="75">
        <v>9082.31640625</v>
      </c>
      <c r="N166" s="75">
        <v>411.0994567871094</v>
      </c>
      <c r="O166" s="76"/>
      <c r="P166" s="77"/>
      <c r="Q166" s="77"/>
      <c r="R166" s="89"/>
      <c r="S166" s="48">
        <v>1</v>
      </c>
      <c r="T166" s="48">
        <v>1</v>
      </c>
      <c r="U166" s="49">
        <v>0</v>
      </c>
      <c r="V166" s="49">
        <v>0</v>
      </c>
      <c r="W166" s="49">
        <v>0</v>
      </c>
      <c r="X166" s="49">
        <v>0.999999</v>
      </c>
      <c r="Y166" s="49">
        <v>0</v>
      </c>
      <c r="Z166" s="49" t="s">
        <v>8113</v>
      </c>
      <c r="AA166" s="72">
        <v>166</v>
      </c>
      <c r="AB166" s="72"/>
      <c r="AC166" s="73"/>
      <c r="AD166" s="79" t="s">
        <v>4093</v>
      </c>
      <c r="AE166" s="79">
        <v>10</v>
      </c>
      <c r="AF166" s="79">
        <v>71</v>
      </c>
      <c r="AG166" s="79">
        <v>54882</v>
      </c>
      <c r="AH166" s="79">
        <v>16</v>
      </c>
      <c r="AI166" s="79"/>
      <c r="AJ166" s="79" t="s">
        <v>4729</v>
      </c>
      <c r="AK166" s="79" t="s">
        <v>5287</v>
      </c>
      <c r="AL166" s="84" t="s">
        <v>5647</v>
      </c>
      <c r="AM166" s="79"/>
      <c r="AN166" s="81">
        <v>43185.89503472222</v>
      </c>
      <c r="AO166" s="79"/>
      <c r="AP166" s="79" t="b">
        <v>0</v>
      </c>
      <c r="AQ166" s="79" t="b">
        <v>0</v>
      </c>
      <c r="AR166" s="79" t="b">
        <v>0</v>
      </c>
      <c r="AS166" s="79"/>
      <c r="AT166" s="79">
        <v>14</v>
      </c>
      <c r="AU166" s="84" t="s">
        <v>6484</v>
      </c>
      <c r="AV166" s="79" t="b">
        <v>0</v>
      </c>
      <c r="AW166" s="79" t="s">
        <v>6792</v>
      </c>
      <c r="AX166" s="84" t="s">
        <v>6929</v>
      </c>
      <c r="AY166" s="79" t="s">
        <v>66</v>
      </c>
      <c r="AZ166" s="79" t="str">
        <f>REPLACE(INDEX(GroupVertices[Group],MATCH(Vertices[[#This Row],[Vertex]],GroupVertices[Vertex],0)),1,1,"")</f>
        <v>181</v>
      </c>
      <c r="BA166" s="48" t="s">
        <v>1260</v>
      </c>
      <c r="BB166" s="48" t="s">
        <v>1260</v>
      </c>
      <c r="BC166" s="48" t="s">
        <v>1319</v>
      </c>
      <c r="BD166" s="48" t="s">
        <v>1319</v>
      </c>
      <c r="BE166" s="48"/>
      <c r="BF166" s="48"/>
      <c r="BG166" s="133" t="s">
        <v>9118</v>
      </c>
      <c r="BH166" s="133" t="s">
        <v>9118</v>
      </c>
      <c r="BI166" s="133" t="s">
        <v>9456</v>
      </c>
      <c r="BJ166" s="133" t="s">
        <v>9456</v>
      </c>
      <c r="BK166" s="2"/>
      <c r="BL166" s="3"/>
      <c r="BM166" s="3"/>
      <c r="BN166" s="3"/>
      <c r="BO166" s="3"/>
    </row>
    <row r="167" spans="1:67" ht="15">
      <c r="A167" s="65" t="s">
        <v>323</v>
      </c>
      <c r="B167" s="66"/>
      <c r="C167" s="66"/>
      <c r="D167" s="67">
        <v>1.5</v>
      </c>
      <c r="E167" s="69">
        <v>50</v>
      </c>
      <c r="F167" s="103" t="s">
        <v>1603</v>
      </c>
      <c r="G167" s="66"/>
      <c r="H167" s="70"/>
      <c r="I167" s="71"/>
      <c r="J167" s="71"/>
      <c r="K167" s="70" t="s">
        <v>7598</v>
      </c>
      <c r="L167" s="74"/>
      <c r="M167" s="75">
        <v>8796.259765625</v>
      </c>
      <c r="N167" s="75">
        <v>928.2891235351562</v>
      </c>
      <c r="O167" s="76"/>
      <c r="P167" s="77"/>
      <c r="Q167" s="77"/>
      <c r="R167" s="89"/>
      <c r="S167" s="48">
        <v>1</v>
      </c>
      <c r="T167" s="48">
        <v>1</v>
      </c>
      <c r="U167" s="49">
        <v>0</v>
      </c>
      <c r="V167" s="49">
        <v>0</v>
      </c>
      <c r="W167" s="49">
        <v>0</v>
      </c>
      <c r="X167" s="49">
        <v>0.999999</v>
      </c>
      <c r="Y167" s="49">
        <v>0</v>
      </c>
      <c r="Z167" s="49" t="s">
        <v>8113</v>
      </c>
      <c r="AA167" s="72">
        <v>167</v>
      </c>
      <c r="AB167" s="72"/>
      <c r="AC167" s="73"/>
      <c r="AD167" s="79" t="s">
        <v>4104</v>
      </c>
      <c r="AE167" s="79">
        <v>191</v>
      </c>
      <c r="AF167" s="79">
        <v>37</v>
      </c>
      <c r="AG167" s="79">
        <v>4739</v>
      </c>
      <c r="AH167" s="79">
        <v>4002</v>
      </c>
      <c r="AI167" s="79"/>
      <c r="AJ167" s="79" t="s">
        <v>4740</v>
      </c>
      <c r="AK167" s="79" t="s">
        <v>5296</v>
      </c>
      <c r="AL167" s="79"/>
      <c r="AM167" s="79"/>
      <c r="AN167" s="81">
        <v>42613.829675925925</v>
      </c>
      <c r="AO167" s="84" t="s">
        <v>6028</v>
      </c>
      <c r="AP167" s="79" t="b">
        <v>0</v>
      </c>
      <c r="AQ167" s="79" t="b">
        <v>0</v>
      </c>
      <c r="AR167" s="79" t="b">
        <v>0</v>
      </c>
      <c r="AS167" s="79"/>
      <c r="AT167" s="79">
        <v>0</v>
      </c>
      <c r="AU167" s="84" t="s">
        <v>6484</v>
      </c>
      <c r="AV167" s="79" t="b">
        <v>0</v>
      </c>
      <c r="AW167" s="79" t="s">
        <v>6792</v>
      </c>
      <c r="AX167" s="84" t="s">
        <v>6940</v>
      </c>
      <c r="AY167" s="79" t="s">
        <v>66</v>
      </c>
      <c r="AZ167" s="79" t="str">
        <f>REPLACE(INDEX(GroupVertices[Group],MATCH(Vertices[[#This Row],[Vertex]],GroupVertices[Vertex],0)),1,1,"")</f>
        <v>189</v>
      </c>
      <c r="BA167" s="48"/>
      <c r="BB167" s="48"/>
      <c r="BC167" s="48"/>
      <c r="BD167" s="48"/>
      <c r="BE167" s="48"/>
      <c r="BF167" s="48"/>
      <c r="BG167" s="133" t="s">
        <v>9119</v>
      </c>
      <c r="BH167" s="133" t="s">
        <v>9119</v>
      </c>
      <c r="BI167" s="133" t="s">
        <v>9457</v>
      </c>
      <c r="BJ167" s="133" t="s">
        <v>9457</v>
      </c>
      <c r="BK167" s="2"/>
      <c r="BL167" s="3"/>
      <c r="BM167" s="3"/>
      <c r="BN167" s="3"/>
      <c r="BO167" s="3"/>
    </row>
    <row r="168" spans="1:67" ht="15">
      <c r="A168" s="65" t="s">
        <v>327</v>
      </c>
      <c r="B168" s="66"/>
      <c r="C168" s="66"/>
      <c r="D168" s="67">
        <v>1.5</v>
      </c>
      <c r="E168" s="69">
        <v>50</v>
      </c>
      <c r="F168" s="103" t="s">
        <v>1607</v>
      </c>
      <c r="G168" s="66"/>
      <c r="H168" s="70"/>
      <c r="I168" s="71"/>
      <c r="J168" s="71"/>
      <c r="K168" s="70" t="s">
        <v>7605</v>
      </c>
      <c r="L168" s="74"/>
      <c r="M168" s="75">
        <v>8510.2021484375</v>
      </c>
      <c r="N168" s="75">
        <v>3076.615478515625</v>
      </c>
      <c r="O168" s="76"/>
      <c r="P168" s="77"/>
      <c r="Q168" s="77"/>
      <c r="R168" s="89"/>
      <c r="S168" s="48">
        <v>1</v>
      </c>
      <c r="T168" s="48">
        <v>1</v>
      </c>
      <c r="U168" s="49">
        <v>0</v>
      </c>
      <c r="V168" s="49">
        <v>0</v>
      </c>
      <c r="W168" s="49">
        <v>0</v>
      </c>
      <c r="X168" s="49">
        <v>0.999999</v>
      </c>
      <c r="Y168" s="49">
        <v>0</v>
      </c>
      <c r="Z168" s="49" t="s">
        <v>8113</v>
      </c>
      <c r="AA168" s="72">
        <v>168</v>
      </c>
      <c r="AB168" s="72"/>
      <c r="AC168" s="73"/>
      <c r="AD168" s="79" t="s">
        <v>4111</v>
      </c>
      <c r="AE168" s="79">
        <v>551</v>
      </c>
      <c r="AF168" s="79">
        <v>1204</v>
      </c>
      <c r="AG168" s="79">
        <v>9946</v>
      </c>
      <c r="AH168" s="79">
        <v>24188</v>
      </c>
      <c r="AI168" s="79"/>
      <c r="AJ168" s="79" t="s">
        <v>4747</v>
      </c>
      <c r="AK168" s="79" t="s">
        <v>5300</v>
      </c>
      <c r="AL168" s="79"/>
      <c r="AM168" s="79"/>
      <c r="AN168" s="81">
        <v>43238.12951388889</v>
      </c>
      <c r="AO168" s="84" t="s">
        <v>6035</v>
      </c>
      <c r="AP168" s="79" t="b">
        <v>1</v>
      </c>
      <c r="AQ168" s="79" t="b">
        <v>0</v>
      </c>
      <c r="AR168" s="79" t="b">
        <v>0</v>
      </c>
      <c r="AS168" s="79"/>
      <c r="AT168" s="79">
        <v>23</v>
      </c>
      <c r="AU168" s="79"/>
      <c r="AV168" s="79" t="b">
        <v>0</v>
      </c>
      <c r="AW168" s="79" t="s">
        <v>6792</v>
      </c>
      <c r="AX168" s="84" t="s">
        <v>6947</v>
      </c>
      <c r="AY168" s="79" t="s">
        <v>66</v>
      </c>
      <c r="AZ168" s="79" t="str">
        <f>REPLACE(INDEX(GroupVertices[Group],MATCH(Vertices[[#This Row],[Vertex]],GroupVertices[Vertex],0)),1,1,"")</f>
        <v>151</v>
      </c>
      <c r="BA168" s="48"/>
      <c r="BB168" s="48"/>
      <c r="BC168" s="48"/>
      <c r="BD168" s="48"/>
      <c r="BE168" s="48"/>
      <c r="BF168" s="48"/>
      <c r="BG168" s="133" t="s">
        <v>9120</v>
      </c>
      <c r="BH168" s="133" t="s">
        <v>9120</v>
      </c>
      <c r="BI168" s="133" t="s">
        <v>9458</v>
      </c>
      <c r="BJ168" s="133" t="s">
        <v>9458</v>
      </c>
      <c r="BK168" s="2"/>
      <c r="BL168" s="3"/>
      <c r="BM168" s="3"/>
      <c r="BN168" s="3"/>
      <c r="BO168" s="3"/>
    </row>
    <row r="169" spans="1:67" ht="15">
      <c r="A169" s="65" t="s">
        <v>332</v>
      </c>
      <c r="B169" s="66"/>
      <c r="C169" s="66"/>
      <c r="D169" s="67">
        <v>1.5</v>
      </c>
      <c r="E169" s="69">
        <v>50</v>
      </c>
      <c r="F169" s="103" t="s">
        <v>1612</v>
      </c>
      <c r="G169" s="66"/>
      <c r="H169" s="70"/>
      <c r="I169" s="71"/>
      <c r="J169" s="71"/>
      <c r="K169" s="70" t="s">
        <v>7612</v>
      </c>
      <c r="L169" s="74"/>
      <c r="M169" s="75">
        <v>7437.48779296875</v>
      </c>
      <c r="N169" s="75">
        <v>5874.744140625</v>
      </c>
      <c r="O169" s="76"/>
      <c r="P169" s="77"/>
      <c r="Q169" s="77"/>
      <c r="R169" s="89"/>
      <c r="S169" s="48">
        <v>1</v>
      </c>
      <c r="T169" s="48">
        <v>1</v>
      </c>
      <c r="U169" s="49">
        <v>0</v>
      </c>
      <c r="V169" s="49">
        <v>0</v>
      </c>
      <c r="W169" s="49">
        <v>0</v>
      </c>
      <c r="X169" s="49">
        <v>0.999999</v>
      </c>
      <c r="Y169" s="49">
        <v>0</v>
      </c>
      <c r="Z169" s="49" t="s">
        <v>8113</v>
      </c>
      <c r="AA169" s="72">
        <v>169</v>
      </c>
      <c r="AB169" s="72"/>
      <c r="AC169" s="73"/>
      <c r="AD169" s="79" t="s">
        <v>4118</v>
      </c>
      <c r="AE169" s="79">
        <v>0</v>
      </c>
      <c r="AF169" s="79">
        <v>729</v>
      </c>
      <c r="AG169" s="79">
        <v>5480</v>
      </c>
      <c r="AH169" s="79">
        <v>3</v>
      </c>
      <c r="AI169" s="79"/>
      <c r="AJ169" s="79" t="s">
        <v>4753</v>
      </c>
      <c r="AK169" s="79"/>
      <c r="AL169" s="79"/>
      <c r="AM169" s="79"/>
      <c r="AN169" s="81">
        <v>43518.26629629629</v>
      </c>
      <c r="AO169" s="84" t="s">
        <v>6042</v>
      </c>
      <c r="AP169" s="79" t="b">
        <v>1</v>
      </c>
      <c r="AQ169" s="79" t="b">
        <v>0</v>
      </c>
      <c r="AR169" s="79" t="b">
        <v>0</v>
      </c>
      <c r="AS169" s="79"/>
      <c r="AT169" s="79">
        <v>1</v>
      </c>
      <c r="AU169" s="79"/>
      <c r="AV169" s="79" t="b">
        <v>0</v>
      </c>
      <c r="AW169" s="79" t="s">
        <v>6792</v>
      </c>
      <c r="AX169" s="84" t="s">
        <v>6954</v>
      </c>
      <c r="AY169" s="79" t="s">
        <v>66</v>
      </c>
      <c r="AZ169" s="79" t="str">
        <f>REPLACE(INDEX(GroupVertices[Group],MATCH(Vertices[[#This Row],[Vertex]],GroupVertices[Vertex],0)),1,1,"")</f>
        <v>233</v>
      </c>
      <c r="BA169" s="48"/>
      <c r="BB169" s="48"/>
      <c r="BC169" s="48"/>
      <c r="BD169" s="48"/>
      <c r="BE169" s="48"/>
      <c r="BF169" s="48"/>
      <c r="BG169" s="133" t="s">
        <v>9121</v>
      </c>
      <c r="BH169" s="133" t="s">
        <v>9121</v>
      </c>
      <c r="BI169" s="133" t="s">
        <v>9459</v>
      </c>
      <c r="BJ169" s="133" t="s">
        <v>9459</v>
      </c>
      <c r="BK169" s="2"/>
      <c r="BL169" s="3"/>
      <c r="BM169" s="3"/>
      <c r="BN169" s="3"/>
      <c r="BO169" s="3"/>
    </row>
    <row r="170" spans="1:67" ht="15">
      <c r="A170" s="65" t="s">
        <v>338</v>
      </c>
      <c r="B170" s="66"/>
      <c r="C170" s="66"/>
      <c r="D170" s="67">
        <v>1.5</v>
      </c>
      <c r="E170" s="69">
        <v>50</v>
      </c>
      <c r="F170" s="103" t="s">
        <v>6562</v>
      </c>
      <c r="G170" s="66"/>
      <c r="H170" s="70"/>
      <c r="I170" s="71"/>
      <c r="J170" s="71"/>
      <c r="K170" s="70" t="s">
        <v>7629</v>
      </c>
      <c r="L170" s="74"/>
      <c r="M170" s="75">
        <v>7443.98876953125</v>
      </c>
      <c r="N170" s="75">
        <v>3686.634033203125</v>
      </c>
      <c r="O170" s="76"/>
      <c r="P170" s="77"/>
      <c r="Q170" s="77"/>
      <c r="R170" s="89"/>
      <c r="S170" s="48">
        <v>1</v>
      </c>
      <c r="T170" s="48">
        <v>1</v>
      </c>
      <c r="U170" s="49">
        <v>0</v>
      </c>
      <c r="V170" s="49">
        <v>0</v>
      </c>
      <c r="W170" s="49">
        <v>0</v>
      </c>
      <c r="X170" s="49">
        <v>0.999999</v>
      </c>
      <c r="Y170" s="49">
        <v>0</v>
      </c>
      <c r="Z170" s="49" t="s">
        <v>8113</v>
      </c>
      <c r="AA170" s="72">
        <v>170</v>
      </c>
      <c r="AB170" s="72"/>
      <c r="AC170" s="73"/>
      <c r="AD170" s="79" t="s">
        <v>4135</v>
      </c>
      <c r="AE170" s="79">
        <v>25</v>
      </c>
      <c r="AF170" s="79">
        <v>936</v>
      </c>
      <c r="AG170" s="79">
        <v>608</v>
      </c>
      <c r="AH170" s="79">
        <v>906</v>
      </c>
      <c r="AI170" s="79"/>
      <c r="AJ170" s="79" t="s">
        <v>4770</v>
      </c>
      <c r="AK170" s="79" t="s">
        <v>5314</v>
      </c>
      <c r="AL170" s="84" t="s">
        <v>5667</v>
      </c>
      <c r="AM170" s="79"/>
      <c r="AN170" s="81">
        <v>43083.10920138889</v>
      </c>
      <c r="AO170" s="84" t="s">
        <v>6055</v>
      </c>
      <c r="AP170" s="79" t="b">
        <v>0</v>
      </c>
      <c r="AQ170" s="79" t="b">
        <v>0</v>
      </c>
      <c r="AR170" s="79" t="b">
        <v>1</v>
      </c>
      <c r="AS170" s="79"/>
      <c r="AT170" s="79">
        <v>20</v>
      </c>
      <c r="AU170" s="84" t="s">
        <v>6484</v>
      </c>
      <c r="AV170" s="79" t="b">
        <v>0</v>
      </c>
      <c r="AW170" s="79" t="s">
        <v>6792</v>
      </c>
      <c r="AX170" s="84" t="s">
        <v>6971</v>
      </c>
      <c r="AY170" s="79" t="s">
        <v>66</v>
      </c>
      <c r="AZ170" s="79" t="str">
        <f>REPLACE(INDEX(GroupVertices[Group],MATCH(Vertices[[#This Row],[Vertex]],GroupVertices[Vertex],0)),1,1,"")</f>
        <v>265</v>
      </c>
      <c r="BA170" s="48"/>
      <c r="BB170" s="48"/>
      <c r="BC170" s="48"/>
      <c r="BD170" s="48"/>
      <c r="BE170" s="48" t="s">
        <v>1347</v>
      </c>
      <c r="BF170" s="48" t="s">
        <v>1347</v>
      </c>
      <c r="BG170" s="133" t="s">
        <v>9122</v>
      </c>
      <c r="BH170" s="133" t="s">
        <v>9122</v>
      </c>
      <c r="BI170" s="133" t="s">
        <v>9460</v>
      </c>
      <c r="BJ170" s="133" t="s">
        <v>9460</v>
      </c>
      <c r="BK170" s="2"/>
      <c r="BL170" s="3"/>
      <c r="BM170" s="3"/>
      <c r="BN170" s="3"/>
      <c r="BO170" s="3"/>
    </row>
    <row r="171" spans="1:67" ht="15">
      <c r="A171" s="65" t="s">
        <v>339</v>
      </c>
      <c r="B171" s="66"/>
      <c r="C171" s="66"/>
      <c r="D171" s="67">
        <v>1.5</v>
      </c>
      <c r="E171" s="69">
        <v>50</v>
      </c>
      <c r="F171" s="103" t="s">
        <v>6563</v>
      </c>
      <c r="G171" s="66"/>
      <c r="H171" s="70"/>
      <c r="I171" s="71"/>
      <c r="J171" s="71"/>
      <c r="K171" s="70" t="s">
        <v>7630</v>
      </c>
      <c r="L171" s="74"/>
      <c r="M171" s="75">
        <v>8477.6953125</v>
      </c>
      <c r="N171" s="75">
        <v>5874.744140625</v>
      </c>
      <c r="O171" s="76"/>
      <c r="P171" s="77"/>
      <c r="Q171" s="77"/>
      <c r="R171" s="89"/>
      <c r="S171" s="48">
        <v>1</v>
      </c>
      <c r="T171" s="48">
        <v>1</v>
      </c>
      <c r="U171" s="49">
        <v>0</v>
      </c>
      <c r="V171" s="49">
        <v>0</v>
      </c>
      <c r="W171" s="49">
        <v>0</v>
      </c>
      <c r="X171" s="49">
        <v>0.999999</v>
      </c>
      <c r="Y171" s="49">
        <v>0</v>
      </c>
      <c r="Z171" s="49" t="s">
        <v>8113</v>
      </c>
      <c r="AA171" s="72">
        <v>171</v>
      </c>
      <c r="AB171" s="72"/>
      <c r="AC171" s="73"/>
      <c r="AD171" s="79" t="s">
        <v>4136</v>
      </c>
      <c r="AE171" s="79">
        <v>172</v>
      </c>
      <c r="AF171" s="79">
        <v>611</v>
      </c>
      <c r="AG171" s="79">
        <v>7173</v>
      </c>
      <c r="AH171" s="79">
        <v>12096</v>
      </c>
      <c r="AI171" s="79"/>
      <c r="AJ171" s="79" t="s">
        <v>4771</v>
      </c>
      <c r="AK171" s="79" t="s">
        <v>5315</v>
      </c>
      <c r="AL171" s="84" t="s">
        <v>5668</v>
      </c>
      <c r="AM171" s="79"/>
      <c r="AN171" s="81">
        <v>42887.95793981481</v>
      </c>
      <c r="AO171" s="84" t="s">
        <v>6056</v>
      </c>
      <c r="AP171" s="79" t="b">
        <v>0</v>
      </c>
      <c r="AQ171" s="79" t="b">
        <v>0</v>
      </c>
      <c r="AR171" s="79" t="b">
        <v>1</v>
      </c>
      <c r="AS171" s="79"/>
      <c r="AT171" s="79">
        <v>0</v>
      </c>
      <c r="AU171" s="84" t="s">
        <v>6484</v>
      </c>
      <c r="AV171" s="79" t="b">
        <v>0</v>
      </c>
      <c r="AW171" s="79" t="s">
        <v>6792</v>
      </c>
      <c r="AX171" s="84" t="s">
        <v>6972</v>
      </c>
      <c r="AY171" s="79" t="s">
        <v>66</v>
      </c>
      <c r="AZ171" s="79" t="str">
        <f>REPLACE(INDEX(GroupVertices[Group],MATCH(Vertices[[#This Row],[Vertex]],GroupVertices[Vertex],0)),1,1,"")</f>
        <v>229</v>
      </c>
      <c r="BA171" s="48"/>
      <c r="BB171" s="48"/>
      <c r="BC171" s="48"/>
      <c r="BD171" s="48"/>
      <c r="BE171" s="48"/>
      <c r="BF171" s="48"/>
      <c r="BG171" s="133" t="s">
        <v>9123</v>
      </c>
      <c r="BH171" s="133" t="s">
        <v>9123</v>
      </c>
      <c r="BI171" s="133" t="s">
        <v>9461</v>
      </c>
      <c r="BJ171" s="133" t="s">
        <v>9461</v>
      </c>
      <c r="BK171" s="2"/>
      <c r="BL171" s="3"/>
      <c r="BM171" s="3"/>
      <c r="BN171" s="3"/>
      <c r="BO171" s="3"/>
    </row>
    <row r="172" spans="1:67" ht="15">
      <c r="A172" s="65" t="s">
        <v>345</v>
      </c>
      <c r="B172" s="66"/>
      <c r="C172" s="66"/>
      <c r="D172" s="67">
        <v>1.5</v>
      </c>
      <c r="E172" s="69">
        <v>50</v>
      </c>
      <c r="F172" s="103" t="s">
        <v>6567</v>
      </c>
      <c r="G172" s="66"/>
      <c r="H172" s="70"/>
      <c r="I172" s="71"/>
      <c r="J172" s="71"/>
      <c r="K172" s="70" t="s">
        <v>7637</v>
      </c>
      <c r="L172" s="74"/>
      <c r="M172" s="75">
        <v>8490.6982421875</v>
      </c>
      <c r="N172" s="75">
        <v>4203.82373046875</v>
      </c>
      <c r="O172" s="76"/>
      <c r="P172" s="77"/>
      <c r="Q172" s="77"/>
      <c r="R172" s="89"/>
      <c r="S172" s="48">
        <v>1</v>
      </c>
      <c r="T172" s="48">
        <v>1</v>
      </c>
      <c r="U172" s="49">
        <v>0</v>
      </c>
      <c r="V172" s="49">
        <v>0</v>
      </c>
      <c r="W172" s="49">
        <v>0</v>
      </c>
      <c r="X172" s="49">
        <v>0.999999</v>
      </c>
      <c r="Y172" s="49">
        <v>0</v>
      </c>
      <c r="Z172" s="49" t="s">
        <v>8113</v>
      </c>
      <c r="AA172" s="72">
        <v>172</v>
      </c>
      <c r="AB172" s="72"/>
      <c r="AC172" s="73"/>
      <c r="AD172" s="79" t="s">
        <v>4143</v>
      </c>
      <c r="AE172" s="79">
        <v>792</v>
      </c>
      <c r="AF172" s="79">
        <v>548</v>
      </c>
      <c r="AG172" s="79">
        <v>198</v>
      </c>
      <c r="AH172" s="79">
        <v>3996</v>
      </c>
      <c r="AI172" s="79"/>
      <c r="AJ172" s="79" t="s">
        <v>4777</v>
      </c>
      <c r="AK172" s="79" t="s">
        <v>5316</v>
      </c>
      <c r="AL172" s="79"/>
      <c r="AM172" s="79"/>
      <c r="AN172" s="81">
        <v>39917.92061342593</v>
      </c>
      <c r="AO172" s="84" t="s">
        <v>6062</v>
      </c>
      <c r="AP172" s="79" t="b">
        <v>0</v>
      </c>
      <c r="AQ172" s="79" t="b">
        <v>0</v>
      </c>
      <c r="AR172" s="79" t="b">
        <v>1</v>
      </c>
      <c r="AS172" s="79"/>
      <c r="AT172" s="79">
        <v>3</v>
      </c>
      <c r="AU172" s="84" t="s">
        <v>6491</v>
      </c>
      <c r="AV172" s="79" t="b">
        <v>0</v>
      </c>
      <c r="AW172" s="79" t="s">
        <v>6792</v>
      </c>
      <c r="AX172" s="84" t="s">
        <v>6979</v>
      </c>
      <c r="AY172" s="79" t="s">
        <v>66</v>
      </c>
      <c r="AZ172" s="79" t="str">
        <f>REPLACE(INDEX(GroupVertices[Group],MATCH(Vertices[[#This Row],[Vertex]],GroupVertices[Vertex],0)),1,1,"")</f>
        <v>161</v>
      </c>
      <c r="BA172" s="48"/>
      <c r="BB172" s="48"/>
      <c r="BC172" s="48"/>
      <c r="BD172" s="48"/>
      <c r="BE172" s="48" t="s">
        <v>1348</v>
      </c>
      <c r="BF172" s="48" t="s">
        <v>1348</v>
      </c>
      <c r="BG172" s="133" t="s">
        <v>9124</v>
      </c>
      <c r="BH172" s="133" t="s">
        <v>9124</v>
      </c>
      <c r="BI172" s="133" t="s">
        <v>9462</v>
      </c>
      <c r="BJ172" s="133" t="s">
        <v>9462</v>
      </c>
      <c r="BK172" s="2"/>
      <c r="BL172" s="3"/>
      <c r="BM172" s="3"/>
      <c r="BN172" s="3"/>
      <c r="BO172" s="3"/>
    </row>
    <row r="173" spans="1:67" ht="15">
      <c r="A173" s="65" t="s">
        <v>350</v>
      </c>
      <c r="B173" s="66"/>
      <c r="C173" s="66"/>
      <c r="D173" s="67">
        <v>1.5</v>
      </c>
      <c r="E173" s="69">
        <v>50</v>
      </c>
      <c r="F173" s="103" t="s">
        <v>1625</v>
      </c>
      <c r="G173" s="66"/>
      <c r="H173" s="70"/>
      <c r="I173" s="71"/>
      <c r="J173" s="71"/>
      <c r="K173" s="70" t="s">
        <v>7643</v>
      </c>
      <c r="L173" s="74"/>
      <c r="M173" s="75">
        <v>7170.9345703125</v>
      </c>
      <c r="N173" s="75">
        <v>968.0729370117188</v>
      </c>
      <c r="O173" s="76"/>
      <c r="P173" s="77"/>
      <c r="Q173" s="77"/>
      <c r="R173" s="89"/>
      <c r="S173" s="48">
        <v>1</v>
      </c>
      <c r="T173" s="48">
        <v>1</v>
      </c>
      <c r="U173" s="49">
        <v>0</v>
      </c>
      <c r="V173" s="49">
        <v>0</v>
      </c>
      <c r="W173" s="49">
        <v>0</v>
      </c>
      <c r="X173" s="49">
        <v>0.999999</v>
      </c>
      <c r="Y173" s="49">
        <v>0</v>
      </c>
      <c r="Z173" s="49" t="s">
        <v>8113</v>
      </c>
      <c r="AA173" s="72">
        <v>173</v>
      </c>
      <c r="AB173" s="72"/>
      <c r="AC173" s="73"/>
      <c r="AD173" s="79" t="s">
        <v>4149</v>
      </c>
      <c r="AE173" s="79">
        <v>205</v>
      </c>
      <c r="AF173" s="79">
        <v>33</v>
      </c>
      <c r="AG173" s="79">
        <v>3230</v>
      </c>
      <c r="AH173" s="79">
        <v>3925</v>
      </c>
      <c r="AI173" s="79"/>
      <c r="AJ173" s="79" t="s">
        <v>4782</v>
      </c>
      <c r="AK173" s="79" t="s">
        <v>5318</v>
      </c>
      <c r="AL173" s="84" t="s">
        <v>5672</v>
      </c>
      <c r="AM173" s="79"/>
      <c r="AN173" s="81">
        <v>40940.44133101852</v>
      </c>
      <c r="AO173" s="84" t="s">
        <v>6067</v>
      </c>
      <c r="AP173" s="79" t="b">
        <v>1</v>
      </c>
      <c r="AQ173" s="79" t="b">
        <v>0</v>
      </c>
      <c r="AR173" s="79" t="b">
        <v>0</v>
      </c>
      <c r="AS173" s="79"/>
      <c r="AT173" s="79">
        <v>1</v>
      </c>
      <c r="AU173" s="84" t="s">
        <v>6484</v>
      </c>
      <c r="AV173" s="79" t="b">
        <v>0</v>
      </c>
      <c r="AW173" s="79" t="s">
        <v>6792</v>
      </c>
      <c r="AX173" s="84" t="s">
        <v>6985</v>
      </c>
      <c r="AY173" s="79" t="s">
        <v>66</v>
      </c>
      <c r="AZ173" s="79" t="str">
        <f>REPLACE(INDEX(GroupVertices[Group],MATCH(Vertices[[#This Row],[Vertex]],GroupVertices[Vertex],0)),1,1,"")</f>
        <v>219</v>
      </c>
      <c r="BA173" s="48"/>
      <c r="BB173" s="48"/>
      <c r="BC173" s="48"/>
      <c r="BD173" s="48"/>
      <c r="BE173" s="48"/>
      <c r="BF173" s="48"/>
      <c r="BG173" s="133" t="s">
        <v>9125</v>
      </c>
      <c r="BH173" s="133" t="s">
        <v>9125</v>
      </c>
      <c r="BI173" s="133" t="s">
        <v>9463</v>
      </c>
      <c r="BJ173" s="133" t="s">
        <v>9463</v>
      </c>
      <c r="BK173" s="2"/>
      <c r="BL173" s="3"/>
      <c r="BM173" s="3"/>
      <c r="BN173" s="3"/>
      <c r="BO173" s="3"/>
    </row>
    <row r="174" spans="1:67" ht="15">
      <c r="A174" s="65" t="s">
        <v>354</v>
      </c>
      <c r="B174" s="66"/>
      <c r="C174" s="66"/>
      <c r="D174" s="67">
        <v>1.5</v>
      </c>
      <c r="E174" s="69">
        <v>50</v>
      </c>
      <c r="F174" s="103" t="s">
        <v>1629</v>
      </c>
      <c r="G174" s="66"/>
      <c r="H174" s="70"/>
      <c r="I174" s="71"/>
      <c r="J174" s="71"/>
      <c r="K174" s="70" t="s">
        <v>7648</v>
      </c>
      <c r="L174" s="74"/>
      <c r="M174" s="75">
        <v>9543.9091796875</v>
      </c>
      <c r="N174" s="75">
        <v>2506.380615234375</v>
      </c>
      <c r="O174" s="76"/>
      <c r="P174" s="77"/>
      <c r="Q174" s="77"/>
      <c r="R174" s="89"/>
      <c r="S174" s="48">
        <v>1</v>
      </c>
      <c r="T174" s="48">
        <v>1</v>
      </c>
      <c r="U174" s="49">
        <v>0</v>
      </c>
      <c r="V174" s="49">
        <v>0</v>
      </c>
      <c r="W174" s="49">
        <v>0</v>
      </c>
      <c r="X174" s="49">
        <v>0.999999</v>
      </c>
      <c r="Y174" s="49">
        <v>0</v>
      </c>
      <c r="Z174" s="49" t="s">
        <v>8113</v>
      </c>
      <c r="AA174" s="72">
        <v>174</v>
      </c>
      <c r="AB174" s="72"/>
      <c r="AC174" s="73"/>
      <c r="AD174" s="79" t="s">
        <v>4154</v>
      </c>
      <c r="AE174" s="79">
        <v>1281</v>
      </c>
      <c r="AF174" s="79">
        <v>8219</v>
      </c>
      <c r="AG174" s="79">
        <v>45142</v>
      </c>
      <c r="AH174" s="79">
        <v>40</v>
      </c>
      <c r="AI174" s="79"/>
      <c r="AJ174" s="79" t="s">
        <v>4786</v>
      </c>
      <c r="AK174" s="79" t="s">
        <v>5322</v>
      </c>
      <c r="AL174" s="84" t="s">
        <v>5673</v>
      </c>
      <c r="AM174" s="79"/>
      <c r="AN174" s="81">
        <v>39453.77717592593</v>
      </c>
      <c r="AO174" s="84" t="s">
        <v>6071</v>
      </c>
      <c r="AP174" s="79" t="b">
        <v>0</v>
      </c>
      <c r="AQ174" s="79" t="b">
        <v>0</v>
      </c>
      <c r="AR174" s="79" t="b">
        <v>1</v>
      </c>
      <c r="AS174" s="79"/>
      <c r="AT174" s="79">
        <v>505</v>
      </c>
      <c r="AU174" s="84" t="s">
        <v>6501</v>
      </c>
      <c r="AV174" s="79" t="b">
        <v>0</v>
      </c>
      <c r="AW174" s="79" t="s">
        <v>6792</v>
      </c>
      <c r="AX174" s="84" t="s">
        <v>6990</v>
      </c>
      <c r="AY174" s="79" t="s">
        <v>66</v>
      </c>
      <c r="AZ174" s="79" t="str">
        <f>REPLACE(INDEX(GroupVertices[Group],MATCH(Vertices[[#This Row],[Vertex]],GroupVertices[Vertex],0)),1,1,"")</f>
        <v>201</v>
      </c>
      <c r="BA174" s="48" t="s">
        <v>1265</v>
      </c>
      <c r="BB174" s="48" t="s">
        <v>1265</v>
      </c>
      <c r="BC174" s="48" t="s">
        <v>1321</v>
      </c>
      <c r="BD174" s="48" t="s">
        <v>1321</v>
      </c>
      <c r="BE174" s="48" t="s">
        <v>1349</v>
      </c>
      <c r="BF174" s="48" t="s">
        <v>1349</v>
      </c>
      <c r="BG174" s="133" t="s">
        <v>9126</v>
      </c>
      <c r="BH174" s="133" t="s">
        <v>9126</v>
      </c>
      <c r="BI174" s="133" t="s">
        <v>9464</v>
      </c>
      <c r="BJ174" s="133" t="s">
        <v>9464</v>
      </c>
      <c r="BK174" s="2"/>
      <c r="BL174" s="3"/>
      <c r="BM174" s="3"/>
      <c r="BN174" s="3"/>
      <c r="BO174" s="3"/>
    </row>
    <row r="175" spans="1:67" ht="15">
      <c r="A175" s="65" t="s">
        <v>357</v>
      </c>
      <c r="B175" s="66"/>
      <c r="C175" s="66"/>
      <c r="D175" s="67">
        <v>1.5</v>
      </c>
      <c r="E175" s="69">
        <v>50</v>
      </c>
      <c r="F175" s="103" t="s">
        <v>1632</v>
      </c>
      <c r="G175" s="66"/>
      <c r="H175" s="70"/>
      <c r="I175" s="71"/>
      <c r="J175" s="71"/>
      <c r="K175" s="70" t="s">
        <v>7652</v>
      </c>
      <c r="L175" s="74"/>
      <c r="M175" s="75">
        <v>7977.095703125</v>
      </c>
      <c r="N175" s="75">
        <v>2572.68701171875</v>
      </c>
      <c r="O175" s="76"/>
      <c r="P175" s="77"/>
      <c r="Q175" s="77"/>
      <c r="R175" s="89"/>
      <c r="S175" s="48">
        <v>1</v>
      </c>
      <c r="T175" s="48">
        <v>1</v>
      </c>
      <c r="U175" s="49">
        <v>0</v>
      </c>
      <c r="V175" s="49">
        <v>0</v>
      </c>
      <c r="W175" s="49">
        <v>0</v>
      </c>
      <c r="X175" s="49">
        <v>0.999999</v>
      </c>
      <c r="Y175" s="49">
        <v>0</v>
      </c>
      <c r="Z175" s="49" t="s">
        <v>8113</v>
      </c>
      <c r="AA175" s="72">
        <v>175</v>
      </c>
      <c r="AB175" s="72"/>
      <c r="AC175" s="73"/>
      <c r="AD175" s="79" t="s">
        <v>4158</v>
      </c>
      <c r="AE175" s="79">
        <v>771</v>
      </c>
      <c r="AF175" s="79">
        <v>4577</v>
      </c>
      <c r="AG175" s="79">
        <v>102301</v>
      </c>
      <c r="AH175" s="79">
        <v>147856</v>
      </c>
      <c r="AI175" s="79"/>
      <c r="AJ175" s="79" t="s">
        <v>4790</v>
      </c>
      <c r="AK175" s="79" t="s">
        <v>5324</v>
      </c>
      <c r="AL175" s="84" t="s">
        <v>5674</v>
      </c>
      <c r="AM175" s="79"/>
      <c r="AN175" s="81">
        <v>40607.69511574074</v>
      </c>
      <c r="AO175" s="84" t="s">
        <v>6074</v>
      </c>
      <c r="AP175" s="79" t="b">
        <v>0</v>
      </c>
      <c r="AQ175" s="79" t="b">
        <v>0</v>
      </c>
      <c r="AR175" s="79" t="b">
        <v>1</v>
      </c>
      <c r="AS175" s="79"/>
      <c r="AT175" s="79">
        <v>71</v>
      </c>
      <c r="AU175" s="84" t="s">
        <v>6499</v>
      </c>
      <c r="AV175" s="79" t="b">
        <v>0</v>
      </c>
      <c r="AW175" s="79" t="s">
        <v>6792</v>
      </c>
      <c r="AX175" s="84" t="s">
        <v>6994</v>
      </c>
      <c r="AY175" s="79" t="s">
        <v>66</v>
      </c>
      <c r="AZ175" s="79" t="str">
        <f>REPLACE(INDEX(GroupVertices[Group],MATCH(Vertices[[#This Row],[Vertex]],GroupVertices[Vertex],0)),1,1,"")</f>
        <v>169</v>
      </c>
      <c r="BA175" s="48"/>
      <c r="BB175" s="48"/>
      <c r="BC175" s="48"/>
      <c r="BD175" s="48"/>
      <c r="BE175" s="48"/>
      <c r="BF175" s="48"/>
      <c r="BG175" s="133" t="s">
        <v>9127</v>
      </c>
      <c r="BH175" s="133" t="s">
        <v>9127</v>
      </c>
      <c r="BI175" s="133" t="s">
        <v>9465</v>
      </c>
      <c r="BJ175" s="133" t="s">
        <v>9465</v>
      </c>
      <c r="BK175" s="2"/>
      <c r="BL175" s="3"/>
      <c r="BM175" s="3"/>
      <c r="BN175" s="3"/>
      <c r="BO175" s="3"/>
    </row>
    <row r="176" spans="1:67" ht="15">
      <c r="A176" s="65" t="s">
        <v>359</v>
      </c>
      <c r="B176" s="66"/>
      <c r="C176" s="66"/>
      <c r="D176" s="67">
        <v>1.5</v>
      </c>
      <c r="E176" s="69">
        <v>50</v>
      </c>
      <c r="F176" s="103" t="s">
        <v>1634</v>
      </c>
      <c r="G176" s="66"/>
      <c r="H176" s="70"/>
      <c r="I176" s="71"/>
      <c r="J176" s="71"/>
      <c r="K176" s="70" t="s">
        <v>7655</v>
      </c>
      <c r="L176" s="74"/>
      <c r="M176" s="75">
        <v>7443.98876953125</v>
      </c>
      <c r="N176" s="75">
        <v>4217.0849609375</v>
      </c>
      <c r="O176" s="76"/>
      <c r="P176" s="77"/>
      <c r="Q176" s="77"/>
      <c r="R176" s="89"/>
      <c r="S176" s="48">
        <v>1</v>
      </c>
      <c r="T176" s="48">
        <v>1</v>
      </c>
      <c r="U176" s="49">
        <v>0</v>
      </c>
      <c r="V176" s="49">
        <v>0</v>
      </c>
      <c r="W176" s="49">
        <v>0</v>
      </c>
      <c r="X176" s="49">
        <v>0.999999</v>
      </c>
      <c r="Y176" s="49">
        <v>0</v>
      </c>
      <c r="Z176" s="49" t="s">
        <v>8113</v>
      </c>
      <c r="AA176" s="72">
        <v>176</v>
      </c>
      <c r="AB176" s="72"/>
      <c r="AC176" s="73"/>
      <c r="AD176" s="79" t="s">
        <v>4161</v>
      </c>
      <c r="AE176" s="79">
        <v>809</v>
      </c>
      <c r="AF176" s="79">
        <v>144</v>
      </c>
      <c r="AG176" s="79">
        <v>4169</v>
      </c>
      <c r="AH176" s="79">
        <v>728</v>
      </c>
      <c r="AI176" s="79"/>
      <c r="AJ176" s="79"/>
      <c r="AK176" s="79"/>
      <c r="AL176" s="79"/>
      <c r="AM176" s="79"/>
      <c r="AN176" s="81">
        <v>40970.81943287037</v>
      </c>
      <c r="AO176" s="79"/>
      <c r="AP176" s="79" t="b">
        <v>1</v>
      </c>
      <c r="AQ176" s="79" t="b">
        <v>0</v>
      </c>
      <c r="AR176" s="79" t="b">
        <v>0</v>
      </c>
      <c r="AS176" s="79"/>
      <c r="AT176" s="79">
        <v>13</v>
      </c>
      <c r="AU176" s="84" t="s">
        <v>6484</v>
      </c>
      <c r="AV176" s="79" t="b">
        <v>0</v>
      </c>
      <c r="AW176" s="79" t="s">
        <v>6792</v>
      </c>
      <c r="AX176" s="84" t="s">
        <v>6997</v>
      </c>
      <c r="AY176" s="79" t="s">
        <v>66</v>
      </c>
      <c r="AZ176" s="79" t="str">
        <f>REPLACE(INDEX(GroupVertices[Group],MATCH(Vertices[[#This Row],[Vertex]],GroupVertices[Vertex],0)),1,1,"")</f>
        <v>260</v>
      </c>
      <c r="BA176" s="48" t="s">
        <v>1266</v>
      </c>
      <c r="BB176" s="48" t="s">
        <v>1266</v>
      </c>
      <c r="BC176" s="48" t="s">
        <v>1321</v>
      </c>
      <c r="BD176" s="48" t="s">
        <v>1321</v>
      </c>
      <c r="BE176" s="48" t="s">
        <v>1350</v>
      </c>
      <c r="BF176" s="48" t="s">
        <v>1350</v>
      </c>
      <c r="BG176" s="133" t="s">
        <v>9128</v>
      </c>
      <c r="BH176" s="133" t="s">
        <v>9128</v>
      </c>
      <c r="BI176" s="133" t="s">
        <v>9466</v>
      </c>
      <c r="BJ176" s="133" t="s">
        <v>9466</v>
      </c>
      <c r="BK176" s="2"/>
      <c r="BL176" s="3"/>
      <c r="BM176" s="3"/>
      <c r="BN176" s="3"/>
      <c r="BO176" s="3"/>
    </row>
    <row r="177" spans="1:67" ht="15">
      <c r="A177" s="65" t="s">
        <v>360</v>
      </c>
      <c r="B177" s="66"/>
      <c r="C177" s="66"/>
      <c r="D177" s="67">
        <v>1.5</v>
      </c>
      <c r="E177" s="69">
        <v>50</v>
      </c>
      <c r="F177" s="103" t="s">
        <v>1635</v>
      </c>
      <c r="G177" s="66"/>
      <c r="H177" s="70"/>
      <c r="I177" s="71"/>
      <c r="J177" s="71"/>
      <c r="K177" s="70" t="s">
        <v>7656</v>
      </c>
      <c r="L177" s="74"/>
      <c r="M177" s="75">
        <v>9004.30078125</v>
      </c>
      <c r="N177" s="75">
        <v>5874.744140625</v>
      </c>
      <c r="O177" s="76"/>
      <c r="P177" s="77"/>
      <c r="Q177" s="77"/>
      <c r="R177" s="89"/>
      <c r="S177" s="48">
        <v>1</v>
      </c>
      <c r="T177" s="48">
        <v>1</v>
      </c>
      <c r="U177" s="49">
        <v>0</v>
      </c>
      <c r="V177" s="49">
        <v>0</v>
      </c>
      <c r="W177" s="49">
        <v>0</v>
      </c>
      <c r="X177" s="49">
        <v>0.999999</v>
      </c>
      <c r="Y177" s="49">
        <v>0</v>
      </c>
      <c r="Z177" s="49" t="s">
        <v>8113</v>
      </c>
      <c r="AA177" s="72">
        <v>177</v>
      </c>
      <c r="AB177" s="72"/>
      <c r="AC177" s="73"/>
      <c r="AD177" s="79" t="s">
        <v>4162</v>
      </c>
      <c r="AE177" s="79">
        <v>6</v>
      </c>
      <c r="AF177" s="79">
        <v>29</v>
      </c>
      <c r="AG177" s="79">
        <v>11196</v>
      </c>
      <c r="AH177" s="79">
        <v>0</v>
      </c>
      <c r="AI177" s="79"/>
      <c r="AJ177" s="79" t="s">
        <v>4793</v>
      </c>
      <c r="AK177" s="79"/>
      <c r="AL177" s="79"/>
      <c r="AM177" s="79"/>
      <c r="AN177" s="81">
        <v>43170.09847222222</v>
      </c>
      <c r="AO177" s="84" t="s">
        <v>6077</v>
      </c>
      <c r="AP177" s="79" t="b">
        <v>1</v>
      </c>
      <c r="AQ177" s="79" t="b">
        <v>0</v>
      </c>
      <c r="AR177" s="79" t="b">
        <v>0</v>
      </c>
      <c r="AS177" s="79"/>
      <c r="AT177" s="79">
        <v>0</v>
      </c>
      <c r="AU177" s="79"/>
      <c r="AV177" s="79" t="b">
        <v>0</v>
      </c>
      <c r="AW177" s="79" t="s">
        <v>6792</v>
      </c>
      <c r="AX177" s="84" t="s">
        <v>6998</v>
      </c>
      <c r="AY177" s="79" t="s">
        <v>66</v>
      </c>
      <c r="AZ177" s="79" t="str">
        <f>REPLACE(INDEX(GroupVertices[Group],MATCH(Vertices[[#This Row],[Vertex]],GroupVertices[Vertex],0)),1,1,"")</f>
        <v>231</v>
      </c>
      <c r="BA177" s="48"/>
      <c r="BB177" s="48"/>
      <c r="BC177" s="48"/>
      <c r="BD177" s="48"/>
      <c r="BE177" s="48"/>
      <c r="BF177" s="48"/>
      <c r="BG177" s="133" t="s">
        <v>9129</v>
      </c>
      <c r="BH177" s="133" t="s">
        <v>9129</v>
      </c>
      <c r="BI177" s="133" t="s">
        <v>9467</v>
      </c>
      <c r="BJ177" s="133" t="s">
        <v>9467</v>
      </c>
      <c r="BK177" s="2"/>
      <c r="BL177" s="3"/>
      <c r="BM177" s="3"/>
      <c r="BN177" s="3"/>
      <c r="BO177" s="3"/>
    </row>
    <row r="178" spans="1:67" ht="15">
      <c r="A178" s="65" t="s">
        <v>365</v>
      </c>
      <c r="B178" s="66"/>
      <c r="C178" s="66"/>
      <c r="D178" s="67">
        <v>1.5</v>
      </c>
      <c r="E178" s="69">
        <v>50</v>
      </c>
      <c r="F178" s="103" t="s">
        <v>1639</v>
      </c>
      <c r="G178" s="66"/>
      <c r="H178" s="70"/>
      <c r="I178" s="71"/>
      <c r="J178" s="71"/>
      <c r="K178" s="70" t="s">
        <v>7666</v>
      </c>
      <c r="L178" s="74"/>
      <c r="M178" s="75">
        <v>8250.150390625</v>
      </c>
      <c r="N178" s="75">
        <v>3103.137939453125</v>
      </c>
      <c r="O178" s="76"/>
      <c r="P178" s="77"/>
      <c r="Q178" s="77"/>
      <c r="R178" s="89"/>
      <c r="S178" s="48">
        <v>1</v>
      </c>
      <c r="T178" s="48">
        <v>1</v>
      </c>
      <c r="U178" s="49">
        <v>0</v>
      </c>
      <c r="V178" s="49">
        <v>0</v>
      </c>
      <c r="W178" s="49">
        <v>0</v>
      </c>
      <c r="X178" s="49">
        <v>0.999999</v>
      </c>
      <c r="Y178" s="49">
        <v>0</v>
      </c>
      <c r="Z178" s="49" t="s">
        <v>8113</v>
      </c>
      <c r="AA178" s="72">
        <v>178</v>
      </c>
      <c r="AB178" s="72"/>
      <c r="AC178" s="73"/>
      <c r="AD178" s="79" t="s">
        <v>4172</v>
      </c>
      <c r="AE178" s="79">
        <v>0</v>
      </c>
      <c r="AF178" s="79">
        <v>3</v>
      </c>
      <c r="AG178" s="79">
        <v>2052</v>
      </c>
      <c r="AH178" s="79">
        <v>0</v>
      </c>
      <c r="AI178" s="79"/>
      <c r="AJ178" s="79" t="s">
        <v>4803</v>
      </c>
      <c r="AK178" s="79" t="s">
        <v>5332</v>
      </c>
      <c r="AL178" s="79"/>
      <c r="AM178" s="79"/>
      <c r="AN178" s="81">
        <v>43399.64570601852</v>
      </c>
      <c r="AO178" s="84" t="s">
        <v>6087</v>
      </c>
      <c r="AP178" s="79" t="b">
        <v>0</v>
      </c>
      <c r="AQ178" s="79" t="b">
        <v>0</v>
      </c>
      <c r="AR178" s="79" t="b">
        <v>0</v>
      </c>
      <c r="AS178" s="79"/>
      <c r="AT178" s="79">
        <v>0</v>
      </c>
      <c r="AU178" s="84" t="s">
        <v>6484</v>
      </c>
      <c r="AV178" s="79" t="b">
        <v>0</v>
      </c>
      <c r="AW178" s="79" t="s">
        <v>6792</v>
      </c>
      <c r="AX178" s="84" t="s">
        <v>7008</v>
      </c>
      <c r="AY178" s="79" t="s">
        <v>66</v>
      </c>
      <c r="AZ178" s="79" t="str">
        <f>REPLACE(INDEX(GroupVertices[Group],MATCH(Vertices[[#This Row],[Vertex]],GroupVertices[Vertex],0)),1,1,"")</f>
        <v>149</v>
      </c>
      <c r="BA178" s="48"/>
      <c r="BB178" s="48"/>
      <c r="BC178" s="48"/>
      <c r="BD178" s="48"/>
      <c r="BE178" s="48"/>
      <c r="BF178" s="48"/>
      <c r="BG178" s="133" t="s">
        <v>9130</v>
      </c>
      <c r="BH178" s="133" t="s">
        <v>9346</v>
      </c>
      <c r="BI178" s="133" t="s">
        <v>9468</v>
      </c>
      <c r="BJ178" s="133" t="s">
        <v>9671</v>
      </c>
      <c r="BK178" s="2"/>
      <c r="BL178" s="3"/>
      <c r="BM178" s="3"/>
      <c r="BN178" s="3"/>
      <c r="BO178" s="3"/>
    </row>
    <row r="179" spans="1:67" ht="15">
      <c r="A179" s="65" t="s">
        <v>366</v>
      </c>
      <c r="B179" s="66"/>
      <c r="C179" s="66"/>
      <c r="D179" s="67">
        <v>1.5</v>
      </c>
      <c r="E179" s="69">
        <v>50</v>
      </c>
      <c r="F179" s="103" t="s">
        <v>6576</v>
      </c>
      <c r="G179" s="66"/>
      <c r="H179" s="70"/>
      <c r="I179" s="71"/>
      <c r="J179" s="71"/>
      <c r="K179" s="70" t="s">
        <v>7667</v>
      </c>
      <c r="L179" s="74"/>
      <c r="M179" s="75">
        <v>7437.48779296875</v>
      </c>
      <c r="N179" s="75">
        <v>5317.7705078125</v>
      </c>
      <c r="O179" s="76"/>
      <c r="P179" s="77"/>
      <c r="Q179" s="77"/>
      <c r="R179" s="89"/>
      <c r="S179" s="48">
        <v>1</v>
      </c>
      <c r="T179" s="48">
        <v>1</v>
      </c>
      <c r="U179" s="49">
        <v>0</v>
      </c>
      <c r="V179" s="49">
        <v>0</v>
      </c>
      <c r="W179" s="49">
        <v>0</v>
      </c>
      <c r="X179" s="49">
        <v>0.999999</v>
      </c>
      <c r="Y179" s="49">
        <v>0</v>
      </c>
      <c r="Z179" s="49" t="s">
        <v>8113</v>
      </c>
      <c r="AA179" s="72">
        <v>179</v>
      </c>
      <c r="AB179" s="72"/>
      <c r="AC179" s="73"/>
      <c r="AD179" s="79" t="s">
        <v>4173</v>
      </c>
      <c r="AE179" s="79">
        <v>114</v>
      </c>
      <c r="AF179" s="79">
        <v>43</v>
      </c>
      <c r="AG179" s="79">
        <v>105</v>
      </c>
      <c r="AH179" s="79">
        <v>1659</v>
      </c>
      <c r="AI179" s="79"/>
      <c r="AJ179" s="79" t="s">
        <v>4804</v>
      </c>
      <c r="AK179" s="79" t="s">
        <v>5223</v>
      </c>
      <c r="AL179" s="79"/>
      <c r="AM179" s="79"/>
      <c r="AN179" s="81">
        <v>43638.78806712963</v>
      </c>
      <c r="AO179" s="84" t="s">
        <v>6088</v>
      </c>
      <c r="AP179" s="79" t="b">
        <v>1</v>
      </c>
      <c r="AQ179" s="79" t="b">
        <v>0</v>
      </c>
      <c r="AR179" s="79" t="b">
        <v>1</v>
      </c>
      <c r="AS179" s="79"/>
      <c r="AT179" s="79">
        <v>0</v>
      </c>
      <c r="AU179" s="79"/>
      <c r="AV179" s="79" t="b">
        <v>0</v>
      </c>
      <c r="AW179" s="79" t="s">
        <v>6792</v>
      </c>
      <c r="AX179" s="84" t="s">
        <v>7009</v>
      </c>
      <c r="AY179" s="79" t="s">
        <v>66</v>
      </c>
      <c r="AZ179" s="79" t="str">
        <f>REPLACE(INDEX(GroupVertices[Group],MATCH(Vertices[[#This Row],[Vertex]],GroupVertices[Vertex],0)),1,1,"")</f>
        <v>213</v>
      </c>
      <c r="BA179" s="48"/>
      <c r="BB179" s="48"/>
      <c r="BC179" s="48"/>
      <c r="BD179" s="48"/>
      <c r="BE179" s="48" t="s">
        <v>8507</v>
      </c>
      <c r="BF179" s="48" t="s">
        <v>9008</v>
      </c>
      <c r="BG179" s="133" t="s">
        <v>9131</v>
      </c>
      <c r="BH179" s="133" t="s">
        <v>9347</v>
      </c>
      <c r="BI179" s="133" t="s">
        <v>9469</v>
      </c>
      <c r="BJ179" s="133" t="s">
        <v>9469</v>
      </c>
      <c r="BK179" s="2"/>
      <c r="BL179" s="3"/>
      <c r="BM179" s="3"/>
      <c r="BN179" s="3"/>
      <c r="BO179" s="3"/>
    </row>
    <row r="180" spans="1:67" ht="15">
      <c r="A180" s="65" t="s">
        <v>367</v>
      </c>
      <c r="B180" s="66"/>
      <c r="C180" s="66"/>
      <c r="D180" s="67">
        <v>1.5</v>
      </c>
      <c r="E180" s="69">
        <v>100</v>
      </c>
      <c r="F180" s="103" t="s">
        <v>1640</v>
      </c>
      <c r="G180" s="66"/>
      <c r="H180" s="70"/>
      <c r="I180" s="71"/>
      <c r="J180" s="71"/>
      <c r="K180" s="70" t="s">
        <v>7668</v>
      </c>
      <c r="L180" s="74"/>
      <c r="M180" s="75">
        <v>6124.19140625</v>
      </c>
      <c r="N180" s="75">
        <v>9229.84765625</v>
      </c>
      <c r="O180" s="76"/>
      <c r="P180" s="77"/>
      <c r="Q180" s="77"/>
      <c r="R180" s="89"/>
      <c r="S180" s="48">
        <v>1</v>
      </c>
      <c r="T180" s="48">
        <v>1</v>
      </c>
      <c r="U180" s="49">
        <v>0</v>
      </c>
      <c r="V180" s="49">
        <v>1</v>
      </c>
      <c r="W180" s="49">
        <v>0</v>
      </c>
      <c r="X180" s="49">
        <v>0.999999</v>
      </c>
      <c r="Y180" s="49">
        <v>0</v>
      </c>
      <c r="Z180" s="49">
        <v>1</v>
      </c>
      <c r="AA180" s="72">
        <v>180</v>
      </c>
      <c r="AB180" s="72"/>
      <c r="AC180" s="73"/>
      <c r="AD180" s="79" t="s">
        <v>4174</v>
      </c>
      <c r="AE180" s="79">
        <v>1624</v>
      </c>
      <c r="AF180" s="79">
        <v>1661</v>
      </c>
      <c r="AG180" s="79">
        <v>12450</v>
      </c>
      <c r="AH180" s="79">
        <v>23445</v>
      </c>
      <c r="AI180" s="79"/>
      <c r="AJ180" s="79" t="s">
        <v>4805</v>
      </c>
      <c r="AK180" s="79" t="s">
        <v>5333</v>
      </c>
      <c r="AL180" s="84" t="s">
        <v>5681</v>
      </c>
      <c r="AM180" s="79"/>
      <c r="AN180" s="81">
        <v>39855.986226851855</v>
      </c>
      <c r="AO180" s="84" t="s">
        <v>6089</v>
      </c>
      <c r="AP180" s="79" t="b">
        <v>0</v>
      </c>
      <c r="AQ180" s="79" t="b">
        <v>0</v>
      </c>
      <c r="AR180" s="79" t="b">
        <v>0</v>
      </c>
      <c r="AS180" s="79"/>
      <c r="AT180" s="79">
        <v>51</v>
      </c>
      <c r="AU180" s="84" t="s">
        <v>6488</v>
      </c>
      <c r="AV180" s="79" t="b">
        <v>0</v>
      </c>
      <c r="AW180" s="79" t="s">
        <v>6792</v>
      </c>
      <c r="AX180" s="84" t="s">
        <v>7010</v>
      </c>
      <c r="AY180" s="79" t="s">
        <v>66</v>
      </c>
      <c r="AZ180" s="79" t="str">
        <f>REPLACE(INDEX(GroupVertices[Group],MATCH(Vertices[[#This Row],[Vertex]],GroupVertices[Vertex],0)),1,1,"")</f>
        <v>114</v>
      </c>
      <c r="BA180" s="48"/>
      <c r="BB180" s="48"/>
      <c r="BC180" s="48"/>
      <c r="BD180" s="48"/>
      <c r="BE180" s="48"/>
      <c r="BF180" s="48"/>
      <c r="BG180" s="133" t="s">
        <v>9132</v>
      </c>
      <c r="BH180" s="133" t="s">
        <v>9132</v>
      </c>
      <c r="BI180" s="133" t="s">
        <v>9470</v>
      </c>
      <c r="BJ180" s="133" t="s">
        <v>9470</v>
      </c>
      <c r="BK180" s="2"/>
      <c r="BL180" s="3"/>
      <c r="BM180" s="3"/>
      <c r="BN180" s="3"/>
      <c r="BO180" s="3"/>
    </row>
    <row r="181" spans="1:67" ht="15">
      <c r="A181" s="65" t="s">
        <v>368</v>
      </c>
      <c r="B181" s="66"/>
      <c r="C181" s="66"/>
      <c r="D181" s="67">
        <v>1.5</v>
      </c>
      <c r="E181" s="69">
        <v>100</v>
      </c>
      <c r="F181" s="103" t="s">
        <v>1641</v>
      </c>
      <c r="G181" s="66"/>
      <c r="H181" s="70"/>
      <c r="I181" s="71"/>
      <c r="J181" s="71"/>
      <c r="K181" s="70" t="s">
        <v>7669</v>
      </c>
      <c r="L181" s="74"/>
      <c r="M181" s="75">
        <v>5916.14990234375</v>
      </c>
      <c r="N181" s="75">
        <v>9680.7314453125</v>
      </c>
      <c r="O181" s="76"/>
      <c r="P181" s="77"/>
      <c r="Q181" s="77"/>
      <c r="R181" s="89"/>
      <c r="S181" s="48">
        <v>1</v>
      </c>
      <c r="T181" s="48">
        <v>1</v>
      </c>
      <c r="U181" s="49">
        <v>0</v>
      </c>
      <c r="V181" s="49">
        <v>1</v>
      </c>
      <c r="W181" s="49">
        <v>0</v>
      </c>
      <c r="X181" s="49">
        <v>0.999999</v>
      </c>
      <c r="Y181" s="49">
        <v>0</v>
      </c>
      <c r="Z181" s="49">
        <v>1</v>
      </c>
      <c r="AA181" s="72">
        <v>181</v>
      </c>
      <c r="AB181" s="72"/>
      <c r="AC181" s="73"/>
      <c r="AD181" s="79" t="s">
        <v>4175</v>
      </c>
      <c r="AE181" s="79">
        <v>596</v>
      </c>
      <c r="AF181" s="79">
        <v>740</v>
      </c>
      <c r="AG181" s="79">
        <v>13674</v>
      </c>
      <c r="AH181" s="79">
        <v>12702</v>
      </c>
      <c r="AI181" s="79"/>
      <c r="AJ181" s="79" t="s">
        <v>4806</v>
      </c>
      <c r="AK181" s="79" t="s">
        <v>5334</v>
      </c>
      <c r="AL181" s="84" t="s">
        <v>5682</v>
      </c>
      <c r="AM181" s="79"/>
      <c r="AN181" s="81">
        <v>41462.8094212963</v>
      </c>
      <c r="AO181" s="84" t="s">
        <v>6090</v>
      </c>
      <c r="AP181" s="79" t="b">
        <v>0</v>
      </c>
      <c r="AQ181" s="79" t="b">
        <v>0</v>
      </c>
      <c r="AR181" s="79" t="b">
        <v>1</v>
      </c>
      <c r="AS181" s="79"/>
      <c r="AT181" s="79">
        <v>74</v>
      </c>
      <c r="AU181" s="84" t="s">
        <v>6487</v>
      </c>
      <c r="AV181" s="79" t="b">
        <v>0</v>
      </c>
      <c r="AW181" s="79" t="s">
        <v>6792</v>
      </c>
      <c r="AX181" s="84" t="s">
        <v>7011</v>
      </c>
      <c r="AY181" s="79" t="s">
        <v>66</v>
      </c>
      <c r="AZ181" s="79" t="str">
        <f>REPLACE(INDEX(GroupVertices[Group],MATCH(Vertices[[#This Row],[Vertex]],GroupVertices[Vertex],0)),1,1,"")</f>
        <v>114</v>
      </c>
      <c r="BA181" s="48"/>
      <c r="BB181" s="48"/>
      <c r="BC181" s="48"/>
      <c r="BD181" s="48"/>
      <c r="BE181" s="48"/>
      <c r="BF181" s="48"/>
      <c r="BG181" s="133" t="s">
        <v>9133</v>
      </c>
      <c r="BH181" s="133" t="s">
        <v>9133</v>
      </c>
      <c r="BI181" s="133" t="s">
        <v>9471</v>
      </c>
      <c r="BJ181" s="133" t="s">
        <v>9471</v>
      </c>
      <c r="BK181" s="2"/>
      <c r="BL181" s="3"/>
      <c r="BM181" s="3"/>
      <c r="BN181" s="3"/>
      <c r="BO181" s="3"/>
    </row>
    <row r="182" spans="1:67" ht="15">
      <c r="A182" s="65" t="s">
        <v>377</v>
      </c>
      <c r="B182" s="66"/>
      <c r="C182" s="66"/>
      <c r="D182" s="67">
        <v>1.5</v>
      </c>
      <c r="E182" s="69">
        <v>50</v>
      </c>
      <c r="F182" s="103" t="s">
        <v>1648</v>
      </c>
      <c r="G182" s="66"/>
      <c r="H182" s="70"/>
      <c r="I182" s="71"/>
      <c r="J182" s="71"/>
      <c r="K182" s="70" t="s">
        <v>7682</v>
      </c>
      <c r="L182" s="74"/>
      <c r="M182" s="75">
        <v>9790.9580078125</v>
      </c>
      <c r="N182" s="75">
        <v>4203.82373046875</v>
      </c>
      <c r="O182" s="76"/>
      <c r="P182" s="77"/>
      <c r="Q182" s="77"/>
      <c r="R182" s="89"/>
      <c r="S182" s="48">
        <v>1</v>
      </c>
      <c r="T182" s="48">
        <v>1</v>
      </c>
      <c r="U182" s="49">
        <v>0</v>
      </c>
      <c r="V182" s="49">
        <v>0</v>
      </c>
      <c r="W182" s="49">
        <v>0</v>
      </c>
      <c r="X182" s="49">
        <v>0.999999</v>
      </c>
      <c r="Y182" s="49">
        <v>0</v>
      </c>
      <c r="Z182" s="49" t="s">
        <v>8113</v>
      </c>
      <c r="AA182" s="72">
        <v>182</v>
      </c>
      <c r="AB182" s="72"/>
      <c r="AC182" s="73"/>
      <c r="AD182" s="79" t="s">
        <v>4188</v>
      </c>
      <c r="AE182" s="79">
        <v>0</v>
      </c>
      <c r="AF182" s="79">
        <v>695</v>
      </c>
      <c r="AG182" s="79">
        <v>18509</v>
      </c>
      <c r="AH182" s="79">
        <v>118</v>
      </c>
      <c r="AI182" s="79"/>
      <c r="AJ182" s="79" t="s">
        <v>4816</v>
      </c>
      <c r="AK182" s="79"/>
      <c r="AL182" s="79"/>
      <c r="AM182" s="79"/>
      <c r="AN182" s="81">
        <v>42473.59280092592</v>
      </c>
      <c r="AO182" s="84" t="s">
        <v>6101</v>
      </c>
      <c r="AP182" s="79" t="b">
        <v>1</v>
      </c>
      <c r="AQ182" s="79" t="b">
        <v>0</v>
      </c>
      <c r="AR182" s="79" t="b">
        <v>0</v>
      </c>
      <c r="AS182" s="79"/>
      <c r="AT182" s="79">
        <v>16</v>
      </c>
      <c r="AU182" s="79"/>
      <c r="AV182" s="79" t="b">
        <v>0</v>
      </c>
      <c r="AW182" s="79" t="s">
        <v>6792</v>
      </c>
      <c r="AX182" s="84" t="s">
        <v>7024</v>
      </c>
      <c r="AY182" s="79" t="s">
        <v>66</v>
      </c>
      <c r="AZ182" s="79" t="str">
        <f>REPLACE(INDEX(GroupVertices[Group],MATCH(Vertices[[#This Row],[Vertex]],GroupVertices[Vertex],0)),1,1,"")</f>
        <v>170</v>
      </c>
      <c r="BA182" s="48"/>
      <c r="BB182" s="48"/>
      <c r="BC182" s="48"/>
      <c r="BD182" s="48"/>
      <c r="BE182" s="48"/>
      <c r="BF182" s="48"/>
      <c r="BG182" s="133" t="s">
        <v>9134</v>
      </c>
      <c r="BH182" s="133" t="s">
        <v>9134</v>
      </c>
      <c r="BI182" s="133" t="s">
        <v>9472</v>
      </c>
      <c r="BJ182" s="133" t="s">
        <v>9472</v>
      </c>
      <c r="BK182" s="2"/>
      <c r="BL182" s="3"/>
      <c r="BM182" s="3"/>
      <c r="BN182" s="3"/>
      <c r="BO182" s="3"/>
    </row>
    <row r="183" spans="1:67" ht="15">
      <c r="A183" s="65" t="s">
        <v>380</v>
      </c>
      <c r="B183" s="66"/>
      <c r="C183" s="66"/>
      <c r="D183" s="67">
        <v>1.5</v>
      </c>
      <c r="E183" s="69">
        <v>50</v>
      </c>
      <c r="F183" s="103" t="s">
        <v>1526</v>
      </c>
      <c r="G183" s="66"/>
      <c r="H183" s="70"/>
      <c r="I183" s="71"/>
      <c r="J183" s="71"/>
      <c r="K183" s="70" t="s">
        <v>7686</v>
      </c>
      <c r="L183" s="74"/>
      <c r="M183" s="75">
        <v>9270.8544921875</v>
      </c>
      <c r="N183" s="75">
        <v>4203.82373046875</v>
      </c>
      <c r="O183" s="76"/>
      <c r="P183" s="77"/>
      <c r="Q183" s="77"/>
      <c r="R183" s="89"/>
      <c r="S183" s="48">
        <v>1</v>
      </c>
      <c r="T183" s="48">
        <v>1</v>
      </c>
      <c r="U183" s="49">
        <v>0</v>
      </c>
      <c r="V183" s="49">
        <v>0</v>
      </c>
      <c r="W183" s="49">
        <v>0</v>
      </c>
      <c r="X183" s="49">
        <v>0.999999</v>
      </c>
      <c r="Y183" s="49">
        <v>0</v>
      </c>
      <c r="Z183" s="49" t="s">
        <v>8113</v>
      </c>
      <c r="AA183" s="72">
        <v>183</v>
      </c>
      <c r="AB183" s="72"/>
      <c r="AC183" s="73"/>
      <c r="AD183" s="79" t="s">
        <v>4192</v>
      </c>
      <c r="AE183" s="79">
        <v>5</v>
      </c>
      <c r="AF183" s="79">
        <v>2</v>
      </c>
      <c r="AG183" s="79">
        <v>1</v>
      </c>
      <c r="AH183" s="79">
        <v>1</v>
      </c>
      <c r="AI183" s="79"/>
      <c r="AJ183" s="79"/>
      <c r="AK183" s="79"/>
      <c r="AL183" s="79"/>
      <c r="AM183" s="79"/>
      <c r="AN183" s="81">
        <v>43654.81261574074</v>
      </c>
      <c r="AO183" s="79"/>
      <c r="AP183" s="79" t="b">
        <v>1</v>
      </c>
      <c r="AQ183" s="79" t="b">
        <v>1</v>
      </c>
      <c r="AR183" s="79" t="b">
        <v>0</v>
      </c>
      <c r="AS183" s="79"/>
      <c r="AT183" s="79">
        <v>0</v>
      </c>
      <c r="AU183" s="79"/>
      <c r="AV183" s="79" t="b">
        <v>0</v>
      </c>
      <c r="AW183" s="79" t="s">
        <v>6792</v>
      </c>
      <c r="AX183" s="84" t="s">
        <v>7028</v>
      </c>
      <c r="AY183" s="79" t="s">
        <v>66</v>
      </c>
      <c r="AZ183" s="79" t="str">
        <f>REPLACE(INDEX(GroupVertices[Group],MATCH(Vertices[[#This Row],[Vertex]],GroupVertices[Vertex],0)),1,1,"")</f>
        <v>160</v>
      </c>
      <c r="BA183" s="48"/>
      <c r="BB183" s="48"/>
      <c r="BC183" s="48"/>
      <c r="BD183" s="48"/>
      <c r="BE183" s="48"/>
      <c r="BF183" s="48"/>
      <c r="BG183" s="133" t="s">
        <v>9135</v>
      </c>
      <c r="BH183" s="133" t="s">
        <v>9135</v>
      </c>
      <c r="BI183" s="133" t="s">
        <v>9473</v>
      </c>
      <c r="BJ183" s="133" t="s">
        <v>9473</v>
      </c>
      <c r="BK183" s="2"/>
      <c r="BL183" s="3"/>
      <c r="BM183" s="3"/>
      <c r="BN183" s="3"/>
      <c r="BO183" s="3"/>
    </row>
    <row r="184" spans="1:67" ht="15">
      <c r="A184" s="65" t="s">
        <v>381</v>
      </c>
      <c r="B184" s="66"/>
      <c r="C184" s="66"/>
      <c r="D184" s="67">
        <v>1.5</v>
      </c>
      <c r="E184" s="69">
        <v>50</v>
      </c>
      <c r="F184" s="103" t="s">
        <v>1651</v>
      </c>
      <c r="G184" s="66"/>
      <c r="H184" s="70"/>
      <c r="I184" s="71"/>
      <c r="J184" s="71"/>
      <c r="K184" s="70" t="s">
        <v>7687</v>
      </c>
      <c r="L184" s="74"/>
      <c r="M184" s="75">
        <v>9303.361328125</v>
      </c>
      <c r="N184" s="75">
        <v>1936.1458740234375</v>
      </c>
      <c r="O184" s="76"/>
      <c r="P184" s="77"/>
      <c r="Q184" s="77"/>
      <c r="R184" s="89"/>
      <c r="S184" s="48">
        <v>1</v>
      </c>
      <c r="T184" s="48">
        <v>1</v>
      </c>
      <c r="U184" s="49">
        <v>0</v>
      </c>
      <c r="V184" s="49">
        <v>0</v>
      </c>
      <c r="W184" s="49">
        <v>0</v>
      </c>
      <c r="X184" s="49">
        <v>0.999999</v>
      </c>
      <c r="Y184" s="49">
        <v>0</v>
      </c>
      <c r="Z184" s="49" t="s">
        <v>8113</v>
      </c>
      <c r="AA184" s="72">
        <v>184</v>
      </c>
      <c r="AB184" s="72"/>
      <c r="AC184" s="73"/>
      <c r="AD184" s="79" t="s">
        <v>4193</v>
      </c>
      <c r="AE184" s="79">
        <v>3871</v>
      </c>
      <c r="AF184" s="79">
        <v>6967</v>
      </c>
      <c r="AG184" s="79">
        <v>51196</v>
      </c>
      <c r="AH184" s="79">
        <v>31260</v>
      </c>
      <c r="AI184" s="79"/>
      <c r="AJ184" s="79" t="s">
        <v>4820</v>
      </c>
      <c r="AK184" s="79" t="s">
        <v>5344</v>
      </c>
      <c r="AL184" s="84" t="s">
        <v>5693</v>
      </c>
      <c r="AM184" s="79"/>
      <c r="AN184" s="81">
        <v>41498.007361111115</v>
      </c>
      <c r="AO184" s="84" t="s">
        <v>6105</v>
      </c>
      <c r="AP184" s="79" t="b">
        <v>0</v>
      </c>
      <c r="AQ184" s="79" t="b">
        <v>0</v>
      </c>
      <c r="AR184" s="79" t="b">
        <v>1</v>
      </c>
      <c r="AS184" s="79"/>
      <c r="AT184" s="79">
        <v>25</v>
      </c>
      <c r="AU184" s="84" t="s">
        <v>6484</v>
      </c>
      <c r="AV184" s="79" t="b">
        <v>0</v>
      </c>
      <c r="AW184" s="79" t="s">
        <v>6792</v>
      </c>
      <c r="AX184" s="84" t="s">
        <v>7029</v>
      </c>
      <c r="AY184" s="79" t="s">
        <v>66</v>
      </c>
      <c r="AZ184" s="79" t="str">
        <f>REPLACE(INDEX(GroupVertices[Group],MATCH(Vertices[[#This Row],[Vertex]],GroupVertices[Vertex],0)),1,1,"")</f>
        <v>180</v>
      </c>
      <c r="BA184" s="48"/>
      <c r="BB184" s="48"/>
      <c r="BC184" s="48"/>
      <c r="BD184" s="48"/>
      <c r="BE184" s="48"/>
      <c r="BF184" s="48"/>
      <c r="BG184" s="133" t="s">
        <v>9136</v>
      </c>
      <c r="BH184" s="133" t="s">
        <v>9136</v>
      </c>
      <c r="BI184" s="133" t="s">
        <v>9474</v>
      </c>
      <c r="BJ184" s="133" t="s">
        <v>9474</v>
      </c>
      <c r="BK184" s="2"/>
      <c r="BL184" s="3"/>
      <c r="BM184" s="3"/>
      <c r="BN184" s="3"/>
      <c r="BO184" s="3"/>
    </row>
    <row r="185" spans="1:67" ht="15">
      <c r="A185" s="65" t="s">
        <v>382</v>
      </c>
      <c r="B185" s="66"/>
      <c r="C185" s="66"/>
      <c r="D185" s="67">
        <v>1.5</v>
      </c>
      <c r="E185" s="69">
        <v>50</v>
      </c>
      <c r="F185" s="103" t="s">
        <v>1652</v>
      </c>
      <c r="G185" s="66"/>
      <c r="H185" s="70"/>
      <c r="I185" s="71"/>
      <c r="J185" s="71"/>
      <c r="K185" s="70" t="s">
        <v>7688</v>
      </c>
      <c r="L185" s="74"/>
      <c r="M185" s="75">
        <v>7977.095703125</v>
      </c>
      <c r="N185" s="75">
        <v>2042.236083984375</v>
      </c>
      <c r="O185" s="76"/>
      <c r="P185" s="77"/>
      <c r="Q185" s="77"/>
      <c r="R185" s="89"/>
      <c r="S185" s="48">
        <v>1</v>
      </c>
      <c r="T185" s="48">
        <v>1</v>
      </c>
      <c r="U185" s="49">
        <v>0</v>
      </c>
      <c r="V185" s="49">
        <v>0</v>
      </c>
      <c r="W185" s="49">
        <v>0</v>
      </c>
      <c r="X185" s="49">
        <v>0.999999</v>
      </c>
      <c r="Y185" s="49">
        <v>0</v>
      </c>
      <c r="Z185" s="49" t="s">
        <v>8113</v>
      </c>
      <c r="AA185" s="72">
        <v>185</v>
      </c>
      <c r="AB185" s="72"/>
      <c r="AC185" s="73"/>
      <c r="AD185" s="79" t="s">
        <v>4194</v>
      </c>
      <c r="AE185" s="79">
        <v>190</v>
      </c>
      <c r="AF185" s="79">
        <v>189</v>
      </c>
      <c r="AG185" s="79">
        <v>17277</v>
      </c>
      <c r="AH185" s="79">
        <v>13002</v>
      </c>
      <c r="AI185" s="79"/>
      <c r="AJ185" s="79" t="s">
        <v>4821</v>
      </c>
      <c r="AK185" s="79" t="s">
        <v>5345</v>
      </c>
      <c r="AL185" s="84" t="s">
        <v>5694</v>
      </c>
      <c r="AM185" s="79"/>
      <c r="AN185" s="81">
        <v>40820.931076388886</v>
      </c>
      <c r="AO185" s="84" t="s">
        <v>6106</v>
      </c>
      <c r="AP185" s="79" t="b">
        <v>0</v>
      </c>
      <c r="AQ185" s="79" t="b">
        <v>0</v>
      </c>
      <c r="AR185" s="79" t="b">
        <v>1</v>
      </c>
      <c r="AS185" s="79"/>
      <c r="AT185" s="79">
        <v>0</v>
      </c>
      <c r="AU185" s="84" t="s">
        <v>6484</v>
      </c>
      <c r="AV185" s="79" t="b">
        <v>0</v>
      </c>
      <c r="AW185" s="79" t="s">
        <v>6792</v>
      </c>
      <c r="AX185" s="84" t="s">
        <v>7030</v>
      </c>
      <c r="AY185" s="79" t="s">
        <v>66</v>
      </c>
      <c r="AZ185" s="79" t="str">
        <f>REPLACE(INDEX(GroupVertices[Group],MATCH(Vertices[[#This Row],[Vertex]],GroupVertices[Vertex],0)),1,1,"")</f>
        <v>166</v>
      </c>
      <c r="BA185" s="48"/>
      <c r="BB185" s="48"/>
      <c r="BC185" s="48"/>
      <c r="BD185" s="48"/>
      <c r="BE185" s="48"/>
      <c r="BF185" s="48"/>
      <c r="BG185" s="133" t="s">
        <v>9137</v>
      </c>
      <c r="BH185" s="133" t="s">
        <v>9137</v>
      </c>
      <c r="BI185" s="133" t="s">
        <v>9475</v>
      </c>
      <c r="BJ185" s="133" t="s">
        <v>9475</v>
      </c>
      <c r="BK185" s="2"/>
      <c r="BL185" s="3"/>
      <c r="BM185" s="3"/>
      <c r="BN185" s="3"/>
      <c r="BO185" s="3"/>
    </row>
    <row r="186" spans="1:67" ht="15">
      <c r="A186" s="65" t="s">
        <v>383</v>
      </c>
      <c r="B186" s="66"/>
      <c r="C186" s="66"/>
      <c r="D186" s="67">
        <v>1.5</v>
      </c>
      <c r="E186" s="69">
        <v>50</v>
      </c>
      <c r="F186" s="103" t="s">
        <v>1653</v>
      </c>
      <c r="G186" s="66"/>
      <c r="H186" s="70"/>
      <c r="I186" s="71"/>
      <c r="J186" s="71"/>
      <c r="K186" s="70" t="s">
        <v>7689</v>
      </c>
      <c r="L186" s="74"/>
      <c r="M186" s="75">
        <v>8796.259765625</v>
      </c>
      <c r="N186" s="75">
        <v>1445.478759765625</v>
      </c>
      <c r="O186" s="76"/>
      <c r="P186" s="77"/>
      <c r="Q186" s="77"/>
      <c r="R186" s="89"/>
      <c r="S186" s="48">
        <v>1</v>
      </c>
      <c r="T186" s="48">
        <v>1</v>
      </c>
      <c r="U186" s="49">
        <v>0</v>
      </c>
      <c r="V186" s="49">
        <v>0</v>
      </c>
      <c r="W186" s="49">
        <v>0</v>
      </c>
      <c r="X186" s="49">
        <v>0.999999</v>
      </c>
      <c r="Y186" s="49">
        <v>0</v>
      </c>
      <c r="Z186" s="49" t="s">
        <v>8113</v>
      </c>
      <c r="AA186" s="72">
        <v>186</v>
      </c>
      <c r="AB186" s="72"/>
      <c r="AC186" s="73"/>
      <c r="AD186" s="79" t="s">
        <v>383</v>
      </c>
      <c r="AE186" s="79">
        <v>603</v>
      </c>
      <c r="AF186" s="79">
        <v>411</v>
      </c>
      <c r="AG186" s="79">
        <v>19876</v>
      </c>
      <c r="AH186" s="79">
        <v>4461</v>
      </c>
      <c r="AI186" s="79"/>
      <c r="AJ186" s="79" t="s">
        <v>4822</v>
      </c>
      <c r="AK186" s="79"/>
      <c r="AL186" s="79"/>
      <c r="AM186" s="79"/>
      <c r="AN186" s="81">
        <v>39869.559224537035</v>
      </c>
      <c r="AO186" s="84" t="s">
        <v>6107</v>
      </c>
      <c r="AP186" s="79" t="b">
        <v>0</v>
      </c>
      <c r="AQ186" s="79" t="b">
        <v>0</v>
      </c>
      <c r="AR186" s="79" t="b">
        <v>0</v>
      </c>
      <c r="AS186" s="79"/>
      <c r="AT186" s="79">
        <v>26</v>
      </c>
      <c r="AU186" s="84" t="s">
        <v>6497</v>
      </c>
      <c r="AV186" s="79" t="b">
        <v>0</v>
      </c>
      <c r="AW186" s="79" t="s">
        <v>6792</v>
      </c>
      <c r="AX186" s="84" t="s">
        <v>7031</v>
      </c>
      <c r="AY186" s="79" t="s">
        <v>66</v>
      </c>
      <c r="AZ186" s="79" t="str">
        <f>REPLACE(INDEX(GroupVertices[Group],MATCH(Vertices[[#This Row],[Vertex]],GroupVertices[Vertex],0)),1,1,"")</f>
        <v>200</v>
      </c>
      <c r="BA186" s="48" t="s">
        <v>1267</v>
      </c>
      <c r="BB186" s="48" t="s">
        <v>1267</v>
      </c>
      <c r="BC186" s="48" t="s">
        <v>1321</v>
      </c>
      <c r="BD186" s="48" t="s">
        <v>1321</v>
      </c>
      <c r="BE186" s="48" t="s">
        <v>1354</v>
      </c>
      <c r="BF186" s="48" t="s">
        <v>1354</v>
      </c>
      <c r="BG186" s="133" t="s">
        <v>9138</v>
      </c>
      <c r="BH186" s="133" t="s">
        <v>9138</v>
      </c>
      <c r="BI186" s="133" t="s">
        <v>9476</v>
      </c>
      <c r="BJ186" s="133" t="s">
        <v>9476</v>
      </c>
      <c r="BK186" s="2"/>
      <c r="BL186" s="3"/>
      <c r="BM186" s="3"/>
      <c r="BN186" s="3"/>
      <c r="BO186" s="3"/>
    </row>
    <row r="187" spans="1:67" ht="15">
      <c r="A187" s="65" t="s">
        <v>386</v>
      </c>
      <c r="B187" s="66"/>
      <c r="C187" s="66"/>
      <c r="D187" s="67">
        <v>1.5</v>
      </c>
      <c r="E187" s="69">
        <v>50</v>
      </c>
      <c r="F187" s="103" t="s">
        <v>1656</v>
      </c>
      <c r="G187" s="66"/>
      <c r="H187" s="70"/>
      <c r="I187" s="71"/>
      <c r="J187" s="71"/>
      <c r="K187" s="70" t="s">
        <v>7694</v>
      </c>
      <c r="L187" s="74"/>
      <c r="M187" s="75">
        <v>9790.9580078125</v>
      </c>
      <c r="N187" s="75">
        <v>5874.744140625</v>
      </c>
      <c r="O187" s="76"/>
      <c r="P187" s="77"/>
      <c r="Q187" s="77"/>
      <c r="R187" s="89"/>
      <c r="S187" s="48">
        <v>1</v>
      </c>
      <c r="T187" s="48">
        <v>1</v>
      </c>
      <c r="U187" s="49">
        <v>0</v>
      </c>
      <c r="V187" s="49">
        <v>0</v>
      </c>
      <c r="W187" s="49">
        <v>0</v>
      </c>
      <c r="X187" s="49">
        <v>0.999999</v>
      </c>
      <c r="Y187" s="49">
        <v>0</v>
      </c>
      <c r="Z187" s="49" t="s">
        <v>8113</v>
      </c>
      <c r="AA187" s="72">
        <v>187</v>
      </c>
      <c r="AB187" s="72"/>
      <c r="AC187" s="73"/>
      <c r="AD187" s="79" t="s">
        <v>4199</v>
      </c>
      <c r="AE187" s="79">
        <v>201</v>
      </c>
      <c r="AF187" s="79">
        <v>269</v>
      </c>
      <c r="AG187" s="79">
        <v>6253</v>
      </c>
      <c r="AH187" s="79">
        <v>61</v>
      </c>
      <c r="AI187" s="79"/>
      <c r="AJ187" s="79"/>
      <c r="AK187" s="79"/>
      <c r="AL187" s="79"/>
      <c r="AM187" s="79"/>
      <c r="AN187" s="81">
        <v>40486.72295138889</v>
      </c>
      <c r="AO187" s="84" t="s">
        <v>6112</v>
      </c>
      <c r="AP187" s="79" t="b">
        <v>1</v>
      </c>
      <c r="AQ187" s="79" t="b">
        <v>0</v>
      </c>
      <c r="AR187" s="79" t="b">
        <v>1</v>
      </c>
      <c r="AS187" s="79"/>
      <c r="AT187" s="79">
        <v>1</v>
      </c>
      <c r="AU187" s="84" t="s">
        <v>6484</v>
      </c>
      <c r="AV187" s="79" t="b">
        <v>0</v>
      </c>
      <c r="AW187" s="79" t="s">
        <v>6792</v>
      </c>
      <c r="AX187" s="84" t="s">
        <v>7036</v>
      </c>
      <c r="AY187" s="79" t="s">
        <v>66</v>
      </c>
      <c r="AZ187" s="79" t="str">
        <f>REPLACE(INDEX(GroupVertices[Group],MATCH(Vertices[[#This Row],[Vertex]],GroupVertices[Vertex],0)),1,1,"")</f>
        <v>210</v>
      </c>
      <c r="BA187" s="48"/>
      <c r="BB187" s="48"/>
      <c r="BC187" s="48"/>
      <c r="BD187" s="48"/>
      <c r="BE187" s="48"/>
      <c r="BF187" s="48"/>
      <c r="BG187" s="133" t="s">
        <v>9139</v>
      </c>
      <c r="BH187" s="133" t="s">
        <v>9139</v>
      </c>
      <c r="BI187" s="133" t="s">
        <v>9477</v>
      </c>
      <c r="BJ187" s="133" t="s">
        <v>9477</v>
      </c>
      <c r="BK187" s="2"/>
      <c r="BL187" s="3"/>
      <c r="BM187" s="3"/>
      <c r="BN187" s="3"/>
      <c r="BO187" s="3"/>
    </row>
    <row r="188" spans="1:67" ht="15">
      <c r="A188" s="65" t="s">
        <v>387</v>
      </c>
      <c r="B188" s="66"/>
      <c r="C188" s="66"/>
      <c r="D188" s="67">
        <v>1.5</v>
      </c>
      <c r="E188" s="69">
        <v>50</v>
      </c>
      <c r="F188" s="103" t="s">
        <v>1657</v>
      </c>
      <c r="G188" s="66"/>
      <c r="H188" s="70"/>
      <c r="I188" s="71"/>
      <c r="J188" s="71"/>
      <c r="K188" s="70" t="s">
        <v>7695</v>
      </c>
      <c r="L188" s="74"/>
      <c r="M188" s="75">
        <v>9270.8544921875</v>
      </c>
      <c r="N188" s="75">
        <v>5874.744140625</v>
      </c>
      <c r="O188" s="76"/>
      <c r="P188" s="77"/>
      <c r="Q188" s="77"/>
      <c r="R188" s="89"/>
      <c r="S188" s="48">
        <v>1</v>
      </c>
      <c r="T188" s="48">
        <v>1</v>
      </c>
      <c r="U188" s="49">
        <v>0</v>
      </c>
      <c r="V188" s="49">
        <v>0</v>
      </c>
      <c r="W188" s="49">
        <v>0</v>
      </c>
      <c r="X188" s="49">
        <v>0.999999</v>
      </c>
      <c r="Y188" s="49">
        <v>0</v>
      </c>
      <c r="Z188" s="49" t="s">
        <v>8113</v>
      </c>
      <c r="AA188" s="72">
        <v>188</v>
      </c>
      <c r="AB188" s="72"/>
      <c r="AC188" s="73"/>
      <c r="AD188" s="79" t="s">
        <v>4200</v>
      </c>
      <c r="AE188" s="79">
        <v>580</v>
      </c>
      <c r="AF188" s="79">
        <v>1707</v>
      </c>
      <c r="AG188" s="79">
        <v>73872</v>
      </c>
      <c r="AH188" s="79">
        <v>62430</v>
      </c>
      <c r="AI188" s="79"/>
      <c r="AJ188" s="79" t="s">
        <v>4827</v>
      </c>
      <c r="AK188" s="79" t="s">
        <v>5350</v>
      </c>
      <c r="AL188" s="84" t="s">
        <v>5696</v>
      </c>
      <c r="AM188" s="79"/>
      <c r="AN188" s="81">
        <v>40690.0825</v>
      </c>
      <c r="AO188" s="84" t="s">
        <v>6113</v>
      </c>
      <c r="AP188" s="79" t="b">
        <v>0</v>
      </c>
      <c r="AQ188" s="79" t="b">
        <v>0</v>
      </c>
      <c r="AR188" s="79" t="b">
        <v>1</v>
      </c>
      <c r="AS188" s="79"/>
      <c r="AT188" s="79">
        <v>10</v>
      </c>
      <c r="AU188" s="84" t="s">
        <v>6484</v>
      </c>
      <c r="AV188" s="79" t="b">
        <v>0</v>
      </c>
      <c r="AW188" s="79" t="s">
        <v>6792</v>
      </c>
      <c r="AX188" s="84" t="s">
        <v>7037</v>
      </c>
      <c r="AY188" s="79" t="s">
        <v>66</v>
      </c>
      <c r="AZ188" s="79" t="str">
        <f>REPLACE(INDEX(GroupVertices[Group],MATCH(Vertices[[#This Row],[Vertex]],GroupVertices[Vertex],0)),1,1,"")</f>
        <v>220</v>
      </c>
      <c r="BA188" s="48"/>
      <c r="BB188" s="48"/>
      <c r="BC188" s="48"/>
      <c r="BD188" s="48"/>
      <c r="BE188" s="48"/>
      <c r="BF188" s="48"/>
      <c r="BG188" s="133" t="s">
        <v>9140</v>
      </c>
      <c r="BH188" s="133" t="s">
        <v>9140</v>
      </c>
      <c r="BI188" s="133" t="s">
        <v>9478</v>
      </c>
      <c r="BJ188" s="133" t="s">
        <v>9478</v>
      </c>
      <c r="BK188" s="2"/>
      <c r="BL188" s="3"/>
      <c r="BM188" s="3"/>
      <c r="BN188" s="3"/>
      <c r="BO188" s="3"/>
    </row>
    <row r="189" spans="1:67" ht="15">
      <c r="A189" s="65" t="s">
        <v>392</v>
      </c>
      <c r="B189" s="66"/>
      <c r="C189" s="66"/>
      <c r="D189" s="67">
        <v>1.5</v>
      </c>
      <c r="E189" s="69">
        <v>50</v>
      </c>
      <c r="F189" s="103" t="s">
        <v>1662</v>
      </c>
      <c r="G189" s="66"/>
      <c r="H189" s="70"/>
      <c r="I189" s="71"/>
      <c r="J189" s="71"/>
      <c r="K189" s="70" t="s">
        <v>7714</v>
      </c>
      <c r="L189" s="74"/>
      <c r="M189" s="75">
        <v>7710.54248046875</v>
      </c>
      <c r="N189" s="75">
        <v>3673.37255859375</v>
      </c>
      <c r="O189" s="76"/>
      <c r="P189" s="77"/>
      <c r="Q189" s="77"/>
      <c r="R189" s="89"/>
      <c r="S189" s="48">
        <v>1</v>
      </c>
      <c r="T189" s="48">
        <v>1</v>
      </c>
      <c r="U189" s="49">
        <v>0</v>
      </c>
      <c r="V189" s="49">
        <v>0</v>
      </c>
      <c r="W189" s="49">
        <v>0</v>
      </c>
      <c r="X189" s="49">
        <v>0.999999</v>
      </c>
      <c r="Y189" s="49">
        <v>0</v>
      </c>
      <c r="Z189" s="49" t="s">
        <v>8113</v>
      </c>
      <c r="AA189" s="72">
        <v>189</v>
      </c>
      <c r="AB189" s="72"/>
      <c r="AC189" s="73"/>
      <c r="AD189" s="79" t="s">
        <v>4219</v>
      </c>
      <c r="AE189" s="79">
        <v>979</v>
      </c>
      <c r="AF189" s="79">
        <v>420</v>
      </c>
      <c r="AG189" s="79">
        <v>9793</v>
      </c>
      <c r="AH189" s="79">
        <v>19314</v>
      </c>
      <c r="AI189" s="79"/>
      <c r="AJ189" s="79" t="s">
        <v>4843</v>
      </c>
      <c r="AK189" s="79" t="s">
        <v>5361</v>
      </c>
      <c r="AL189" s="84" t="s">
        <v>5699</v>
      </c>
      <c r="AM189" s="79"/>
      <c r="AN189" s="81">
        <v>41767.20690972222</v>
      </c>
      <c r="AO189" s="84" t="s">
        <v>6130</v>
      </c>
      <c r="AP189" s="79" t="b">
        <v>0</v>
      </c>
      <c r="AQ189" s="79" t="b">
        <v>0</v>
      </c>
      <c r="AR189" s="79" t="b">
        <v>0</v>
      </c>
      <c r="AS189" s="79"/>
      <c r="AT189" s="79">
        <v>31</v>
      </c>
      <c r="AU189" s="84" t="s">
        <v>6489</v>
      </c>
      <c r="AV189" s="79" t="b">
        <v>0</v>
      </c>
      <c r="AW189" s="79" t="s">
        <v>6792</v>
      </c>
      <c r="AX189" s="84" t="s">
        <v>7056</v>
      </c>
      <c r="AY189" s="79" t="s">
        <v>66</v>
      </c>
      <c r="AZ189" s="79" t="str">
        <f>REPLACE(INDEX(GroupVertices[Group],MATCH(Vertices[[#This Row],[Vertex]],GroupVertices[Vertex],0)),1,1,"")</f>
        <v>250</v>
      </c>
      <c r="BA189" s="48"/>
      <c r="BB189" s="48"/>
      <c r="BC189" s="48"/>
      <c r="BD189" s="48"/>
      <c r="BE189" s="48"/>
      <c r="BF189" s="48"/>
      <c r="BG189" s="133" t="s">
        <v>9141</v>
      </c>
      <c r="BH189" s="133" t="s">
        <v>9141</v>
      </c>
      <c r="BI189" s="133" t="s">
        <v>9479</v>
      </c>
      <c r="BJ189" s="133" t="s">
        <v>9479</v>
      </c>
      <c r="BK189" s="2"/>
      <c r="BL189" s="3"/>
      <c r="BM189" s="3"/>
      <c r="BN189" s="3"/>
      <c r="BO189" s="3"/>
    </row>
    <row r="190" spans="1:67" ht="15">
      <c r="A190" s="65" t="s">
        <v>394</v>
      </c>
      <c r="B190" s="66"/>
      <c r="C190" s="66"/>
      <c r="D190" s="67">
        <v>1.5</v>
      </c>
      <c r="E190" s="69">
        <v>50</v>
      </c>
      <c r="F190" s="103" t="s">
        <v>6601</v>
      </c>
      <c r="G190" s="66"/>
      <c r="H190" s="70"/>
      <c r="I190" s="71"/>
      <c r="J190" s="71"/>
      <c r="K190" s="70" t="s">
        <v>7717</v>
      </c>
      <c r="L190" s="74"/>
      <c r="M190" s="75">
        <v>7710.54248046875</v>
      </c>
      <c r="N190" s="75">
        <v>4217.0849609375</v>
      </c>
      <c r="O190" s="76"/>
      <c r="P190" s="77"/>
      <c r="Q190" s="77"/>
      <c r="R190" s="89"/>
      <c r="S190" s="48">
        <v>1</v>
      </c>
      <c r="T190" s="48">
        <v>1</v>
      </c>
      <c r="U190" s="49">
        <v>0</v>
      </c>
      <c r="V190" s="49">
        <v>0</v>
      </c>
      <c r="W190" s="49">
        <v>0</v>
      </c>
      <c r="X190" s="49">
        <v>0.999999</v>
      </c>
      <c r="Y190" s="49">
        <v>0</v>
      </c>
      <c r="Z190" s="49" t="s">
        <v>8113</v>
      </c>
      <c r="AA190" s="72">
        <v>190</v>
      </c>
      <c r="AB190" s="72"/>
      <c r="AC190" s="73"/>
      <c r="AD190" s="79" t="s">
        <v>4222</v>
      </c>
      <c r="AE190" s="79">
        <v>101</v>
      </c>
      <c r="AF190" s="79">
        <v>139</v>
      </c>
      <c r="AG190" s="79">
        <v>638</v>
      </c>
      <c r="AH190" s="79">
        <v>3916</v>
      </c>
      <c r="AI190" s="79"/>
      <c r="AJ190" s="79" t="s">
        <v>4845</v>
      </c>
      <c r="AK190" s="79"/>
      <c r="AL190" s="84" t="s">
        <v>5701</v>
      </c>
      <c r="AM190" s="79"/>
      <c r="AN190" s="81">
        <v>43475.699108796296</v>
      </c>
      <c r="AO190" s="84" t="s">
        <v>6133</v>
      </c>
      <c r="AP190" s="79" t="b">
        <v>1</v>
      </c>
      <c r="AQ190" s="79" t="b">
        <v>0</v>
      </c>
      <c r="AR190" s="79" t="b">
        <v>0</v>
      </c>
      <c r="AS190" s="79"/>
      <c r="AT190" s="79">
        <v>0</v>
      </c>
      <c r="AU190" s="79"/>
      <c r="AV190" s="79" t="b">
        <v>0</v>
      </c>
      <c r="AW190" s="79" t="s">
        <v>6792</v>
      </c>
      <c r="AX190" s="84" t="s">
        <v>7059</v>
      </c>
      <c r="AY190" s="79" t="s">
        <v>66</v>
      </c>
      <c r="AZ190" s="79" t="str">
        <f>REPLACE(INDEX(GroupVertices[Group],MATCH(Vertices[[#This Row],[Vertex]],GroupVertices[Vertex],0)),1,1,"")</f>
        <v>249</v>
      </c>
      <c r="BA190" s="48"/>
      <c r="BB190" s="48"/>
      <c r="BC190" s="48"/>
      <c r="BD190" s="48"/>
      <c r="BE190" s="48"/>
      <c r="BF190" s="48"/>
      <c r="BG190" s="133" t="s">
        <v>9142</v>
      </c>
      <c r="BH190" s="133" t="s">
        <v>9142</v>
      </c>
      <c r="BI190" s="133" t="s">
        <v>9480</v>
      </c>
      <c r="BJ190" s="133" t="s">
        <v>9480</v>
      </c>
      <c r="BK190" s="2"/>
      <c r="BL190" s="3"/>
      <c r="BM190" s="3"/>
      <c r="BN190" s="3"/>
      <c r="BO190" s="3"/>
    </row>
    <row r="191" spans="1:67" ht="15">
      <c r="A191" s="65" t="s">
        <v>398</v>
      </c>
      <c r="B191" s="66"/>
      <c r="C191" s="66"/>
      <c r="D191" s="67">
        <v>1.5</v>
      </c>
      <c r="E191" s="69">
        <v>50</v>
      </c>
      <c r="F191" s="103" t="s">
        <v>1666</v>
      </c>
      <c r="G191" s="66"/>
      <c r="H191" s="70"/>
      <c r="I191" s="71"/>
      <c r="J191" s="71"/>
      <c r="K191" s="70" t="s">
        <v>7723</v>
      </c>
      <c r="L191" s="74"/>
      <c r="M191" s="75">
        <v>9270.8544921875</v>
      </c>
      <c r="N191" s="75">
        <v>6418.4560546875</v>
      </c>
      <c r="O191" s="76"/>
      <c r="P191" s="77"/>
      <c r="Q191" s="77"/>
      <c r="R191" s="89"/>
      <c r="S191" s="48">
        <v>1</v>
      </c>
      <c r="T191" s="48">
        <v>1</v>
      </c>
      <c r="U191" s="49">
        <v>0</v>
      </c>
      <c r="V191" s="49">
        <v>0</v>
      </c>
      <c r="W191" s="49">
        <v>0</v>
      </c>
      <c r="X191" s="49">
        <v>0.999999</v>
      </c>
      <c r="Y191" s="49">
        <v>0</v>
      </c>
      <c r="Z191" s="49" t="s">
        <v>8113</v>
      </c>
      <c r="AA191" s="72">
        <v>191</v>
      </c>
      <c r="AB191" s="72"/>
      <c r="AC191" s="73"/>
      <c r="AD191" s="79" t="s">
        <v>4228</v>
      </c>
      <c r="AE191" s="79">
        <v>633</v>
      </c>
      <c r="AF191" s="79">
        <v>1117</v>
      </c>
      <c r="AG191" s="79">
        <v>47544</v>
      </c>
      <c r="AH191" s="79">
        <v>5225</v>
      </c>
      <c r="AI191" s="79"/>
      <c r="AJ191" s="79" t="s">
        <v>4850</v>
      </c>
      <c r="AK191" s="79" t="s">
        <v>5366</v>
      </c>
      <c r="AL191" s="79"/>
      <c r="AM191" s="79"/>
      <c r="AN191" s="81">
        <v>40074.23337962963</v>
      </c>
      <c r="AO191" s="84" t="s">
        <v>6137</v>
      </c>
      <c r="AP191" s="79" t="b">
        <v>0</v>
      </c>
      <c r="AQ191" s="79" t="b">
        <v>0</v>
      </c>
      <c r="AR191" s="79" t="b">
        <v>1</v>
      </c>
      <c r="AS191" s="79"/>
      <c r="AT191" s="79">
        <v>6</v>
      </c>
      <c r="AU191" s="84" t="s">
        <v>6489</v>
      </c>
      <c r="AV191" s="79" t="b">
        <v>0</v>
      </c>
      <c r="AW191" s="79" t="s">
        <v>6792</v>
      </c>
      <c r="AX191" s="84" t="s">
        <v>7065</v>
      </c>
      <c r="AY191" s="79" t="s">
        <v>66</v>
      </c>
      <c r="AZ191" s="79" t="str">
        <f>REPLACE(INDEX(GroupVertices[Group],MATCH(Vertices[[#This Row],[Vertex]],GroupVertices[Vertex],0)),1,1,"")</f>
        <v>221</v>
      </c>
      <c r="BA191" s="48"/>
      <c r="BB191" s="48"/>
      <c r="BC191" s="48"/>
      <c r="BD191" s="48"/>
      <c r="BE191" s="48"/>
      <c r="BF191" s="48"/>
      <c r="BG191" s="133" t="s">
        <v>9143</v>
      </c>
      <c r="BH191" s="133" t="s">
        <v>9143</v>
      </c>
      <c r="BI191" s="133" t="s">
        <v>9481</v>
      </c>
      <c r="BJ191" s="133" t="s">
        <v>9481</v>
      </c>
      <c r="BK191" s="2"/>
      <c r="BL191" s="3"/>
      <c r="BM191" s="3"/>
      <c r="BN191" s="3"/>
      <c r="BO191" s="3"/>
    </row>
    <row r="192" spans="1:67" ht="15">
      <c r="A192" s="65" t="s">
        <v>399</v>
      </c>
      <c r="B192" s="66"/>
      <c r="C192" s="66"/>
      <c r="D192" s="67">
        <v>1.5</v>
      </c>
      <c r="E192" s="69">
        <v>92.6410172166741</v>
      </c>
      <c r="F192" s="103" t="s">
        <v>6604</v>
      </c>
      <c r="G192" s="66"/>
      <c r="H192" s="70"/>
      <c r="I192" s="71"/>
      <c r="J192" s="71"/>
      <c r="K192" s="70" t="s">
        <v>7724</v>
      </c>
      <c r="L192" s="74"/>
      <c r="M192" s="75">
        <v>4199.833984375</v>
      </c>
      <c r="N192" s="75">
        <v>954.8237915039062</v>
      </c>
      <c r="O192" s="76"/>
      <c r="P192" s="77"/>
      <c r="Q192" s="77"/>
      <c r="R192" s="89"/>
      <c r="S192" s="48">
        <v>1</v>
      </c>
      <c r="T192" s="48">
        <v>1</v>
      </c>
      <c r="U192" s="49">
        <v>0</v>
      </c>
      <c r="V192" s="49">
        <v>0.5</v>
      </c>
      <c r="W192" s="49">
        <v>0</v>
      </c>
      <c r="X192" s="49">
        <v>0.999999</v>
      </c>
      <c r="Y192" s="49">
        <v>0.5</v>
      </c>
      <c r="Z192" s="49">
        <v>0</v>
      </c>
      <c r="AA192" s="72">
        <v>192</v>
      </c>
      <c r="AB192" s="72"/>
      <c r="AC192" s="73"/>
      <c r="AD192" s="79" t="s">
        <v>4229</v>
      </c>
      <c r="AE192" s="79">
        <v>226</v>
      </c>
      <c r="AF192" s="79">
        <v>1106</v>
      </c>
      <c r="AG192" s="79">
        <v>6304</v>
      </c>
      <c r="AH192" s="79">
        <v>22903</v>
      </c>
      <c r="AI192" s="79"/>
      <c r="AJ192" s="79" t="s">
        <v>4851</v>
      </c>
      <c r="AK192" s="79"/>
      <c r="AL192" s="84" t="s">
        <v>5703</v>
      </c>
      <c r="AM192" s="79"/>
      <c r="AN192" s="81">
        <v>42794.99627314815</v>
      </c>
      <c r="AO192" s="84" t="s">
        <v>6138</v>
      </c>
      <c r="AP192" s="79" t="b">
        <v>0</v>
      </c>
      <c r="AQ192" s="79" t="b">
        <v>0</v>
      </c>
      <c r="AR192" s="79" t="b">
        <v>0</v>
      </c>
      <c r="AS192" s="79"/>
      <c r="AT192" s="79">
        <v>24</v>
      </c>
      <c r="AU192" s="84" t="s">
        <v>6484</v>
      </c>
      <c r="AV192" s="79" t="b">
        <v>0</v>
      </c>
      <c r="AW192" s="79" t="s">
        <v>6792</v>
      </c>
      <c r="AX192" s="84" t="s">
        <v>7066</v>
      </c>
      <c r="AY192" s="79" t="s">
        <v>66</v>
      </c>
      <c r="AZ192" s="79" t="str">
        <f>REPLACE(INDEX(GroupVertices[Group],MATCH(Vertices[[#This Row],[Vertex]],GroupVertices[Vertex],0)),1,1,"")</f>
        <v>45</v>
      </c>
      <c r="BA192" s="48"/>
      <c r="BB192" s="48"/>
      <c r="BC192" s="48"/>
      <c r="BD192" s="48"/>
      <c r="BE192" s="48" t="s">
        <v>1355</v>
      </c>
      <c r="BF192" s="48" t="s">
        <v>1355</v>
      </c>
      <c r="BG192" s="133" t="s">
        <v>8601</v>
      </c>
      <c r="BH192" s="133" t="s">
        <v>8601</v>
      </c>
      <c r="BI192" s="133" t="s">
        <v>8762</v>
      </c>
      <c r="BJ192" s="133" t="s">
        <v>8762</v>
      </c>
      <c r="BK192" s="2"/>
      <c r="BL192" s="3"/>
      <c r="BM192" s="3"/>
      <c r="BN192" s="3"/>
      <c r="BO192" s="3"/>
    </row>
    <row r="193" spans="1:67" ht="15">
      <c r="A193" s="65" t="s">
        <v>401</v>
      </c>
      <c r="B193" s="66"/>
      <c r="C193" s="66"/>
      <c r="D193" s="67">
        <v>1.5</v>
      </c>
      <c r="E193" s="69">
        <v>50</v>
      </c>
      <c r="F193" s="103" t="s">
        <v>1667</v>
      </c>
      <c r="G193" s="66"/>
      <c r="H193" s="70"/>
      <c r="I193" s="71"/>
      <c r="J193" s="71"/>
      <c r="K193" s="70" t="s">
        <v>7727</v>
      </c>
      <c r="L193" s="74"/>
      <c r="M193" s="75">
        <v>8737.748046875</v>
      </c>
      <c r="N193" s="75">
        <v>6418.4560546875</v>
      </c>
      <c r="O193" s="76"/>
      <c r="P193" s="77"/>
      <c r="Q193" s="77"/>
      <c r="R193" s="89"/>
      <c r="S193" s="48">
        <v>1</v>
      </c>
      <c r="T193" s="48">
        <v>1</v>
      </c>
      <c r="U193" s="49">
        <v>0</v>
      </c>
      <c r="V193" s="49">
        <v>0</v>
      </c>
      <c r="W193" s="49">
        <v>0</v>
      </c>
      <c r="X193" s="49">
        <v>0.999999</v>
      </c>
      <c r="Y193" s="49">
        <v>0</v>
      </c>
      <c r="Z193" s="49" t="s">
        <v>8113</v>
      </c>
      <c r="AA193" s="72">
        <v>193</v>
      </c>
      <c r="AB193" s="72"/>
      <c r="AC193" s="73"/>
      <c r="AD193" s="79" t="s">
        <v>4232</v>
      </c>
      <c r="AE193" s="79">
        <v>801</v>
      </c>
      <c r="AF193" s="79">
        <v>144</v>
      </c>
      <c r="AG193" s="79">
        <v>360</v>
      </c>
      <c r="AH193" s="79">
        <v>39</v>
      </c>
      <c r="AI193" s="79"/>
      <c r="AJ193" s="79" t="s">
        <v>4853</v>
      </c>
      <c r="AK193" s="79"/>
      <c r="AL193" s="84" t="s">
        <v>5705</v>
      </c>
      <c r="AM193" s="79"/>
      <c r="AN193" s="81">
        <v>43222.032013888886</v>
      </c>
      <c r="AO193" s="84" t="s">
        <v>6141</v>
      </c>
      <c r="AP193" s="79" t="b">
        <v>1</v>
      </c>
      <c r="AQ193" s="79" t="b">
        <v>0</v>
      </c>
      <c r="AR193" s="79" t="b">
        <v>0</v>
      </c>
      <c r="AS193" s="79"/>
      <c r="AT193" s="79">
        <v>0</v>
      </c>
      <c r="AU193" s="79"/>
      <c r="AV193" s="79" t="b">
        <v>0</v>
      </c>
      <c r="AW193" s="79" t="s">
        <v>6792</v>
      </c>
      <c r="AX193" s="84" t="s">
        <v>7069</v>
      </c>
      <c r="AY193" s="79" t="s">
        <v>66</v>
      </c>
      <c r="AZ193" s="79" t="str">
        <f>REPLACE(INDEX(GroupVertices[Group],MATCH(Vertices[[#This Row],[Vertex]],GroupVertices[Vertex],0)),1,1,"")</f>
        <v>227</v>
      </c>
      <c r="BA193" s="48" t="s">
        <v>1268</v>
      </c>
      <c r="BB193" s="48" t="s">
        <v>1268</v>
      </c>
      <c r="BC193" s="48" t="s">
        <v>1322</v>
      </c>
      <c r="BD193" s="48" t="s">
        <v>1322</v>
      </c>
      <c r="BE193" s="48" t="s">
        <v>1356</v>
      </c>
      <c r="BF193" s="48" t="s">
        <v>1356</v>
      </c>
      <c r="BG193" s="133" t="s">
        <v>9144</v>
      </c>
      <c r="BH193" s="133" t="s">
        <v>9144</v>
      </c>
      <c r="BI193" s="133" t="s">
        <v>9482</v>
      </c>
      <c r="BJ193" s="133" t="s">
        <v>9482</v>
      </c>
      <c r="BK193" s="2"/>
      <c r="BL193" s="3"/>
      <c r="BM193" s="3"/>
      <c r="BN193" s="3"/>
      <c r="BO193" s="3"/>
    </row>
    <row r="194" spans="1:67" ht="15">
      <c r="A194" s="65" t="s">
        <v>402</v>
      </c>
      <c r="B194" s="66"/>
      <c r="C194" s="66"/>
      <c r="D194" s="67">
        <v>1.5</v>
      </c>
      <c r="E194" s="69">
        <v>50</v>
      </c>
      <c r="F194" s="103" t="s">
        <v>6607</v>
      </c>
      <c r="G194" s="66"/>
      <c r="H194" s="70"/>
      <c r="I194" s="71"/>
      <c r="J194" s="71"/>
      <c r="K194" s="70" t="s">
        <v>7728</v>
      </c>
      <c r="L194" s="74"/>
      <c r="M194" s="75">
        <v>9803.9609375</v>
      </c>
      <c r="N194" s="75">
        <v>1326.1273193359375</v>
      </c>
      <c r="O194" s="76"/>
      <c r="P194" s="77"/>
      <c r="Q194" s="77"/>
      <c r="R194" s="89"/>
      <c r="S194" s="48">
        <v>1</v>
      </c>
      <c r="T194" s="48">
        <v>1</v>
      </c>
      <c r="U194" s="49">
        <v>0</v>
      </c>
      <c r="V194" s="49">
        <v>0</v>
      </c>
      <c r="W194" s="49">
        <v>0</v>
      </c>
      <c r="X194" s="49">
        <v>0.999999</v>
      </c>
      <c r="Y194" s="49">
        <v>0</v>
      </c>
      <c r="Z194" s="49" t="s">
        <v>8113</v>
      </c>
      <c r="AA194" s="72">
        <v>194</v>
      </c>
      <c r="AB194" s="72"/>
      <c r="AC194" s="73"/>
      <c r="AD194" s="79" t="s">
        <v>4233</v>
      </c>
      <c r="AE194" s="79">
        <v>2017</v>
      </c>
      <c r="AF194" s="79">
        <v>417</v>
      </c>
      <c r="AG194" s="79">
        <v>2041</v>
      </c>
      <c r="AH194" s="79">
        <v>7118</v>
      </c>
      <c r="AI194" s="79"/>
      <c r="AJ194" s="79" t="s">
        <v>4854</v>
      </c>
      <c r="AK194" s="79" t="s">
        <v>5367</v>
      </c>
      <c r="AL194" s="84" t="s">
        <v>5706</v>
      </c>
      <c r="AM194" s="79"/>
      <c r="AN194" s="81">
        <v>41050.24513888889</v>
      </c>
      <c r="AO194" s="84" t="s">
        <v>6142</v>
      </c>
      <c r="AP194" s="79" t="b">
        <v>0</v>
      </c>
      <c r="AQ194" s="79" t="b">
        <v>0</v>
      </c>
      <c r="AR194" s="79" t="b">
        <v>1</v>
      </c>
      <c r="AS194" s="79"/>
      <c r="AT194" s="79">
        <v>2</v>
      </c>
      <c r="AU194" s="84" t="s">
        <v>6484</v>
      </c>
      <c r="AV194" s="79" t="b">
        <v>0</v>
      </c>
      <c r="AW194" s="79" t="s">
        <v>6792</v>
      </c>
      <c r="AX194" s="84" t="s">
        <v>7070</v>
      </c>
      <c r="AY194" s="79" t="s">
        <v>66</v>
      </c>
      <c r="AZ194" s="79" t="str">
        <f>REPLACE(INDEX(GroupVertices[Group],MATCH(Vertices[[#This Row],[Vertex]],GroupVertices[Vertex],0)),1,1,"")</f>
        <v>188</v>
      </c>
      <c r="BA194" s="48" t="s">
        <v>1269</v>
      </c>
      <c r="BB194" s="48" t="s">
        <v>1269</v>
      </c>
      <c r="BC194" s="48" t="s">
        <v>1314</v>
      </c>
      <c r="BD194" s="48" t="s">
        <v>1314</v>
      </c>
      <c r="BE194" s="48"/>
      <c r="BF194" s="48"/>
      <c r="BG194" s="133" t="s">
        <v>9145</v>
      </c>
      <c r="BH194" s="133" t="s">
        <v>9145</v>
      </c>
      <c r="BI194" s="133" t="s">
        <v>9483</v>
      </c>
      <c r="BJ194" s="133" t="s">
        <v>9483</v>
      </c>
      <c r="BK194" s="2"/>
      <c r="BL194" s="3"/>
      <c r="BM194" s="3"/>
      <c r="BN194" s="3"/>
      <c r="BO194" s="3"/>
    </row>
    <row r="195" spans="1:67" ht="15">
      <c r="A195" s="65" t="s">
        <v>403</v>
      </c>
      <c r="B195" s="66"/>
      <c r="C195" s="66"/>
      <c r="D195" s="67">
        <v>1.5</v>
      </c>
      <c r="E195" s="69">
        <v>50</v>
      </c>
      <c r="F195" s="103" t="s">
        <v>1668</v>
      </c>
      <c r="G195" s="66"/>
      <c r="H195" s="70"/>
      <c r="I195" s="71"/>
      <c r="J195" s="71"/>
      <c r="K195" s="70" t="s">
        <v>7729</v>
      </c>
      <c r="L195" s="74"/>
      <c r="M195" s="75">
        <v>9010.802734375</v>
      </c>
      <c r="N195" s="75">
        <v>5317.7705078125</v>
      </c>
      <c r="O195" s="76"/>
      <c r="P195" s="77"/>
      <c r="Q195" s="77"/>
      <c r="R195" s="89"/>
      <c r="S195" s="48">
        <v>1</v>
      </c>
      <c r="T195" s="48">
        <v>1</v>
      </c>
      <c r="U195" s="49">
        <v>0</v>
      </c>
      <c r="V195" s="49">
        <v>0</v>
      </c>
      <c r="W195" s="49">
        <v>0</v>
      </c>
      <c r="X195" s="49">
        <v>0.999999</v>
      </c>
      <c r="Y195" s="49">
        <v>0</v>
      </c>
      <c r="Z195" s="49" t="s">
        <v>8113</v>
      </c>
      <c r="AA195" s="72">
        <v>195</v>
      </c>
      <c r="AB195" s="72"/>
      <c r="AC195" s="73"/>
      <c r="AD195" s="79" t="s">
        <v>4234</v>
      </c>
      <c r="AE195" s="79">
        <v>0</v>
      </c>
      <c r="AF195" s="79">
        <v>148</v>
      </c>
      <c r="AG195" s="79">
        <v>122130</v>
      </c>
      <c r="AH195" s="79">
        <v>0</v>
      </c>
      <c r="AI195" s="79"/>
      <c r="AJ195" s="79" t="s">
        <v>4855</v>
      </c>
      <c r="AK195" s="79" t="s">
        <v>5368</v>
      </c>
      <c r="AL195" s="79"/>
      <c r="AM195" s="79"/>
      <c r="AN195" s="81">
        <v>42378.79099537037</v>
      </c>
      <c r="AO195" s="79"/>
      <c r="AP195" s="79" t="b">
        <v>0</v>
      </c>
      <c r="AQ195" s="79" t="b">
        <v>0</v>
      </c>
      <c r="AR195" s="79" t="b">
        <v>0</v>
      </c>
      <c r="AS195" s="79"/>
      <c r="AT195" s="79">
        <v>31</v>
      </c>
      <c r="AU195" s="84" t="s">
        <v>6484</v>
      </c>
      <c r="AV195" s="79" t="b">
        <v>0</v>
      </c>
      <c r="AW195" s="79" t="s">
        <v>6792</v>
      </c>
      <c r="AX195" s="84" t="s">
        <v>7071</v>
      </c>
      <c r="AY195" s="79" t="s">
        <v>66</v>
      </c>
      <c r="AZ195" s="79" t="str">
        <f>REPLACE(INDEX(GroupVertices[Group],MATCH(Vertices[[#This Row],[Vertex]],GroupVertices[Vertex],0)),1,1,"")</f>
        <v>259</v>
      </c>
      <c r="BA195" s="48"/>
      <c r="BB195" s="48"/>
      <c r="BC195" s="48"/>
      <c r="BD195" s="48"/>
      <c r="BE195" s="48"/>
      <c r="BF195" s="48"/>
      <c r="BG195" s="133" t="s">
        <v>9146</v>
      </c>
      <c r="BH195" s="133" t="s">
        <v>9146</v>
      </c>
      <c r="BI195" s="133" t="s">
        <v>9484</v>
      </c>
      <c r="BJ195" s="133" t="s">
        <v>9484</v>
      </c>
      <c r="BK195" s="2"/>
      <c r="BL195" s="3"/>
      <c r="BM195" s="3"/>
      <c r="BN195" s="3"/>
      <c r="BO195" s="3"/>
    </row>
    <row r="196" spans="1:67" ht="15">
      <c r="A196" s="65" t="s">
        <v>404</v>
      </c>
      <c r="B196" s="66"/>
      <c r="C196" s="66"/>
      <c r="D196" s="67">
        <v>1.5</v>
      </c>
      <c r="E196" s="69">
        <v>50</v>
      </c>
      <c r="F196" s="103" t="s">
        <v>1669</v>
      </c>
      <c r="G196" s="66"/>
      <c r="H196" s="70"/>
      <c r="I196" s="71"/>
      <c r="J196" s="71"/>
      <c r="K196" s="70" t="s">
        <v>7730</v>
      </c>
      <c r="L196" s="74"/>
      <c r="M196" s="75">
        <v>8217.6435546875</v>
      </c>
      <c r="N196" s="75">
        <v>5317.7705078125</v>
      </c>
      <c r="O196" s="76"/>
      <c r="P196" s="77"/>
      <c r="Q196" s="77"/>
      <c r="R196" s="89"/>
      <c r="S196" s="48">
        <v>1</v>
      </c>
      <c r="T196" s="48">
        <v>1</v>
      </c>
      <c r="U196" s="49">
        <v>0</v>
      </c>
      <c r="V196" s="49">
        <v>0</v>
      </c>
      <c r="W196" s="49">
        <v>0</v>
      </c>
      <c r="X196" s="49">
        <v>0.999999</v>
      </c>
      <c r="Y196" s="49">
        <v>0</v>
      </c>
      <c r="Z196" s="49" t="s">
        <v>8113</v>
      </c>
      <c r="AA196" s="72">
        <v>196</v>
      </c>
      <c r="AB196" s="72"/>
      <c r="AC196" s="73"/>
      <c r="AD196" s="79" t="s">
        <v>4235</v>
      </c>
      <c r="AE196" s="79">
        <v>414</v>
      </c>
      <c r="AF196" s="79">
        <v>45</v>
      </c>
      <c r="AG196" s="79">
        <v>3452</v>
      </c>
      <c r="AH196" s="79">
        <v>3068</v>
      </c>
      <c r="AI196" s="79"/>
      <c r="AJ196" s="79" t="s">
        <v>4856</v>
      </c>
      <c r="AK196" s="79"/>
      <c r="AL196" s="79"/>
      <c r="AM196" s="79"/>
      <c r="AN196" s="81">
        <v>42976.02578703704</v>
      </c>
      <c r="AO196" s="84" t="s">
        <v>6143</v>
      </c>
      <c r="AP196" s="79" t="b">
        <v>1</v>
      </c>
      <c r="AQ196" s="79" t="b">
        <v>0</v>
      </c>
      <c r="AR196" s="79" t="b">
        <v>1</v>
      </c>
      <c r="AS196" s="79"/>
      <c r="AT196" s="79">
        <v>0</v>
      </c>
      <c r="AU196" s="79"/>
      <c r="AV196" s="79" t="b">
        <v>0</v>
      </c>
      <c r="AW196" s="79" t="s">
        <v>6792</v>
      </c>
      <c r="AX196" s="84" t="s">
        <v>7072</v>
      </c>
      <c r="AY196" s="79" t="s">
        <v>66</v>
      </c>
      <c r="AZ196" s="79" t="str">
        <f>REPLACE(INDEX(GroupVertices[Group],MATCH(Vertices[[#This Row],[Vertex]],GroupVertices[Vertex],0)),1,1,"")</f>
        <v>236</v>
      </c>
      <c r="BA196" s="48"/>
      <c r="BB196" s="48"/>
      <c r="BC196" s="48"/>
      <c r="BD196" s="48"/>
      <c r="BE196" s="48"/>
      <c r="BF196" s="48"/>
      <c r="BG196" s="133" t="s">
        <v>9147</v>
      </c>
      <c r="BH196" s="133" t="s">
        <v>9147</v>
      </c>
      <c r="BI196" s="133" t="s">
        <v>9485</v>
      </c>
      <c r="BJ196" s="133" t="s">
        <v>9485</v>
      </c>
      <c r="BK196" s="2"/>
      <c r="BL196" s="3"/>
      <c r="BM196" s="3"/>
      <c r="BN196" s="3"/>
      <c r="BO196" s="3"/>
    </row>
    <row r="197" spans="1:67" ht="15">
      <c r="A197" s="65" t="s">
        <v>410</v>
      </c>
      <c r="B197" s="66"/>
      <c r="C197" s="66"/>
      <c r="D197" s="67">
        <v>1.5</v>
      </c>
      <c r="E197" s="69">
        <v>50</v>
      </c>
      <c r="F197" s="103" t="s">
        <v>1674</v>
      </c>
      <c r="G197" s="66"/>
      <c r="H197" s="70"/>
      <c r="I197" s="71"/>
      <c r="J197" s="71"/>
      <c r="K197" s="70" t="s">
        <v>7736</v>
      </c>
      <c r="L197" s="74"/>
      <c r="M197" s="75">
        <v>8217.6435546875</v>
      </c>
      <c r="N197" s="75">
        <v>5874.744140625</v>
      </c>
      <c r="O197" s="76"/>
      <c r="P197" s="77"/>
      <c r="Q197" s="77"/>
      <c r="R197" s="89"/>
      <c r="S197" s="48">
        <v>1</v>
      </c>
      <c r="T197" s="48">
        <v>1</v>
      </c>
      <c r="U197" s="49">
        <v>0</v>
      </c>
      <c r="V197" s="49">
        <v>0</v>
      </c>
      <c r="W197" s="49">
        <v>0</v>
      </c>
      <c r="X197" s="49">
        <v>0.999999</v>
      </c>
      <c r="Y197" s="49">
        <v>0</v>
      </c>
      <c r="Z197" s="49" t="s">
        <v>8113</v>
      </c>
      <c r="AA197" s="72">
        <v>197</v>
      </c>
      <c r="AB197" s="72"/>
      <c r="AC197" s="73"/>
      <c r="AD197" s="79" t="s">
        <v>4240</v>
      </c>
      <c r="AE197" s="79">
        <v>10</v>
      </c>
      <c r="AF197" s="79">
        <v>9</v>
      </c>
      <c r="AG197" s="79">
        <v>12455</v>
      </c>
      <c r="AH197" s="79">
        <v>1</v>
      </c>
      <c r="AI197" s="79"/>
      <c r="AJ197" s="79" t="s">
        <v>4860</v>
      </c>
      <c r="AK197" s="79" t="s">
        <v>5372</v>
      </c>
      <c r="AL197" s="84" t="s">
        <v>5710</v>
      </c>
      <c r="AM197" s="79"/>
      <c r="AN197" s="81">
        <v>42841.13738425926</v>
      </c>
      <c r="AO197" s="79"/>
      <c r="AP197" s="79" t="b">
        <v>0</v>
      </c>
      <c r="AQ197" s="79" t="b">
        <v>0</v>
      </c>
      <c r="AR197" s="79" t="b">
        <v>0</v>
      </c>
      <c r="AS197" s="79"/>
      <c r="AT197" s="79">
        <v>0</v>
      </c>
      <c r="AU197" s="84" t="s">
        <v>6484</v>
      </c>
      <c r="AV197" s="79" t="b">
        <v>0</v>
      </c>
      <c r="AW197" s="79" t="s">
        <v>6792</v>
      </c>
      <c r="AX197" s="84" t="s">
        <v>7078</v>
      </c>
      <c r="AY197" s="79" t="s">
        <v>66</v>
      </c>
      <c r="AZ197" s="79" t="str">
        <f>REPLACE(INDEX(GroupVertices[Group],MATCH(Vertices[[#This Row],[Vertex]],GroupVertices[Vertex],0)),1,1,"")</f>
        <v>232</v>
      </c>
      <c r="BA197" s="48"/>
      <c r="BB197" s="48"/>
      <c r="BC197" s="48"/>
      <c r="BD197" s="48"/>
      <c r="BE197" s="48"/>
      <c r="BF197" s="48"/>
      <c r="BG197" s="133" t="s">
        <v>1364</v>
      </c>
      <c r="BH197" s="133" t="s">
        <v>1364</v>
      </c>
      <c r="BI197" s="133" t="s">
        <v>3679</v>
      </c>
      <c r="BJ197" s="133" t="s">
        <v>3679</v>
      </c>
      <c r="BK197" s="2"/>
      <c r="BL197" s="3"/>
      <c r="BM197" s="3"/>
      <c r="BN197" s="3"/>
      <c r="BO197" s="3"/>
    </row>
    <row r="198" spans="1:67" ht="15">
      <c r="A198" s="65" t="s">
        <v>417</v>
      </c>
      <c r="B198" s="66"/>
      <c r="C198" s="66"/>
      <c r="D198" s="67">
        <v>1.5</v>
      </c>
      <c r="E198" s="69">
        <v>50</v>
      </c>
      <c r="F198" s="103" t="s">
        <v>6616</v>
      </c>
      <c r="G198" s="66"/>
      <c r="H198" s="70"/>
      <c r="I198" s="71"/>
      <c r="J198" s="71"/>
      <c r="K198" s="70" t="s">
        <v>7748</v>
      </c>
      <c r="L198" s="74"/>
      <c r="M198" s="75">
        <v>8477.6953125</v>
      </c>
      <c r="N198" s="75">
        <v>6418.4560546875</v>
      </c>
      <c r="O198" s="76"/>
      <c r="P198" s="77"/>
      <c r="Q198" s="77"/>
      <c r="R198" s="89"/>
      <c r="S198" s="48">
        <v>1</v>
      </c>
      <c r="T198" s="48">
        <v>1</v>
      </c>
      <c r="U198" s="49">
        <v>0</v>
      </c>
      <c r="V198" s="49">
        <v>0</v>
      </c>
      <c r="W198" s="49">
        <v>0</v>
      </c>
      <c r="X198" s="49">
        <v>0.999999</v>
      </c>
      <c r="Y198" s="49">
        <v>0</v>
      </c>
      <c r="Z198" s="49" t="s">
        <v>8113</v>
      </c>
      <c r="AA198" s="72">
        <v>198</v>
      </c>
      <c r="AB198" s="72"/>
      <c r="AC198" s="73"/>
      <c r="AD198" s="79" t="s">
        <v>4252</v>
      </c>
      <c r="AE198" s="79">
        <v>407</v>
      </c>
      <c r="AF198" s="79">
        <v>343</v>
      </c>
      <c r="AG198" s="79">
        <v>6132</v>
      </c>
      <c r="AH198" s="79">
        <v>6248</v>
      </c>
      <c r="AI198" s="79"/>
      <c r="AJ198" s="79" t="s">
        <v>4871</v>
      </c>
      <c r="AK198" s="79" t="s">
        <v>5381</v>
      </c>
      <c r="AL198" s="79"/>
      <c r="AM198" s="79"/>
      <c r="AN198" s="81">
        <v>40043.999085648145</v>
      </c>
      <c r="AO198" s="84" t="s">
        <v>6157</v>
      </c>
      <c r="AP198" s="79" t="b">
        <v>0</v>
      </c>
      <c r="AQ198" s="79" t="b">
        <v>0</v>
      </c>
      <c r="AR198" s="79" t="b">
        <v>1</v>
      </c>
      <c r="AS198" s="79"/>
      <c r="AT198" s="79">
        <v>4</v>
      </c>
      <c r="AU198" s="84" t="s">
        <v>6484</v>
      </c>
      <c r="AV198" s="79" t="b">
        <v>0</v>
      </c>
      <c r="AW198" s="79" t="s">
        <v>6792</v>
      </c>
      <c r="AX198" s="84" t="s">
        <v>7090</v>
      </c>
      <c r="AY198" s="79" t="s">
        <v>66</v>
      </c>
      <c r="AZ198" s="79" t="str">
        <f>REPLACE(INDEX(GroupVertices[Group],MATCH(Vertices[[#This Row],[Vertex]],GroupVertices[Vertex],0)),1,1,"")</f>
        <v>226</v>
      </c>
      <c r="BA198" s="48"/>
      <c r="BB198" s="48"/>
      <c r="BC198" s="48"/>
      <c r="BD198" s="48"/>
      <c r="BE198" s="48"/>
      <c r="BF198" s="48"/>
      <c r="BG198" s="133" t="s">
        <v>9148</v>
      </c>
      <c r="BH198" s="133" t="s">
        <v>9148</v>
      </c>
      <c r="BI198" s="133" t="s">
        <v>9486</v>
      </c>
      <c r="BJ198" s="133" t="s">
        <v>9486</v>
      </c>
      <c r="BK198" s="2"/>
      <c r="BL198" s="3"/>
      <c r="BM198" s="3"/>
      <c r="BN198" s="3"/>
      <c r="BO198" s="3"/>
    </row>
    <row r="199" spans="1:67" ht="15">
      <c r="A199" s="65" t="s">
        <v>418</v>
      </c>
      <c r="B199" s="66"/>
      <c r="C199" s="66"/>
      <c r="D199" s="67">
        <v>1.5</v>
      </c>
      <c r="E199" s="69">
        <v>92.6410172166741</v>
      </c>
      <c r="F199" s="103" t="s">
        <v>1680</v>
      </c>
      <c r="G199" s="66"/>
      <c r="H199" s="70"/>
      <c r="I199" s="71"/>
      <c r="J199" s="71"/>
      <c r="K199" s="70" t="s">
        <v>7749</v>
      </c>
      <c r="L199" s="74"/>
      <c r="M199" s="75">
        <v>5383.06982421875</v>
      </c>
      <c r="N199" s="75">
        <v>7489.6708984375</v>
      </c>
      <c r="O199" s="76"/>
      <c r="P199" s="77"/>
      <c r="Q199" s="77"/>
      <c r="R199" s="89"/>
      <c r="S199" s="48">
        <v>1</v>
      </c>
      <c r="T199" s="48">
        <v>1</v>
      </c>
      <c r="U199" s="49">
        <v>0</v>
      </c>
      <c r="V199" s="49">
        <v>0.5</v>
      </c>
      <c r="W199" s="49">
        <v>0</v>
      </c>
      <c r="X199" s="49">
        <v>0.999999</v>
      </c>
      <c r="Y199" s="49">
        <v>0.5</v>
      </c>
      <c r="Z199" s="49">
        <v>0</v>
      </c>
      <c r="AA199" s="72">
        <v>199</v>
      </c>
      <c r="AB199" s="72"/>
      <c r="AC199" s="73"/>
      <c r="AD199" s="79" t="s">
        <v>4253</v>
      </c>
      <c r="AE199" s="79">
        <v>550</v>
      </c>
      <c r="AF199" s="79">
        <v>3328</v>
      </c>
      <c r="AG199" s="79">
        <v>62270</v>
      </c>
      <c r="AH199" s="79">
        <v>1016</v>
      </c>
      <c r="AI199" s="79"/>
      <c r="AJ199" s="79" t="s">
        <v>4872</v>
      </c>
      <c r="AK199" s="79" t="s">
        <v>5382</v>
      </c>
      <c r="AL199" s="84" t="s">
        <v>5715</v>
      </c>
      <c r="AM199" s="79"/>
      <c r="AN199" s="81">
        <v>39862.71886574074</v>
      </c>
      <c r="AO199" s="84" t="s">
        <v>6158</v>
      </c>
      <c r="AP199" s="79" t="b">
        <v>0</v>
      </c>
      <c r="AQ199" s="79" t="b">
        <v>0</v>
      </c>
      <c r="AR199" s="79" t="b">
        <v>1</v>
      </c>
      <c r="AS199" s="79"/>
      <c r="AT199" s="79">
        <v>53</v>
      </c>
      <c r="AU199" s="84" t="s">
        <v>6488</v>
      </c>
      <c r="AV199" s="79" t="b">
        <v>0</v>
      </c>
      <c r="AW199" s="79" t="s">
        <v>6792</v>
      </c>
      <c r="AX199" s="84" t="s">
        <v>7091</v>
      </c>
      <c r="AY199" s="79" t="s">
        <v>66</v>
      </c>
      <c r="AZ199" s="79" t="str">
        <f>REPLACE(INDEX(GroupVertices[Group],MATCH(Vertices[[#This Row],[Vertex]],GroupVertices[Vertex],0)),1,1,"")</f>
        <v>32</v>
      </c>
      <c r="BA199" s="48"/>
      <c r="BB199" s="48"/>
      <c r="BC199" s="48"/>
      <c r="BD199" s="48"/>
      <c r="BE199" s="48"/>
      <c r="BF199" s="48"/>
      <c r="BG199" s="133" t="s">
        <v>9149</v>
      </c>
      <c r="BH199" s="133" t="s">
        <v>9149</v>
      </c>
      <c r="BI199" s="133" t="s">
        <v>9487</v>
      </c>
      <c r="BJ199" s="133" t="s">
        <v>9487</v>
      </c>
      <c r="BK199" s="2"/>
      <c r="BL199" s="3"/>
      <c r="BM199" s="3"/>
      <c r="BN199" s="3"/>
      <c r="BO199" s="3"/>
    </row>
    <row r="200" spans="1:67" ht="15">
      <c r="A200" s="65" t="s">
        <v>422</v>
      </c>
      <c r="B200" s="66"/>
      <c r="C200" s="66"/>
      <c r="D200" s="67">
        <v>1.5</v>
      </c>
      <c r="E200" s="69">
        <v>50</v>
      </c>
      <c r="F200" s="103" t="s">
        <v>6621</v>
      </c>
      <c r="G200" s="66"/>
      <c r="H200" s="70"/>
      <c r="I200" s="71"/>
      <c r="J200" s="71"/>
      <c r="K200" s="70" t="s">
        <v>7757</v>
      </c>
      <c r="L200" s="74"/>
      <c r="M200" s="75">
        <v>7170.9345703125</v>
      </c>
      <c r="N200" s="75">
        <v>3686.634033203125</v>
      </c>
      <c r="O200" s="76"/>
      <c r="P200" s="77"/>
      <c r="Q200" s="77"/>
      <c r="R200" s="89"/>
      <c r="S200" s="48">
        <v>1</v>
      </c>
      <c r="T200" s="48">
        <v>1</v>
      </c>
      <c r="U200" s="49">
        <v>0</v>
      </c>
      <c r="V200" s="49">
        <v>0</v>
      </c>
      <c r="W200" s="49">
        <v>0</v>
      </c>
      <c r="X200" s="49">
        <v>0.999999</v>
      </c>
      <c r="Y200" s="49">
        <v>0</v>
      </c>
      <c r="Z200" s="49" t="s">
        <v>8113</v>
      </c>
      <c r="AA200" s="72">
        <v>200</v>
      </c>
      <c r="AB200" s="72"/>
      <c r="AC200" s="73"/>
      <c r="AD200" s="79" t="s">
        <v>4261</v>
      </c>
      <c r="AE200" s="79">
        <v>481</v>
      </c>
      <c r="AF200" s="79">
        <v>127</v>
      </c>
      <c r="AG200" s="79">
        <v>676</v>
      </c>
      <c r="AH200" s="79">
        <v>635</v>
      </c>
      <c r="AI200" s="79"/>
      <c r="AJ200" s="79" t="s">
        <v>4880</v>
      </c>
      <c r="AK200" s="79" t="s">
        <v>5389</v>
      </c>
      <c r="AL200" s="84" t="s">
        <v>5718</v>
      </c>
      <c r="AM200" s="79"/>
      <c r="AN200" s="81">
        <v>41292.64164351852</v>
      </c>
      <c r="AO200" s="84" t="s">
        <v>6166</v>
      </c>
      <c r="AP200" s="79" t="b">
        <v>0</v>
      </c>
      <c r="AQ200" s="79" t="b">
        <v>0</v>
      </c>
      <c r="AR200" s="79" t="b">
        <v>0</v>
      </c>
      <c r="AS200" s="79"/>
      <c r="AT200" s="79">
        <v>4</v>
      </c>
      <c r="AU200" s="84" t="s">
        <v>6500</v>
      </c>
      <c r="AV200" s="79" t="b">
        <v>0</v>
      </c>
      <c r="AW200" s="79" t="s">
        <v>6792</v>
      </c>
      <c r="AX200" s="84" t="s">
        <v>7099</v>
      </c>
      <c r="AY200" s="79" t="s">
        <v>66</v>
      </c>
      <c r="AZ200" s="79" t="str">
        <f>REPLACE(INDEX(GroupVertices[Group],MATCH(Vertices[[#This Row],[Vertex]],GroupVertices[Vertex],0)),1,1,"")</f>
        <v>206</v>
      </c>
      <c r="BA200" s="48"/>
      <c r="BB200" s="48"/>
      <c r="BC200" s="48"/>
      <c r="BD200" s="48"/>
      <c r="BE200" s="48" t="s">
        <v>1358</v>
      </c>
      <c r="BF200" s="48" t="s">
        <v>1358</v>
      </c>
      <c r="BG200" s="133" t="s">
        <v>9150</v>
      </c>
      <c r="BH200" s="133" t="s">
        <v>9150</v>
      </c>
      <c r="BI200" s="133" t="s">
        <v>9488</v>
      </c>
      <c r="BJ200" s="133" t="s">
        <v>9488</v>
      </c>
      <c r="BK200" s="2"/>
      <c r="BL200" s="3"/>
      <c r="BM200" s="3"/>
      <c r="BN200" s="3"/>
      <c r="BO200" s="3"/>
    </row>
    <row r="201" spans="1:67" ht="15">
      <c r="A201" s="65" t="s">
        <v>426</v>
      </c>
      <c r="B201" s="66"/>
      <c r="C201" s="66"/>
      <c r="D201" s="67">
        <v>1.5</v>
      </c>
      <c r="E201" s="69">
        <v>50</v>
      </c>
      <c r="F201" s="103" t="s">
        <v>1685</v>
      </c>
      <c r="G201" s="66"/>
      <c r="H201" s="70"/>
      <c r="I201" s="71"/>
      <c r="J201" s="71"/>
      <c r="K201" s="70" t="s">
        <v>7764</v>
      </c>
      <c r="L201" s="74"/>
      <c r="M201" s="75">
        <v>7710.54248046875</v>
      </c>
      <c r="N201" s="75">
        <v>2042.236083984375</v>
      </c>
      <c r="O201" s="76"/>
      <c r="P201" s="77"/>
      <c r="Q201" s="77"/>
      <c r="R201" s="89"/>
      <c r="S201" s="48">
        <v>1</v>
      </c>
      <c r="T201" s="48">
        <v>1</v>
      </c>
      <c r="U201" s="49">
        <v>0</v>
      </c>
      <c r="V201" s="49">
        <v>0</v>
      </c>
      <c r="W201" s="49">
        <v>0</v>
      </c>
      <c r="X201" s="49">
        <v>0.999999</v>
      </c>
      <c r="Y201" s="49">
        <v>0</v>
      </c>
      <c r="Z201" s="49" t="s">
        <v>8113</v>
      </c>
      <c r="AA201" s="72">
        <v>201</v>
      </c>
      <c r="AB201" s="72"/>
      <c r="AC201" s="73"/>
      <c r="AD201" s="79" t="s">
        <v>4268</v>
      </c>
      <c r="AE201" s="79">
        <v>763</v>
      </c>
      <c r="AF201" s="79">
        <v>254</v>
      </c>
      <c r="AG201" s="79">
        <v>43056</v>
      </c>
      <c r="AH201" s="79">
        <v>35206</v>
      </c>
      <c r="AI201" s="79"/>
      <c r="AJ201" s="79" t="s">
        <v>4886</v>
      </c>
      <c r="AK201" s="79" t="s">
        <v>5394</v>
      </c>
      <c r="AL201" s="84" t="s">
        <v>5723</v>
      </c>
      <c r="AM201" s="79"/>
      <c r="AN201" s="81">
        <v>43092.64015046296</v>
      </c>
      <c r="AO201" s="84" t="s">
        <v>6173</v>
      </c>
      <c r="AP201" s="79" t="b">
        <v>0</v>
      </c>
      <c r="AQ201" s="79" t="b">
        <v>0</v>
      </c>
      <c r="AR201" s="79" t="b">
        <v>0</v>
      </c>
      <c r="AS201" s="79"/>
      <c r="AT201" s="79">
        <v>4</v>
      </c>
      <c r="AU201" s="84" t="s">
        <v>6484</v>
      </c>
      <c r="AV201" s="79" t="b">
        <v>0</v>
      </c>
      <c r="AW201" s="79" t="s">
        <v>6792</v>
      </c>
      <c r="AX201" s="84" t="s">
        <v>7106</v>
      </c>
      <c r="AY201" s="79" t="s">
        <v>66</v>
      </c>
      <c r="AZ201" s="79" t="str">
        <f>REPLACE(INDEX(GroupVertices[Group],MATCH(Vertices[[#This Row],[Vertex]],GroupVertices[Vertex],0)),1,1,"")</f>
        <v>245</v>
      </c>
      <c r="BA201" s="48" t="s">
        <v>1273</v>
      </c>
      <c r="BB201" s="48" t="s">
        <v>1273</v>
      </c>
      <c r="BC201" s="48" t="s">
        <v>1324</v>
      </c>
      <c r="BD201" s="48" t="s">
        <v>1324</v>
      </c>
      <c r="BE201" s="48"/>
      <c r="BF201" s="48"/>
      <c r="BG201" s="133" t="s">
        <v>9151</v>
      </c>
      <c r="BH201" s="133" t="s">
        <v>9151</v>
      </c>
      <c r="BI201" s="133" t="s">
        <v>9489</v>
      </c>
      <c r="BJ201" s="133" t="s">
        <v>9489</v>
      </c>
      <c r="BK201" s="2"/>
      <c r="BL201" s="3"/>
      <c r="BM201" s="3"/>
      <c r="BN201" s="3"/>
      <c r="BO201" s="3"/>
    </row>
    <row r="202" spans="1:67" ht="15">
      <c r="A202" s="65" t="s">
        <v>432</v>
      </c>
      <c r="B202" s="66"/>
      <c r="C202" s="66"/>
      <c r="D202" s="67">
        <v>1.5</v>
      </c>
      <c r="E202" s="69">
        <v>50</v>
      </c>
      <c r="F202" s="103" t="s">
        <v>1690</v>
      </c>
      <c r="G202" s="66"/>
      <c r="H202" s="70"/>
      <c r="I202" s="71"/>
      <c r="J202" s="71"/>
      <c r="K202" s="70" t="s">
        <v>7780</v>
      </c>
      <c r="L202" s="74"/>
      <c r="M202" s="75">
        <v>9004.30078125</v>
      </c>
      <c r="N202" s="75">
        <v>6418.4560546875</v>
      </c>
      <c r="O202" s="76"/>
      <c r="P202" s="77"/>
      <c r="Q202" s="77"/>
      <c r="R202" s="89"/>
      <c r="S202" s="48">
        <v>1</v>
      </c>
      <c r="T202" s="48">
        <v>1</v>
      </c>
      <c r="U202" s="49">
        <v>0</v>
      </c>
      <c r="V202" s="49">
        <v>0</v>
      </c>
      <c r="W202" s="49">
        <v>0</v>
      </c>
      <c r="X202" s="49">
        <v>0.999999</v>
      </c>
      <c r="Y202" s="49">
        <v>0</v>
      </c>
      <c r="Z202" s="49" t="s">
        <v>8113</v>
      </c>
      <c r="AA202" s="72">
        <v>202</v>
      </c>
      <c r="AB202" s="72"/>
      <c r="AC202" s="73"/>
      <c r="AD202" s="79" t="s">
        <v>4284</v>
      </c>
      <c r="AE202" s="79">
        <v>488</v>
      </c>
      <c r="AF202" s="79">
        <v>2822</v>
      </c>
      <c r="AG202" s="79">
        <v>31919</v>
      </c>
      <c r="AH202" s="79">
        <v>18456</v>
      </c>
      <c r="AI202" s="79"/>
      <c r="AJ202" s="79" t="s">
        <v>4902</v>
      </c>
      <c r="AK202" s="79" t="s">
        <v>5407</v>
      </c>
      <c r="AL202" s="84" t="s">
        <v>5732</v>
      </c>
      <c r="AM202" s="79"/>
      <c r="AN202" s="81">
        <v>41129.93546296296</v>
      </c>
      <c r="AO202" s="84" t="s">
        <v>6188</v>
      </c>
      <c r="AP202" s="79" t="b">
        <v>0</v>
      </c>
      <c r="AQ202" s="79" t="b">
        <v>0</v>
      </c>
      <c r="AR202" s="79" t="b">
        <v>0</v>
      </c>
      <c r="AS202" s="79"/>
      <c r="AT202" s="79">
        <v>50</v>
      </c>
      <c r="AU202" s="84" t="s">
        <v>6493</v>
      </c>
      <c r="AV202" s="79" t="b">
        <v>0</v>
      </c>
      <c r="AW202" s="79" t="s">
        <v>6792</v>
      </c>
      <c r="AX202" s="84" t="s">
        <v>7122</v>
      </c>
      <c r="AY202" s="79" t="s">
        <v>66</v>
      </c>
      <c r="AZ202" s="79" t="str">
        <f>REPLACE(INDEX(GroupVertices[Group],MATCH(Vertices[[#This Row],[Vertex]],GroupVertices[Vertex],0)),1,1,"")</f>
        <v>224</v>
      </c>
      <c r="BA202" s="48"/>
      <c r="BB202" s="48"/>
      <c r="BC202" s="48"/>
      <c r="BD202" s="48"/>
      <c r="BE202" s="48"/>
      <c r="BF202" s="48"/>
      <c r="BG202" s="133" t="s">
        <v>9152</v>
      </c>
      <c r="BH202" s="133" t="s">
        <v>9152</v>
      </c>
      <c r="BI202" s="133" t="s">
        <v>9490</v>
      </c>
      <c r="BJ202" s="133" t="s">
        <v>9490</v>
      </c>
      <c r="BK202" s="2"/>
      <c r="BL202" s="3"/>
      <c r="BM202" s="3"/>
      <c r="BN202" s="3"/>
      <c r="BO202" s="3"/>
    </row>
    <row r="203" spans="1:67" ht="15">
      <c r="A203" s="65" t="s">
        <v>436</v>
      </c>
      <c r="B203" s="66"/>
      <c r="C203" s="66"/>
      <c r="D203" s="67">
        <v>1.5</v>
      </c>
      <c r="E203" s="69">
        <v>50</v>
      </c>
      <c r="F203" s="103" t="s">
        <v>6641</v>
      </c>
      <c r="G203" s="66"/>
      <c r="H203" s="70"/>
      <c r="I203" s="71"/>
      <c r="J203" s="71"/>
      <c r="K203" s="70" t="s">
        <v>7787</v>
      </c>
      <c r="L203" s="74"/>
      <c r="M203" s="75">
        <v>7977.095703125</v>
      </c>
      <c r="N203" s="75">
        <v>424.3607482910156</v>
      </c>
      <c r="O203" s="76"/>
      <c r="P203" s="77"/>
      <c r="Q203" s="77"/>
      <c r="R203" s="89"/>
      <c r="S203" s="48">
        <v>1</v>
      </c>
      <c r="T203" s="48">
        <v>1</v>
      </c>
      <c r="U203" s="49">
        <v>0</v>
      </c>
      <c r="V203" s="49">
        <v>0</v>
      </c>
      <c r="W203" s="49">
        <v>0</v>
      </c>
      <c r="X203" s="49">
        <v>0.999999</v>
      </c>
      <c r="Y203" s="49">
        <v>0</v>
      </c>
      <c r="Z203" s="49" t="s">
        <v>8113</v>
      </c>
      <c r="AA203" s="72">
        <v>203</v>
      </c>
      <c r="AB203" s="72"/>
      <c r="AC203" s="73"/>
      <c r="AD203" s="79" t="s">
        <v>4291</v>
      </c>
      <c r="AE203" s="79">
        <v>570</v>
      </c>
      <c r="AF203" s="79">
        <v>272</v>
      </c>
      <c r="AG203" s="79">
        <v>11583</v>
      </c>
      <c r="AH203" s="79">
        <v>5314</v>
      </c>
      <c r="AI203" s="79"/>
      <c r="AJ203" s="79" t="s">
        <v>4908</v>
      </c>
      <c r="AK203" s="79" t="s">
        <v>5234</v>
      </c>
      <c r="AL203" s="84" t="s">
        <v>5736</v>
      </c>
      <c r="AM203" s="79"/>
      <c r="AN203" s="81">
        <v>40127.805613425924</v>
      </c>
      <c r="AO203" s="84" t="s">
        <v>6193</v>
      </c>
      <c r="AP203" s="79" t="b">
        <v>0</v>
      </c>
      <c r="AQ203" s="79" t="b">
        <v>0</v>
      </c>
      <c r="AR203" s="79" t="b">
        <v>1</v>
      </c>
      <c r="AS203" s="79"/>
      <c r="AT203" s="79">
        <v>9</v>
      </c>
      <c r="AU203" s="84" t="s">
        <v>6489</v>
      </c>
      <c r="AV203" s="79" t="b">
        <v>0</v>
      </c>
      <c r="AW203" s="79" t="s">
        <v>6792</v>
      </c>
      <c r="AX203" s="84" t="s">
        <v>7129</v>
      </c>
      <c r="AY203" s="79" t="s">
        <v>66</v>
      </c>
      <c r="AZ203" s="79" t="str">
        <f>REPLACE(INDEX(GroupVertices[Group],MATCH(Vertices[[#This Row],[Vertex]],GroupVertices[Vertex],0)),1,1,"")</f>
        <v>157</v>
      </c>
      <c r="BA203" s="48"/>
      <c r="BB203" s="48"/>
      <c r="BC203" s="48"/>
      <c r="BD203" s="48"/>
      <c r="BE203" s="48"/>
      <c r="BF203" s="48"/>
      <c r="BG203" s="133" t="s">
        <v>1364</v>
      </c>
      <c r="BH203" s="133" t="s">
        <v>1364</v>
      </c>
      <c r="BI203" s="133" t="s">
        <v>3679</v>
      </c>
      <c r="BJ203" s="133" t="s">
        <v>3679</v>
      </c>
      <c r="BK203" s="2"/>
      <c r="BL203" s="3"/>
      <c r="BM203" s="3"/>
      <c r="BN203" s="3"/>
      <c r="BO203" s="3"/>
    </row>
    <row r="204" spans="1:67" ht="15">
      <c r="A204" s="65" t="s">
        <v>439</v>
      </c>
      <c r="B204" s="66"/>
      <c r="C204" s="66"/>
      <c r="D204" s="67">
        <v>1.5</v>
      </c>
      <c r="E204" s="69">
        <v>50</v>
      </c>
      <c r="F204" s="103" t="s">
        <v>1696</v>
      </c>
      <c r="G204" s="66"/>
      <c r="H204" s="70"/>
      <c r="I204" s="71"/>
      <c r="J204" s="71"/>
      <c r="K204" s="70" t="s">
        <v>7790</v>
      </c>
      <c r="L204" s="74"/>
      <c r="M204" s="75">
        <v>9790.9580078125</v>
      </c>
      <c r="N204" s="75">
        <v>3076.615478515625</v>
      </c>
      <c r="O204" s="76"/>
      <c r="P204" s="77"/>
      <c r="Q204" s="77"/>
      <c r="R204" s="89"/>
      <c r="S204" s="48">
        <v>1</v>
      </c>
      <c r="T204" s="48">
        <v>1</v>
      </c>
      <c r="U204" s="49">
        <v>0</v>
      </c>
      <c r="V204" s="49">
        <v>0</v>
      </c>
      <c r="W204" s="49">
        <v>0</v>
      </c>
      <c r="X204" s="49">
        <v>0.999999</v>
      </c>
      <c r="Y204" s="49">
        <v>0</v>
      </c>
      <c r="Z204" s="49" t="s">
        <v>8113</v>
      </c>
      <c r="AA204" s="72">
        <v>204</v>
      </c>
      <c r="AB204" s="72"/>
      <c r="AC204" s="73"/>
      <c r="AD204" s="79" t="s">
        <v>4294</v>
      </c>
      <c r="AE204" s="79">
        <v>35</v>
      </c>
      <c r="AF204" s="79">
        <v>246</v>
      </c>
      <c r="AG204" s="79">
        <v>994</v>
      </c>
      <c r="AH204" s="79">
        <v>13</v>
      </c>
      <c r="AI204" s="79"/>
      <c r="AJ204" s="79" t="s">
        <v>4911</v>
      </c>
      <c r="AK204" s="79"/>
      <c r="AL204" s="84" t="s">
        <v>5737</v>
      </c>
      <c r="AM204" s="79"/>
      <c r="AN204" s="81">
        <v>42641.557025462964</v>
      </c>
      <c r="AO204" s="84" t="s">
        <v>6196</v>
      </c>
      <c r="AP204" s="79" t="b">
        <v>1</v>
      </c>
      <c r="AQ204" s="79" t="b">
        <v>0</v>
      </c>
      <c r="AR204" s="79" t="b">
        <v>0</v>
      </c>
      <c r="AS204" s="79"/>
      <c r="AT204" s="79">
        <v>2</v>
      </c>
      <c r="AU204" s="79"/>
      <c r="AV204" s="79" t="b">
        <v>0</v>
      </c>
      <c r="AW204" s="79" t="s">
        <v>6792</v>
      </c>
      <c r="AX204" s="84" t="s">
        <v>7132</v>
      </c>
      <c r="AY204" s="79" t="s">
        <v>66</v>
      </c>
      <c r="AZ204" s="79" t="str">
        <f>REPLACE(INDEX(GroupVertices[Group],MATCH(Vertices[[#This Row],[Vertex]],GroupVertices[Vertex],0)),1,1,"")</f>
        <v>196</v>
      </c>
      <c r="BA204" s="48" t="s">
        <v>1274</v>
      </c>
      <c r="BB204" s="48" t="s">
        <v>1274</v>
      </c>
      <c r="BC204" s="48" t="s">
        <v>1321</v>
      </c>
      <c r="BD204" s="48" t="s">
        <v>1321</v>
      </c>
      <c r="BE204" s="48" t="s">
        <v>8506</v>
      </c>
      <c r="BF204" s="48" t="s">
        <v>8506</v>
      </c>
      <c r="BG204" s="133" t="s">
        <v>9153</v>
      </c>
      <c r="BH204" s="133" t="s">
        <v>9153</v>
      </c>
      <c r="BI204" s="133" t="s">
        <v>9491</v>
      </c>
      <c r="BJ204" s="133" t="s">
        <v>9491</v>
      </c>
      <c r="BK204" s="2"/>
      <c r="BL204" s="3"/>
      <c r="BM204" s="3"/>
      <c r="BN204" s="3"/>
      <c r="BO204" s="3"/>
    </row>
    <row r="205" spans="1:67" ht="15">
      <c r="A205" s="65" t="s">
        <v>441</v>
      </c>
      <c r="B205" s="66"/>
      <c r="C205" s="66"/>
      <c r="D205" s="67">
        <v>1.5</v>
      </c>
      <c r="E205" s="69">
        <v>50</v>
      </c>
      <c r="F205" s="103" t="s">
        <v>1698</v>
      </c>
      <c r="G205" s="66"/>
      <c r="H205" s="70"/>
      <c r="I205" s="71"/>
      <c r="J205" s="71"/>
      <c r="K205" s="70" t="s">
        <v>7793</v>
      </c>
      <c r="L205" s="74"/>
      <c r="M205" s="75">
        <v>8523.205078125</v>
      </c>
      <c r="N205" s="75">
        <v>2532.903076171875</v>
      </c>
      <c r="O205" s="76"/>
      <c r="P205" s="77"/>
      <c r="Q205" s="77"/>
      <c r="R205" s="89"/>
      <c r="S205" s="48">
        <v>1</v>
      </c>
      <c r="T205" s="48">
        <v>1</v>
      </c>
      <c r="U205" s="49">
        <v>0</v>
      </c>
      <c r="V205" s="49">
        <v>0</v>
      </c>
      <c r="W205" s="49">
        <v>0</v>
      </c>
      <c r="X205" s="49">
        <v>0.999999</v>
      </c>
      <c r="Y205" s="49">
        <v>0</v>
      </c>
      <c r="Z205" s="49" t="s">
        <v>8113</v>
      </c>
      <c r="AA205" s="72">
        <v>205</v>
      </c>
      <c r="AB205" s="72"/>
      <c r="AC205" s="73"/>
      <c r="AD205" s="79" t="s">
        <v>4297</v>
      </c>
      <c r="AE205" s="79">
        <v>59</v>
      </c>
      <c r="AF205" s="79">
        <v>63</v>
      </c>
      <c r="AG205" s="79">
        <v>5101</v>
      </c>
      <c r="AH205" s="79">
        <v>19083</v>
      </c>
      <c r="AI205" s="79"/>
      <c r="AJ205" s="79" t="s">
        <v>4914</v>
      </c>
      <c r="AK205" s="79" t="s">
        <v>5416</v>
      </c>
      <c r="AL205" s="79"/>
      <c r="AM205" s="79"/>
      <c r="AN205" s="81">
        <v>42873.70416666667</v>
      </c>
      <c r="AO205" s="84" t="s">
        <v>6199</v>
      </c>
      <c r="AP205" s="79" t="b">
        <v>1</v>
      </c>
      <c r="AQ205" s="79" t="b">
        <v>0</v>
      </c>
      <c r="AR205" s="79" t="b">
        <v>0</v>
      </c>
      <c r="AS205" s="79"/>
      <c r="AT205" s="79">
        <v>0</v>
      </c>
      <c r="AU205" s="79"/>
      <c r="AV205" s="79" t="b">
        <v>0</v>
      </c>
      <c r="AW205" s="79" t="s">
        <v>6792</v>
      </c>
      <c r="AX205" s="84" t="s">
        <v>7135</v>
      </c>
      <c r="AY205" s="79" t="s">
        <v>66</v>
      </c>
      <c r="AZ205" s="79" t="str">
        <f>REPLACE(INDEX(GroupVertices[Group],MATCH(Vertices[[#This Row],[Vertex]],GroupVertices[Vertex],0)),1,1,"")</f>
        <v>193</v>
      </c>
      <c r="BA205" s="48"/>
      <c r="BB205" s="48"/>
      <c r="BC205" s="48"/>
      <c r="BD205" s="48"/>
      <c r="BE205" s="48"/>
      <c r="BF205" s="48"/>
      <c r="BG205" s="133" t="s">
        <v>9154</v>
      </c>
      <c r="BH205" s="133" t="s">
        <v>9154</v>
      </c>
      <c r="BI205" s="133" t="s">
        <v>9492</v>
      </c>
      <c r="BJ205" s="133" t="s">
        <v>9492</v>
      </c>
      <c r="BK205" s="2"/>
      <c r="BL205" s="3"/>
      <c r="BM205" s="3"/>
      <c r="BN205" s="3"/>
      <c r="BO205" s="3"/>
    </row>
    <row r="206" spans="1:67" ht="15">
      <c r="A206" s="65" t="s">
        <v>445</v>
      </c>
      <c r="B206" s="66"/>
      <c r="C206" s="66"/>
      <c r="D206" s="67">
        <v>1.5</v>
      </c>
      <c r="E206" s="69">
        <v>50</v>
      </c>
      <c r="F206" s="103" t="s">
        <v>1701</v>
      </c>
      <c r="G206" s="66"/>
      <c r="H206" s="70"/>
      <c r="I206" s="71"/>
      <c r="J206" s="71"/>
      <c r="K206" s="70" t="s">
        <v>7798</v>
      </c>
      <c r="L206" s="74"/>
      <c r="M206" s="75">
        <v>8750.75</v>
      </c>
      <c r="N206" s="75">
        <v>4760.796875</v>
      </c>
      <c r="O206" s="76"/>
      <c r="P206" s="77"/>
      <c r="Q206" s="77"/>
      <c r="R206" s="89"/>
      <c r="S206" s="48">
        <v>1</v>
      </c>
      <c r="T206" s="48">
        <v>1</v>
      </c>
      <c r="U206" s="49">
        <v>0</v>
      </c>
      <c r="V206" s="49">
        <v>0</v>
      </c>
      <c r="W206" s="49">
        <v>0</v>
      </c>
      <c r="X206" s="49">
        <v>0.999999</v>
      </c>
      <c r="Y206" s="49">
        <v>0</v>
      </c>
      <c r="Z206" s="49" t="s">
        <v>8113</v>
      </c>
      <c r="AA206" s="72">
        <v>206</v>
      </c>
      <c r="AB206" s="72"/>
      <c r="AC206" s="73"/>
      <c r="AD206" s="79" t="s">
        <v>3966</v>
      </c>
      <c r="AE206" s="79">
        <v>47</v>
      </c>
      <c r="AF206" s="79">
        <v>47</v>
      </c>
      <c r="AG206" s="79">
        <v>525</v>
      </c>
      <c r="AH206" s="79">
        <v>170</v>
      </c>
      <c r="AI206" s="79"/>
      <c r="AJ206" s="79" t="s">
        <v>4919</v>
      </c>
      <c r="AK206" s="79" t="s">
        <v>5420</v>
      </c>
      <c r="AL206" s="79"/>
      <c r="AM206" s="79"/>
      <c r="AN206" s="81">
        <v>43619.32633101852</v>
      </c>
      <c r="AO206" s="84" t="s">
        <v>6204</v>
      </c>
      <c r="AP206" s="79" t="b">
        <v>0</v>
      </c>
      <c r="AQ206" s="79" t="b">
        <v>0</v>
      </c>
      <c r="AR206" s="79" t="b">
        <v>0</v>
      </c>
      <c r="AS206" s="79"/>
      <c r="AT206" s="79">
        <v>0</v>
      </c>
      <c r="AU206" s="84" t="s">
        <v>6484</v>
      </c>
      <c r="AV206" s="79" t="b">
        <v>0</v>
      </c>
      <c r="AW206" s="79" t="s">
        <v>6792</v>
      </c>
      <c r="AX206" s="84" t="s">
        <v>7140</v>
      </c>
      <c r="AY206" s="79" t="s">
        <v>66</v>
      </c>
      <c r="AZ206" s="79" t="str">
        <f>REPLACE(INDEX(GroupVertices[Group],MATCH(Vertices[[#This Row],[Vertex]],GroupVertices[Vertex],0)),1,1,"")</f>
        <v>240</v>
      </c>
      <c r="BA206" s="48"/>
      <c r="BB206" s="48"/>
      <c r="BC206" s="48"/>
      <c r="BD206" s="48"/>
      <c r="BE206" s="48"/>
      <c r="BF206" s="48"/>
      <c r="BG206" s="133" t="s">
        <v>9155</v>
      </c>
      <c r="BH206" s="133" t="s">
        <v>9155</v>
      </c>
      <c r="BI206" s="133" t="s">
        <v>9493</v>
      </c>
      <c r="BJ206" s="133" t="s">
        <v>9493</v>
      </c>
      <c r="BK206" s="2"/>
      <c r="BL206" s="3"/>
      <c r="BM206" s="3"/>
      <c r="BN206" s="3"/>
      <c r="BO206" s="3"/>
    </row>
    <row r="207" spans="1:67" ht="15">
      <c r="A207" s="65" t="s">
        <v>448</v>
      </c>
      <c r="B207" s="66"/>
      <c r="C207" s="66"/>
      <c r="D207" s="67">
        <v>1.5</v>
      </c>
      <c r="E207" s="69">
        <v>50</v>
      </c>
      <c r="F207" s="103" t="s">
        <v>1703</v>
      </c>
      <c r="G207" s="66"/>
      <c r="H207" s="70"/>
      <c r="I207" s="71"/>
      <c r="J207" s="71"/>
      <c r="K207" s="70" t="s">
        <v>7800</v>
      </c>
      <c r="L207" s="74"/>
      <c r="M207" s="75">
        <v>7443.98876953125</v>
      </c>
      <c r="N207" s="75">
        <v>2599.20947265625</v>
      </c>
      <c r="O207" s="76"/>
      <c r="P207" s="77"/>
      <c r="Q207" s="77"/>
      <c r="R207" s="89"/>
      <c r="S207" s="48">
        <v>1</v>
      </c>
      <c r="T207" s="48">
        <v>1</v>
      </c>
      <c r="U207" s="49">
        <v>0</v>
      </c>
      <c r="V207" s="49">
        <v>0</v>
      </c>
      <c r="W207" s="49">
        <v>0</v>
      </c>
      <c r="X207" s="49">
        <v>0.999999</v>
      </c>
      <c r="Y207" s="49">
        <v>0</v>
      </c>
      <c r="Z207" s="49" t="s">
        <v>8113</v>
      </c>
      <c r="AA207" s="72">
        <v>207</v>
      </c>
      <c r="AB207" s="72"/>
      <c r="AC207" s="73"/>
      <c r="AD207" s="79" t="s">
        <v>4303</v>
      </c>
      <c r="AE207" s="79">
        <v>59</v>
      </c>
      <c r="AF207" s="79">
        <v>153</v>
      </c>
      <c r="AG207" s="79">
        <v>12633</v>
      </c>
      <c r="AH207" s="79">
        <v>9408</v>
      </c>
      <c r="AI207" s="79"/>
      <c r="AJ207" s="79" t="s">
        <v>4921</v>
      </c>
      <c r="AK207" s="79" t="s">
        <v>5421</v>
      </c>
      <c r="AL207" s="79"/>
      <c r="AM207" s="79"/>
      <c r="AN207" s="81">
        <v>42038.210543981484</v>
      </c>
      <c r="AO207" s="84" t="s">
        <v>6206</v>
      </c>
      <c r="AP207" s="79" t="b">
        <v>0</v>
      </c>
      <c r="AQ207" s="79" t="b">
        <v>0</v>
      </c>
      <c r="AR207" s="79" t="b">
        <v>1</v>
      </c>
      <c r="AS207" s="79"/>
      <c r="AT207" s="79">
        <v>2</v>
      </c>
      <c r="AU207" s="84" t="s">
        <v>6484</v>
      </c>
      <c r="AV207" s="79" t="b">
        <v>0</v>
      </c>
      <c r="AW207" s="79" t="s">
        <v>6792</v>
      </c>
      <c r="AX207" s="84" t="s">
        <v>7142</v>
      </c>
      <c r="AY207" s="79" t="s">
        <v>66</v>
      </c>
      <c r="AZ207" s="79" t="str">
        <f>REPLACE(INDEX(GroupVertices[Group],MATCH(Vertices[[#This Row],[Vertex]],GroupVertices[Vertex],0)),1,1,"")</f>
        <v>267</v>
      </c>
      <c r="BA207" s="48"/>
      <c r="BB207" s="48"/>
      <c r="BC207" s="48"/>
      <c r="BD207" s="48"/>
      <c r="BE207" s="48"/>
      <c r="BF207" s="48"/>
      <c r="BG207" s="133" t="s">
        <v>1364</v>
      </c>
      <c r="BH207" s="133" t="s">
        <v>1364</v>
      </c>
      <c r="BI207" s="133" t="s">
        <v>3679</v>
      </c>
      <c r="BJ207" s="133" t="s">
        <v>3679</v>
      </c>
      <c r="BK207" s="2"/>
      <c r="BL207" s="3"/>
      <c r="BM207" s="3"/>
      <c r="BN207" s="3"/>
      <c r="BO207" s="3"/>
    </row>
    <row r="208" spans="1:67" ht="15">
      <c r="A208" s="65" t="s">
        <v>451</v>
      </c>
      <c r="B208" s="66"/>
      <c r="C208" s="66"/>
      <c r="D208" s="67">
        <v>1.5</v>
      </c>
      <c r="E208" s="69">
        <v>50</v>
      </c>
      <c r="F208" s="103" t="s">
        <v>6649</v>
      </c>
      <c r="G208" s="66"/>
      <c r="H208" s="70"/>
      <c r="I208" s="71"/>
      <c r="J208" s="71"/>
      <c r="K208" s="70" t="s">
        <v>7807</v>
      </c>
      <c r="L208" s="74"/>
      <c r="M208" s="75">
        <v>9790.9580078125</v>
      </c>
      <c r="N208" s="75">
        <v>5317.7705078125</v>
      </c>
      <c r="O208" s="76"/>
      <c r="P208" s="77"/>
      <c r="Q208" s="77"/>
      <c r="R208" s="89"/>
      <c r="S208" s="48">
        <v>1</v>
      </c>
      <c r="T208" s="48">
        <v>1</v>
      </c>
      <c r="U208" s="49">
        <v>0</v>
      </c>
      <c r="V208" s="49">
        <v>0</v>
      </c>
      <c r="W208" s="49">
        <v>0</v>
      </c>
      <c r="X208" s="49">
        <v>0.999999</v>
      </c>
      <c r="Y208" s="49">
        <v>0</v>
      </c>
      <c r="Z208" s="49" t="s">
        <v>8113</v>
      </c>
      <c r="AA208" s="72">
        <v>208</v>
      </c>
      <c r="AB208" s="72"/>
      <c r="AC208" s="73"/>
      <c r="AD208" s="79" t="s">
        <v>4310</v>
      </c>
      <c r="AE208" s="79">
        <v>176</v>
      </c>
      <c r="AF208" s="79">
        <v>131</v>
      </c>
      <c r="AG208" s="79">
        <v>400</v>
      </c>
      <c r="AH208" s="79">
        <v>512</v>
      </c>
      <c r="AI208" s="79"/>
      <c r="AJ208" s="79" t="s">
        <v>4928</v>
      </c>
      <c r="AK208" s="79" t="s">
        <v>5424</v>
      </c>
      <c r="AL208" s="84" t="s">
        <v>5747</v>
      </c>
      <c r="AM208" s="79"/>
      <c r="AN208" s="81">
        <v>42936.43483796297</v>
      </c>
      <c r="AO208" s="84" t="s">
        <v>6213</v>
      </c>
      <c r="AP208" s="79" t="b">
        <v>1</v>
      </c>
      <c r="AQ208" s="79" t="b">
        <v>0</v>
      </c>
      <c r="AR208" s="79" t="b">
        <v>0</v>
      </c>
      <c r="AS208" s="79"/>
      <c r="AT208" s="79">
        <v>0</v>
      </c>
      <c r="AU208" s="79"/>
      <c r="AV208" s="79" t="b">
        <v>0</v>
      </c>
      <c r="AW208" s="79" t="s">
        <v>6792</v>
      </c>
      <c r="AX208" s="84" t="s">
        <v>7149</v>
      </c>
      <c r="AY208" s="79" t="s">
        <v>66</v>
      </c>
      <c r="AZ208" s="79" t="str">
        <f>REPLACE(INDEX(GroupVertices[Group],MATCH(Vertices[[#This Row],[Vertex]],GroupVertices[Vertex],0)),1,1,"")</f>
        <v>254</v>
      </c>
      <c r="BA208" s="48" t="s">
        <v>1277</v>
      </c>
      <c r="BB208" s="48" t="s">
        <v>1277</v>
      </c>
      <c r="BC208" s="48" t="s">
        <v>1325</v>
      </c>
      <c r="BD208" s="48" t="s">
        <v>1325</v>
      </c>
      <c r="BE208" s="48" t="s">
        <v>1363</v>
      </c>
      <c r="BF208" s="48" t="s">
        <v>1363</v>
      </c>
      <c r="BG208" s="133" t="s">
        <v>9156</v>
      </c>
      <c r="BH208" s="133" t="s">
        <v>9156</v>
      </c>
      <c r="BI208" s="133" t="s">
        <v>9494</v>
      </c>
      <c r="BJ208" s="133" t="s">
        <v>9494</v>
      </c>
      <c r="BK208" s="2"/>
      <c r="BL208" s="3"/>
      <c r="BM208" s="3"/>
      <c r="BN208" s="3"/>
      <c r="BO208" s="3"/>
    </row>
    <row r="209" spans="1:67" ht="15">
      <c r="A209" s="65" t="s">
        <v>456</v>
      </c>
      <c r="B209" s="66"/>
      <c r="C209" s="66"/>
      <c r="D209" s="67">
        <v>1.5</v>
      </c>
      <c r="E209" s="69">
        <v>50</v>
      </c>
      <c r="F209" s="103" t="s">
        <v>1707</v>
      </c>
      <c r="G209" s="66"/>
      <c r="H209" s="70"/>
      <c r="I209" s="71"/>
      <c r="J209" s="71"/>
      <c r="K209" s="70" t="s">
        <v>7813</v>
      </c>
      <c r="L209" s="74"/>
      <c r="M209" s="75">
        <v>9023.8046875</v>
      </c>
      <c r="N209" s="75">
        <v>3076.615478515625</v>
      </c>
      <c r="O209" s="76"/>
      <c r="P209" s="77"/>
      <c r="Q209" s="77"/>
      <c r="R209" s="89"/>
      <c r="S209" s="48">
        <v>1</v>
      </c>
      <c r="T209" s="48">
        <v>1</v>
      </c>
      <c r="U209" s="49">
        <v>0</v>
      </c>
      <c r="V209" s="49">
        <v>0</v>
      </c>
      <c r="W209" s="49">
        <v>0</v>
      </c>
      <c r="X209" s="49">
        <v>0.999999</v>
      </c>
      <c r="Y209" s="49">
        <v>0</v>
      </c>
      <c r="Z209" s="49" t="s">
        <v>8113</v>
      </c>
      <c r="AA209" s="72">
        <v>209</v>
      </c>
      <c r="AB209" s="72"/>
      <c r="AC209" s="73"/>
      <c r="AD209" s="79" t="s">
        <v>4316</v>
      </c>
      <c r="AE209" s="79">
        <v>255</v>
      </c>
      <c r="AF209" s="79">
        <v>60</v>
      </c>
      <c r="AG209" s="79">
        <v>5923</v>
      </c>
      <c r="AH209" s="79">
        <v>2793</v>
      </c>
      <c r="AI209" s="79"/>
      <c r="AJ209" s="79" t="s">
        <v>4934</v>
      </c>
      <c r="AK209" s="79" t="s">
        <v>5428</v>
      </c>
      <c r="AL209" s="84" t="s">
        <v>5750</v>
      </c>
      <c r="AM209" s="79"/>
      <c r="AN209" s="81">
        <v>42685.140023148146</v>
      </c>
      <c r="AO209" s="84" t="s">
        <v>6218</v>
      </c>
      <c r="AP209" s="79" t="b">
        <v>0</v>
      </c>
      <c r="AQ209" s="79" t="b">
        <v>0</v>
      </c>
      <c r="AR209" s="79" t="b">
        <v>0</v>
      </c>
      <c r="AS209" s="79"/>
      <c r="AT209" s="79">
        <v>0</v>
      </c>
      <c r="AU209" s="84" t="s">
        <v>6484</v>
      </c>
      <c r="AV209" s="79" t="b">
        <v>0</v>
      </c>
      <c r="AW209" s="79" t="s">
        <v>6792</v>
      </c>
      <c r="AX209" s="84" t="s">
        <v>7155</v>
      </c>
      <c r="AY209" s="79" t="s">
        <v>66</v>
      </c>
      <c r="AZ209" s="79" t="str">
        <f>REPLACE(INDEX(GroupVertices[Group],MATCH(Vertices[[#This Row],[Vertex]],GroupVertices[Vertex],0)),1,1,"")</f>
        <v>173</v>
      </c>
      <c r="BA209" s="48"/>
      <c r="BB209" s="48"/>
      <c r="BC209" s="48"/>
      <c r="BD209" s="48"/>
      <c r="BE209" s="48"/>
      <c r="BF209" s="48"/>
      <c r="BG209" s="133" t="s">
        <v>9157</v>
      </c>
      <c r="BH209" s="133" t="s">
        <v>9157</v>
      </c>
      <c r="BI209" s="133" t="s">
        <v>9495</v>
      </c>
      <c r="BJ209" s="133" t="s">
        <v>9495</v>
      </c>
      <c r="BK209" s="2"/>
      <c r="BL209" s="3"/>
      <c r="BM209" s="3"/>
      <c r="BN209" s="3"/>
      <c r="BO209" s="3"/>
    </row>
    <row r="210" spans="1:67" ht="15">
      <c r="A210" s="65" t="s">
        <v>458</v>
      </c>
      <c r="B210" s="66"/>
      <c r="C210" s="66"/>
      <c r="D210" s="67">
        <v>1.5</v>
      </c>
      <c r="E210" s="69">
        <v>88.33627762820258</v>
      </c>
      <c r="F210" s="103" t="s">
        <v>1709</v>
      </c>
      <c r="G210" s="66"/>
      <c r="H210" s="70"/>
      <c r="I210" s="71"/>
      <c r="J210" s="71"/>
      <c r="K210" s="70" t="s">
        <v>7814</v>
      </c>
      <c r="L210" s="74"/>
      <c r="M210" s="75">
        <v>4739.5498046875</v>
      </c>
      <c r="N210" s="75">
        <v>1273.0992431640625</v>
      </c>
      <c r="O210" s="76"/>
      <c r="P210" s="77"/>
      <c r="Q210" s="77"/>
      <c r="R210" s="89"/>
      <c r="S210" s="48">
        <v>1</v>
      </c>
      <c r="T210" s="48">
        <v>1</v>
      </c>
      <c r="U210" s="49">
        <v>0</v>
      </c>
      <c r="V210" s="49">
        <v>0.333333</v>
      </c>
      <c r="W210" s="49">
        <v>0</v>
      </c>
      <c r="X210" s="49">
        <v>0.638297</v>
      </c>
      <c r="Y210" s="49">
        <v>0</v>
      </c>
      <c r="Z210" s="49">
        <v>1</v>
      </c>
      <c r="AA210" s="72">
        <v>210</v>
      </c>
      <c r="AB210" s="72"/>
      <c r="AC210" s="73"/>
      <c r="AD210" s="79" t="s">
        <v>4317</v>
      </c>
      <c r="AE210" s="79">
        <v>600</v>
      </c>
      <c r="AF210" s="79">
        <v>152</v>
      </c>
      <c r="AG210" s="79">
        <v>18330</v>
      </c>
      <c r="AH210" s="79">
        <v>18514</v>
      </c>
      <c r="AI210" s="79"/>
      <c r="AJ210" s="79" t="s">
        <v>4935</v>
      </c>
      <c r="AK210" s="79" t="s">
        <v>5429</v>
      </c>
      <c r="AL210" s="84" t="s">
        <v>5751</v>
      </c>
      <c r="AM210" s="79"/>
      <c r="AN210" s="81">
        <v>40385.64877314815</v>
      </c>
      <c r="AO210" s="84" t="s">
        <v>6219</v>
      </c>
      <c r="AP210" s="79" t="b">
        <v>0</v>
      </c>
      <c r="AQ210" s="79" t="b">
        <v>0</v>
      </c>
      <c r="AR210" s="79" t="b">
        <v>1</v>
      </c>
      <c r="AS210" s="79"/>
      <c r="AT210" s="79">
        <v>2</v>
      </c>
      <c r="AU210" s="84" t="s">
        <v>6484</v>
      </c>
      <c r="AV210" s="79" t="b">
        <v>0</v>
      </c>
      <c r="AW210" s="79" t="s">
        <v>6792</v>
      </c>
      <c r="AX210" s="84" t="s">
        <v>7156</v>
      </c>
      <c r="AY210" s="79" t="s">
        <v>66</v>
      </c>
      <c r="AZ210" s="79" t="str">
        <f>REPLACE(INDEX(GroupVertices[Group],MATCH(Vertices[[#This Row],[Vertex]],GroupVertices[Vertex],0)),1,1,"")</f>
        <v>34</v>
      </c>
      <c r="BA210" s="48"/>
      <c r="BB210" s="48"/>
      <c r="BC210" s="48"/>
      <c r="BD210" s="48"/>
      <c r="BE210" s="48"/>
      <c r="BF210" s="48"/>
      <c r="BG210" s="133" t="s">
        <v>9158</v>
      </c>
      <c r="BH210" s="133" t="s">
        <v>9158</v>
      </c>
      <c r="BI210" s="133" t="s">
        <v>9496</v>
      </c>
      <c r="BJ210" s="133" t="s">
        <v>9496</v>
      </c>
      <c r="BK210" s="2"/>
      <c r="BL210" s="3"/>
      <c r="BM210" s="3"/>
      <c r="BN210" s="3"/>
      <c r="BO210" s="3"/>
    </row>
    <row r="211" spans="1:67" ht="15">
      <c r="A211" s="65" t="s">
        <v>464</v>
      </c>
      <c r="B211" s="66"/>
      <c r="C211" s="66"/>
      <c r="D211" s="67">
        <v>1.5</v>
      </c>
      <c r="E211" s="69">
        <v>50</v>
      </c>
      <c r="F211" s="103" t="s">
        <v>1711</v>
      </c>
      <c r="G211" s="66"/>
      <c r="H211" s="70"/>
      <c r="I211" s="71"/>
      <c r="J211" s="71"/>
      <c r="K211" s="70" t="s">
        <v>7820</v>
      </c>
      <c r="L211" s="74"/>
      <c r="M211" s="75">
        <v>9751.9501953125</v>
      </c>
      <c r="N211" s="75">
        <v>795.6763916015625</v>
      </c>
      <c r="O211" s="76"/>
      <c r="P211" s="77"/>
      <c r="Q211" s="77"/>
      <c r="R211" s="89"/>
      <c r="S211" s="48">
        <v>1</v>
      </c>
      <c r="T211" s="48">
        <v>1</v>
      </c>
      <c r="U211" s="49">
        <v>0</v>
      </c>
      <c r="V211" s="49">
        <v>0</v>
      </c>
      <c r="W211" s="49">
        <v>0</v>
      </c>
      <c r="X211" s="49">
        <v>0.999999</v>
      </c>
      <c r="Y211" s="49">
        <v>0</v>
      </c>
      <c r="Z211" s="49" t="s">
        <v>8113</v>
      </c>
      <c r="AA211" s="72">
        <v>211</v>
      </c>
      <c r="AB211" s="72"/>
      <c r="AC211" s="73"/>
      <c r="AD211" s="79" t="s">
        <v>4323</v>
      </c>
      <c r="AE211" s="79">
        <v>649</v>
      </c>
      <c r="AF211" s="79">
        <v>98</v>
      </c>
      <c r="AG211" s="79">
        <v>3297</v>
      </c>
      <c r="AH211" s="79">
        <v>1658</v>
      </c>
      <c r="AI211" s="79"/>
      <c r="AJ211" s="79" t="s">
        <v>4940</v>
      </c>
      <c r="AK211" s="79" t="s">
        <v>5433</v>
      </c>
      <c r="AL211" s="79"/>
      <c r="AM211" s="79"/>
      <c r="AN211" s="81">
        <v>41833.97960648148</v>
      </c>
      <c r="AO211" s="79"/>
      <c r="AP211" s="79" t="b">
        <v>0</v>
      </c>
      <c r="AQ211" s="79" t="b">
        <v>0</v>
      </c>
      <c r="AR211" s="79" t="b">
        <v>0</v>
      </c>
      <c r="AS211" s="79"/>
      <c r="AT211" s="79">
        <v>0</v>
      </c>
      <c r="AU211" s="84" t="s">
        <v>6484</v>
      </c>
      <c r="AV211" s="79" t="b">
        <v>0</v>
      </c>
      <c r="AW211" s="79" t="s">
        <v>6792</v>
      </c>
      <c r="AX211" s="84" t="s">
        <v>7162</v>
      </c>
      <c r="AY211" s="79" t="s">
        <v>66</v>
      </c>
      <c r="AZ211" s="79" t="str">
        <f>REPLACE(INDEX(GroupVertices[Group],MATCH(Vertices[[#This Row],[Vertex]],GroupVertices[Vertex],0)),1,1,"")</f>
        <v>183</v>
      </c>
      <c r="BA211" s="48"/>
      <c r="BB211" s="48"/>
      <c r="BC211" s="48"/>
      <c r="BD211" s="48"/>
      <c r="BE211" s="48"/>
      <c r="BF211" s="48"/>
      <c r="BG211" s="133" t="s">
        <v>9159</v>
      </c>
      <c r="BH211" s="133" t="s">
        <v>9159</v>
      </c>
      <c r="BI211" s="133" t="s">
        <v>9497</v>
      </c>
      <c r="BJ211" s="133" t="s">
        <v>9497</v>
      </c>
      <c r="BK211" s="2"/>
      <c r="BL211" s="3"/>
      <c r="BM211" s="3"/>
      <c r="BN211" s="3"/>
      <c r="BO211" s="3"/>
    </row>
    <row r="212" spans="1:67" ht="15">
      <c r="A212" s="65" t="s">
        <v>465</v>
      </c>
      <c r="B212" s="66"/>
      <c r="C212" s="66"/>
      <c r="D212" s="67">
        <v>1.5</v>
      </c>
      <c r="E212" s="69">
        <v>50</v>
      </c>
      <c r="F212" s="103" t="s">
        <v>1712</v>
      </c>
      <c r="G212" s="66"/>
      <c r="H212" s="70"/>
      <c r="I212" s="71"/>
      <c r="J212" s="71"/>
      <c r="K212" s="70" t="s">
        <v>7821</v>
      </c>
      <c r="L212" s="74"/>
      <c r="M212" s="75">
        <v>9530.90625</v>
      </c>
      <c r="N212" s="75">
        <v>4203.82373046875</v>
      </c>
      <c r="O212" s="76"/>
      <c r="P212" s="77"/>
      <c r="Q212" s="77"/>
      <c r="R212" s="89"/>
      <c r="S212" s="48">
        <v>1</v>
      </c>
      <c r="T212" s="48">
        <v>1</v>
      </c>
      <c r="U212" s="49">
        <v>0</v>
      </c>
      <c r="V212" s="49">
        <v>0</v>
      </c>
      <c r="W212" s="49">
        <v>0</v>
      </c>
      <c r="X212" s="49">
        <v>0.999999</v>
      </c>
      <c r="Y212" s="49">
        <v>0</v>
      </c>
      <c r="Z212" s="49" t="s">
        <v>8113</v>
      </c>
      <c r="AA212" s="72">
        <v>212</v>
      </c>
      <c r="AB212" s="72"/>
      <c r="AC212" s="73"/>
      <c r="AD212" s="79" t="s">
        <v>4324</v>
      </c>
      <c r="AE212" s="79">
        <v>90</v>
      </c>
      <c r="AF212" s="79">
        <v>28</v>
      </c>
      <c r="AG212" s="79">
        <v>336</v>
      </c>
      <c r="AH212" s="79">
        <v>483</v>
      </c>
      <c r="AI212" s="79"/>
      <c r="AJ212" s="79" t="s">
        <v>4941</v>
      </c>
      <c r="AK212" s="79" t="s">
        <v>5302</v>
      </c>
      <c r="AL212" s="79"/>
      <c r="AM212" s="79"/>
      <c r="AN212" s="81">
        <v>43480.13636574074</v>
      </c>
      <c r="AO212" s="84" t="s">
        <v>6223</v>
      </c>
      <c r="AP212" s="79" t="b">
        <v>1</v>
      </c>
      <c r="AQ212" s="79" t="b">
        <v>0</v>
      </c>
      <c r="AR212" s="79" t="b">
        <v>1</v>
      </c>
      <c r="AS212" s="79"/>
      <c r="AT212" s="79">
        <v>0</v>
      </c>
      <c r="AU212" s="79"/>
      <c r="AV212" s="79" t="b">
        <v>0</v>
      </c>
      <c r="AW212" s="79" t="s">
        <v>6792</v>
      </c>
      <c r="AX212" s="84" t="s">
        <v>7163</v>
      </c>
      <c r="AY212" s="79" t="s">
        <v>66</v>
      </c>
      <c r="AZ212" s="79" t="str">
        <f>REPLACE(INDEX(GroupVertices[Group],MATCH(Vertices[[#This Row],[Vertex]],GroupVertices[Vertex],0)),1,1,"")</f>
        <v>165</v>
      </c>
      <c r="BA212" s="48"/>
      <c r="BB212" s="48"/>
      <c r="BC212" s="48"/>
      <c r="BD212" s="48"/>
      <c r="BE212" s="48"/>
      <c r="BF212" s="48"/>
      <c r="BG212" s="133" t="s">
        <v>9160</v>
      </c>
      <c r="BH212" s="133" t="s">
        <v>9160</v>
      </c>
      <c r="BI212" s="133" t="s">
        <v>9498</v>
      </c>
      <c r="BJ212" s="133" t="s">
        <v>9498</v>
      </c>
      <c r="BK212" s="2"/>
      <c r="BL212" s="3"/>
      <c r="BM212" s="3"/>
      <c r="BN212" s="3"/>
      <c r="BO212" s="3"/>
    </row>
    <row r="213" spans="1:67" ht="15">
      <c r="A213" s="65" t="s">
        <v>466</v>
      </c>
      <c r="B213" s="66"/>
      <c r="C213" s="66"/>
      <c r="D213" s="67">
        <v>1.5</v>
      </c>
      <c r="E213" s="69">
        <v>50</v>
      </c>
      <c r="F213" s="103" t="s">
        <v>1713</v>
      </c>
      <c r="G213" s="66"/>
      <c r="H213" s="70"/>
      <c r="I213" s="71"/>
      <c r="J213" s="71"/>
      <c r="K213" s="70" t="s">
        <v>7822</v>
      </c>
      <c r="L213" s="74"/>
      <c r="M213" s="75">
        <v>7443.98876953125</v>
      </c>
      <c r="N213" s="75">
        <v>1511.78515625</v>
      </c>
      <c r="O213" s="76"/>
      <c r="P213" s="77"/>
      <c r="Q213" s="77"/>
      <c r="R213" s="89"/>
      <c r="S213" s="48">
        <v>1</v>
      </c>
      <c r="T213" s="48">
        <v>1</v>
      </c>
      <c r="U213" s="49">
        <v>0</v>
      </c>
      <c r="V213" s="49">
        <v>0</v>
      </c>
      <c r="W213" s="49">
        <v>0</v>
      </c>
      <c r="X213" s="49">
        <v>0.999999</v>
      </c>
      <c r="Y213" s="49">
        <v>0</v>
      </c>
      <c r="Z213" s="49" t="s">
        <v>8113</v>
      </c>
      <c r="AA213" s="72">
        <v>213</v>
      </c>
      <c r="AB213" s="72"/>
      <c r="AC213" s="73"/>
      <c r="AD213" s="79" t="s">
        <v>4325</v>
      </c>
      <c r="AE213" s="79">
        <v>142</v>
      </c>
      <c r="AF213" s="79">
        <v>214</v>
      </c>
      <c r="AG213" s="79">
        <v>4400</v>
      </c>
      <c r="AH213" s="79">
        <v>10328</v>
      </c>
      <c r="AI213" s="79"/>
      <c r="AJ213" s="79" t="s">
        <v>4942</v>
      </c>
      <c r="AK213" s="79"/>
      <c r="AL213" s="79"/>
      <c r="AM213" s="79"/>
      <c r="AN213" s="81">
        <v>40617.850324074076</v>
      </c>
      <c r="AO213" s="84" t="s">
        <v>6224</v>
      </c>
      <c r="AP213" s="79" t="b">
        <v>0</v>
      </c>
      <c r="AQ213" s="79" t="b">
        <v>0</v>
      </c>
      <c r="AR213" s="79" t="b">
        <v>0</v>
      </c>
      <c r="AS213" s="79"/>
      <c r="AT213" s="79">
        <v>0</v>
      </c>
      <c r="AU213" s="84" t="s">
        <v>6484</v>
      </c>
      <c r="AV213" s="79" t="b">
        <v>0</v>
      </c>
      <c r="AW213" s="79" t="s">
        <v>6792</v>
      </c>
      <c r="AX213" s="84" t="s">
        <v>7164</v>
      </c>
      <c r="AY213" s="79" t="s">
        <v>66</v>
      </c>
      <c r="AZ213" s="79" t="str">
        <f>REPLACE(INDEX(GroupVertices[Group],MATCH(Vertices[[#This Row],[Vertex]],GroupVertices[Vertex],0)),1,1,"")</f>
        <v>261</v>
      </c>
      <c r="BA213" s="48"/>
      <c r="BB213" s="48"/>
      <c r="BC213" s="48"/>
      <c r="BD213" s="48"/>
      <c r="BE213" s="48"/>
      <c r="BF213" s="48"/>
      <c r="BG213" s="133" t="s">
        <v>9161</v>
      </c>
      <c r="BH213" s="133" t="s">
        <v>9161</v>
      </c>
      <c r="BI213" s="133" t="s">
        <v>9499</v>
      </c>
      <c r="BJ213" s="133" t="s">
        <v>9499</v>
      </c>
      <c r="BK213" s="2"/>
      <c r="BL213" s="3"/>
      <c r="BM213" s="3"/>
      <c r="BN213" s="3"/>
      <c r="BO213" s="3"/>
    </row>
    <row r="214" spans="1:67" ht="15">
      <c r="A214" s="65" t="s">
        <v>467</v>
      </c>
      <c r="B214" s="66"/>
      <c r="C214" s="66"/>
      <c r="D214" s="67">
        <v>1.5</v>
      </c>
      <c r="E214" s="69">
        <v>50</v>
      </c>
      <c r="F214" s="103" t="s">
        <v>6656</v>
      </c>
      <c r="G214" s="66"/>
      <c r="H214" s="70"/>
      <c r="I214" s="71"/>
      <c r="J214" s="71"/>
      <c r="K214" s="70" t="s">
        <v>7823</v>
      </c>
      <c r="L214" s="74"/>
      <c r="M214" s="75">
        <v>8243.6484375</v>
      </c>
      <c r="N214" s="75">
        <v>3646.85009765625</v>
      </c>
      <c r="O214" s="76"/>
      <c r="P214" s="77"/>
      <c r="Q214" s="77"/>
      <c r="R214" s="89"/>
      <c r="S214" s="48">
        <v>1</v>
      </c>
      <c r="T214" s="48">
        <v>1</v>
      </c>
      <c r="U214" s="49">
        <v>0</v>
      </c>
      <c r="V214" s="49">
        <v>0</v>
      </c>
      <c r="W214" s="49">
        <v>0</v>
      </c>
      <c r="X214" s="49">
        <v>0.999999</v>
      </c>
      <c r="Y214" s="49">
        <v>0</v>
      </c>
      <c r="Z214" s="49" t="s">
        <v>8113</v>
      </c>
      <c r="AA214" s="72">
        <v>214</v>
      </c>
      <c r="AB214" s="72"/>
      <c r="AC214" s="73"/>
      <c r="AD214" s="79" t="s">
        <v>4326</v>
      </c>
      <c r="AE214" s="79">
        <v>1951</v>
      </c>
      <c r="AF214" s="79">
        <v>275</v>
      </c>
      <c r="AG214" s="79">
        <v>853</v>
      </c>
      <c r="AH214" s="79">
        <v>451</v>
      </c>
      <c r="AI214" s="79"/>
      <c r="AJ214" s="79" t="s">
        <v>4943</v>
      </c>
      <c r="AK214" s="79" t="s">
        <v>5434</v>
      </c>
      <c r="AL214" s="84" t="s">
        <v>5753</v>
      </c>
      <c r="AM214" s="79"/>
      <c r="AN214" s="81">
        <v>39927.05434027778</v>
      </c>
      <c r="AO214" s="79"/>
      <c r="AP214" s="79" t="b">
        <v>0</v>
      </c>
      <c r="AQ214" s="79" t="b">
        <v>0</v>
      </c>
      <c r="AR214" s="79" t="b">
        <v>1</v>
      </c>
      <c r="AS214" s="79"/>
      <c r="AT214" s="79">
        <v>5</v>
      </c>
      <c r="AU214" s="84" t="s">
        <v>6489</v>
      </c>
      <c r="AV214" s="79" t="b">
        <v>0</v>
      </c>
      <c r="AW214" s="79" t="s">
        <v>6792</v>
      </c>
      <c r="AX214" s="84" t="s">
        <v>7165</v>
      </c>
      <c r="AY214" s="79" t="s">
        <v>66</v>
      </c>
      <c r="AZ214" s="79" t="str">
        <f>REPLACE(INDEX(GroupVertices[Group],MATCH(Vertices[[#This Row],[Vertex]],GroupVertices[Vertex],0)),1,1,"")</f>
        <v>146</v>
      </c>
      <c r="BA214" s="48"/>
      <c r="BB214" s="48"/>
      <c r="BC214" s="48"/>
      <c r="BD214" s="48"/>
      <c r="BE214" s="48"/>
      <c r="BF214" s="48"/>
      <c r="BG214" s="133" t="s">
        <v>9162</v>
      </c>
      <c r="BH214" s="133" t="s">
        <v>9162</v>
      </c>
      <c r="BI214" s="133" t="s">
        <v>9500</v>
      </c>
      <c r="BJ214" s="133" t="s">
        <v>9500</v>
      </c>
      <c r="BK214" s="2"/>
      <c r="BL214" s="3"/>
      <c r="BM214" s="3"/>
      <c r="BN214" s="3"/>
      <c r="BO214" s="3"/>
    </row>
    <row r="215" spans="1:67" ht="15">
      <c r="A215" s="65" t="s">
        <v>468</v>
      </c>
      <c r="B215" s="66"/>
      <c r="C215" s="66"/>
      <c r="D215" s="67">
        <v>1.5</v>
      </c>
      <c r="E215" s="69">
        <v>50</v>
      </c>
      <c r="F215" s="103" t="s">
        <v>1714</v>
      </c>
      <c r="G215" s="66"/>
      <c r="H215" s="70"/>
      <c r="I215" s="71"/>
      <c r="J215" s="71"/>
      <c r="K215" s="70" t="s">
        <v>7824</v>
      </c>
      <c r="L215" s="74"/>
      <c r="M215" s="75">
        <v>9530.90625</v>
      </c>
      <c r="N215" s="75">
        <v>6418.4560546875</v>
      </c>
      <c r="O215" s="76"/>
      <c r="P215" s="77"/>
      <c r="Q215" s="77"/>
      <c r="R215" s="89"/>
      <c r="S215" s="48">
        <v>1</v>
      </c>
      <c r="T215" s="48">
        <v>1</v>
      </c>
      <c r="U215" s="49">
        <v>0</v>
      </c>
      <c r="V215" s="49">
        <v>0</v>
      </c>
      <c r="W215" s="49">
        <v>0</v>
      </c>
      <c r="X215" s="49">
        <v>0.999999</v>
      </c>
      <c r="Y215" s="49">
        <v>0</v>
      </c>
      <c r="Z215" s="49" t="s">
        <v>8113</v>
      </c>
      <c r="AA215" s="72">
        <v>215</v>
      </c>
      <c r="AB215" s="72"/>
      <c r="AC215" s="73"/>
      <c r="AD215" s="79" t="s">
        <v>4327</v>
      </c>
      <c r="AE215" s="79">
        <v>1310</v>
      </c>
      <c r="AF215" s="79">
        <v>1195</v>
      </c>
      <c r="AG215" s="79">
        <v>72236</v>
      </c>
      <c r="AH215" s="79">
        <v>45220</v>
      </c>
      <c r="AI215" s="79"/>
      <c r="AJ215" s="79" t="s">
        <v>4944</v>
      </c>
      <c r="AK215" s="79" t="s">
        <v>3897</v>
      </c>
      <c r="AL215" s="79"/>
      <c r="AM215" s="79"/>
      <c r="AN215" s="81">
        <v>40769.166134259256</v>
      </c>
      <c r="AO215" s="84" t="s">
        <v>6225</v>
      </c>
      <c r="AP215" s="79" t="b">
        <v>0</v>
      </c>
      <c r="AQ215" s="79" t="b">
        <v>0</v>
      </c>
      <c r="AR215" s="79" t="b">
        <v>1</v>
      </c>
      <c r="AS215" s="79"/>
      <c r="AT215" s="79">
        <v>33</v>
      </c>
      <c r="AU215" s="84" t="s">
        <v>6486</v>
      </c>
      <c r="AV215" s="79" t="b">
        <v>0</v>
      </c>
      <c r="AW215" s="79" t="s">
        <v>6792</v>
      </c>
      <c r="AX215" s="84" t="s">
        <v>7166</v>
      </c>
      <c r="AY215" s="79" t="s">
        <v>66</v>
      </c>
      <c r="AZ215" s="79" t="str">
        <f>REPLACE(INDEX(GroupVertices[Group],MATCH(Vertices[[#This Row],[Vertex]],GroupVertices[Vertex],0)),1,1,"")</f>
        <v>222</v>
      </c>
      <c r="BA215" s="48"/>
      <c r="BB215" s="48"/>
      <c r="BC215" s="48"/>
      <c r="BD215" s="48"/>
      <c r="BE215" s="48"/>
      <c r="BF215" s="48"/>
      <c r="BG215" s="133" t="s">
        <v>9163</v>
      </c>
      <c r="BH215" s="133" t="s">
        <v>9163</v>
      </c>
      <c r="BI215" s="133" t="s">
        <v>9501</v>
      </c>
      <c r="BJ215" s="133" t="s">
        <v>9501</v>
      </c>
      <c r="BK215" s="2"/>
      <c r="BL215" s="3"/>
      <c r="BM215" s="3"/>
      <c r="BN215" s="3"/>
      <c r="BO215" s="3"/>
    </row>
    <row r="216" spans="1:67" ht="15">
      <c r="A216" s="65" t="s">
        <v>469</v>
      </c>
      <c r="B216" s="66"/>
      <c r="C216" s="66"/>
      <c r="D216" s="67">
        <v>1.5</v>
      </c>
      <c r="E216" s="69">
        <v>50</v>
      </c>
      <c r="F216" s="103" t="s">
        <v>1715</v>
      </c>
      <c r="G216" s="66"/>
      <c r="H216" s="70"/>
      <c r="I216" s="71"/>
      <c r="J216" s="71"/>
      <c r="K216" s="70" t="s">
        <v>7825</v>
      </c>
      <c r="L216" s="74"/>
      <c r="M216" s="75">
        <v>9530.90625</v>
      </c>
      <c r="N216" s="75">
        <v>5874.744140625</v>
      </c>
      <c r="O216" s="76"/>
      <c r="P216" s="77"/>
      <c r="Q216" s="77"/>
      <c r="R216" s="89"/>
      <c r="S216" s="48">
        <v>1</v>
      </c>
      <c r="T216" s="48">
        <v>1</v>
      </c>
      <c r="U216" s="49">
        <v>0</v>
      </c>
      <c r="V216" s="49">
        <v>0</v>
      </c>
      <c r="W216" s="49">
        <v>0</v>
      </c>
      <c r="X216" s="49">
        <v>0.999999</v>
      </c>
      <c r="Y216" s="49">
        <v>0</v>
      </c>
      <c r="Z216" s="49" t="s">
        <v>8113</v>
      </c>
      <c r="AA216" s="72">
        <v>216</v>
      </c>
      <c r="AB216" s="72"/>
      <c r="AC216" s="73"/>
      <c r="AD216" s="79" t="s">
        <v>4328</v>
      </c>
      <c r="AE216" s="79">
        <v>359</v>
      </c>
      <c r="AF216" s="79">
        <v>318</v>
      </c>
      <c r="AG216" s="79">
        <v>55645</v>
      </c>
      <c r="AH216" s="79">
        <v>79983</v>
      </c>
      <c r="AI216" s="79"/>
      <c r="AJ216" s="79" t="s">
        <v>4945</v>
      </c>
      <c r="AK216" s="79"/>
      <c r="AL216" s="84" t="s">
        <v>5754</v>
      </c>
      <c r="AM216" s="79"/>
      <c r="AN216" s="81">
        <v>41135.096597222226</v>
      </c>
      <c r="AO216" s="84" t="s">
        <v>6226</v>
      </c>
      <c r="AP216" s="79" t="b">
        <v>0</v>
      </c>
      <c r="AQ216" s="79" t="b">
        <v>0</v>
      </c>
      <c r="AR216" s="79" t="b">
        <v>1</v>
      </c>
      <c r="AS216" s="79"/>
      <c r="AT216" s="79">
        <v>7</v>
      </c>
      <c r="AU216" s="84" t="s">
        <v>6486</v>
      </c>
      <c r="AV216" s="79" t="b">
        <v>0</v>
      </c>
      <c r="AW216" s="79" t="s">
        <v>6792</v>
      </c>
      <c r="AX216" s="84" t="s">
        <v>7167</v>
      </c>
      <c r="AY216" s="79" t="s">
        <v>66</v>
      </c>
      <c r="AZ216" s="79" t="str">
        <f>REPLACE(INDEX(GroupVertices[Group],MATCH(Vertices[[#This Row],[Vertex]],GroupVertices[Vertex],0)),1,1,"")</f>
        <v>209</v>
      </c>
      <c r="BA216" s="48"/>
      <c r="BB216" s="48"/>
      <c r="BC216" s="48"/>
      <c r="BD216" s="48"/>
      <c r="BE216" s="48"/>
      <c r="BF216" s="48"/>
      <c r="BG216" s="133" t="s">
        <v>9164</v>
      </c>
      <c r="BH216" s="133" t="s">
        <v>9164</v>
      </c>
      <c r="BI216" s="133" t="s">
        <v>9502</v>
      </c>
      <c r="BJ216" s="133" t="s">
        <v>9502</v>
      </c>
      <c r="BK216" s="2"/>
      <c r="BL216" s="3"/>
      <c r="BM216" s="3"/>
      <c r="BN216" s="3"/>
      <c r="BO216" s="3"/>
    </row>
    <row r="217" spans="1:67" ht="15">
      <c r="A217" s="65" t="s">
        <v>470</v>
      </c>
      <c r="B217" s="66"/>
      <c r="C217" s="66"/>
      <c r="D217" s="67">
        <v>1.5</v>
      </c>
      <c r="E217" s="69">
        <v>50</v>
      </c>
      <c r="F217" s="103" t="s">
        <v>1716</v>
      </c>
      <c r="G217" s="66"/>
      <c r="H217" s="70"/>
      <c r="I217" s="71"/>
      <c r="J217" s="71"/>
      <c r="K217" s="70" t="s">
        <v>7826</v>
      </c>
      <c r="L217" s="74"/>
      <c r="M217" s="75">
        <v>9530.90625</v>
      </c>
      <c r="N217" s="75">
        <v>4760.796875</v>
      </c>
      <c r="O217" s="76"/>
      <c r="P217" s="77"/>
      <c r="Q217" s="77"/>
      <c r="R217" s="89"/>
      <c r="S217" s="48">
        <v>1</v>
      </c>
      <c r="T217" s="48">
        <v>1</v>
      </c>
      <c r="U217" s="49">
        <v>0</v>
      </c>
      <c r="V217" s="49">
        <v>0</v>
      </c>
      <c r="W217" s="49">
        <v>0</v>
      </c>
      <c r="X217" s="49">
        <v>0.999999</v>
      </c>
      <c r="Y217" s="49">
        <v>0</v>
      </c>
      <c r="Z217" s="49" t="s">
        <v>8113</v>
      </c>
      <c r="AA217" s="72">
        <v>217</v>
      </c>
      <c r="AB217" s="72"/>
      <c r="AC217" s="73"/>
      <c r="AD217" s="79" t="s">
        <v>4329</v>
      </c>
      <c r="AE217" s="79">
        <v>55</v>
      </c>
      <c r="AF217" s="79">
        <v>40</v>
      </c>
      <c r="AG217" s="79">
        <v>60</v>
      </c>
      <c r="AH217" s="79">
        <v>40</v>
      </c>
      <c r="AI217" s="79"/>
      <c r="AJ217" s="79" t="s">
        <v>4946</v>
      </c>
      <c r="AK217" s="79" t="s">
        <v>5435</v>
      </c>
      <c r="AL217" s="79"/>
      <c r="AM217" s="79"/>
      <c r="AN217" s="81">
        <v>42612.76644675926</v>
      </c>
      <c r="AO217" s="79"/>
      <c r="AP217" s="79" t="b">
        <v>1</v>
      </c>
      <c r="AQ217" s="79" t="b">
        <v>0</v>
      </c>
      <c r="AR217" s="79" t="b">
        <v>0</v>
      </c>
      <c r="AS217" s="79"/>
      <c r="AT217" s="79">
        <v>0</v>
      </c>
      <c r="AU217" s="79"/>
      <c r="AV217" s="79" t="b">
        <v>0</v>
      </c>
      <c r="AW217" s="79" t="s">
        <v>6792</v>
      </c>
      <c r="AX217" s="84" t="s">
        <v>7168</v>
      </c>
      <c r="AY217" s="79" t="s">
        <v>66</v>
      </c>
      <c r="AZ217" s="79" t="str">
        <f>REPLACE(INDEX(GroupVertices[Group],MATCH(Vertices[[#This Row],[Vertex]],GroupVertices[Vertex],0)),1,1,"")</f>
        <v>239</v>
      </c>
      <c r="BA217" s="48"/>
      <c r="BB217" s="48"/>
      <c r="BC217" s="48"/>
      <c r="BD217" s="48"/>
      <c r="BE217" s="48"/>
      <c r="BF217" s="48"/>
      <c r="BG217" s="133" t="s">
        <v>9165</v>
      </c>
      <c r="BH217" s="133" t="s">
        <v>9165</v>
      </c>
      <c r="BI217" s="133" t="s">
        <v>9503</v>
      </c>
      <c r="BJ217" s="133" t="s">
        <v>9503</v>
      </c>
      <c r="BK217" s="2"/>
      <c r="BL217" s="3"/>
      <c r="BM217" s="3"/>
      <c r="BN217" s="3"/>
      <c r="BO217" s="3"/>
    </row>
    <row r="218" spans="1:67" ht="15">
      <c r="A218" s="65" t="s">
        <v>471</v>
      </c>
      <c r="B218" s="66"/>
      <c r="C218" s="66"/>
      <c r="D218" s="67">
        <v>1.5</v>
      </c>
      <c r="E218" s="69">
        <v>50</v>
      </c>
      <c r="F218" s="103" t="s">
        <v>1717</v>
      </c>
      <c r="G218" s="66"/>
      <c r="H218" s="70"/>
      <c r="I218" s="71"/>
      <c r="J218" s="71"/>
      <c r="K218" s="70" t="s">
        <v>7827</v>
      </c>
      <c r="L218" s="74"/>
      <c r="M218" s="75">
        <v>9790.9580078125</v>
      </c>
      <c r="N218" s="75">
        <v>4760.796875</v>
      </c>
      <c r="O218" s="76"/>
      <c r="P218" s="77"/>
      <c r="Q218" s="77"/>
      <c r="R218" s="89"/>
      <c r="S218" s="48">
        <v>1</v>
      </c>
      <c r="T218" s="48">
        <v>1</v>
      </c>
      <c r="U218" s="49">
        <v>0</v>
      </c>
      <c r="V218" s="49">
        <v>0</v>
      </c>
      <c r="W218" s="49">
        <v>0</v>
      </c>
      <c r="X218" s="49">
        <v>0.999999</v>
      </c>
      <c r="Y218" s="49">
        <v>0</v>
      </c>
      <c r="Z218" s="49" t="s">
        <v>8113</v>
      </c>
      <c r="AA218" s="72">
        <v>218</v>
      </c>
      <c r="AB218" s="72"/>
      <c r="AC218" s="73"/>
      <c r="AD218" s="79" t="s">
        <v>4330</v>
      </c>
      <c r="AE218" s="79">
        <v>513</v>
      </c>
      <c r="AF218" s="79">
        <v>1829</v>
      </c>
      <c r="AG218" s="79">
        <v>1809</v>
      </c>
      <c r="AH218" s="79">
        <v>1833</v>
      </c>
      <c r="AI218" s="79"/>
      <c r="AJ218" s="79" t="s">
        <v>4947</v>
      </c>
      <c r="AK218" s="79" t="s">
        <v>5436</v>
      </c>
      <c r="AL218" s="84" t="s">
        <v>5755</v>
      </c>
      <c r="AM218" s="79"/>
      <c r="AN218" s="81">
        <v>42315.08572916667</v>
      </c>
      <c r="AO218" s="84" t="s">
        <v>6227</v>
      </c>
      <c r="AP218" s="79" t="b">
        <v>0</v>
      </c>
      <c r="AQ218" s="79" t="b">
        <v>0</v>
      </c>
      <c r="AR218" s="79" t="b">
        <v>0</v>
      </c>
      <c r="AS218" s="79"/>
      <c r="AT218" s="79">
        <v>7</v>
      </c>
      <c r="AU218" s="84" t="s">
        <v>6484</v>
      </c>
      <c r="AV218" s="79" t="b">
        <v>0</v>
      </c>
      <c r="AW218" s="79" t="s">
        <v>6792</v>
      </c>
      <c r="AX218" s="84" t="s">
        <v>7169</v>
      </c>
      <c r="AY218" s="79" t="s">
        <v>66</v>
      </c>
      <c r="AZ218" s="79" t="str">
        <f>REPLACE(INDEX(GroupVertices[Group],MATCH(Vertices[[#This Row],[Vertex]],GroupVertices[Vertex],0)),1,1,"")</f>
        <v>244</v>
      </c>
      <c r="BA218" s="48" t="s">
        <v>8457</v>
      </c>
      <c r="BB218" s="48" t="s">
        <v>8457</v>
      </c>
      <c r="BC218" s="48" t="s">
        <v>8473</v>
      </c>
      <c r="BD218" s="48" t="s">
        <v>1327</v>
      </c>
      <c r="BE218" s="48"/>
      <c r="BF218" s="48"/>
      <c r="BG218" s="133" t="s">
        <v>9166</v>
      </c>
      <c r="BH218" s="133" t="s">
        <v>9348</v>
      </c>
      <c r="BI218" s="133" t="s">
        <v>9504</v>
      </c>
      <c r="BJ218" s="133" t="s">
        <v>9504</v>
      </c>
      <c r="BK218" s="2"/>
      <c r="BL218" s="3"/>
      <c r="BM218" s="3"/>
      <c r="BN218" s="3"/>
      <c r="BO218" s="3"/>
    </row>
    <row r="219" spans="1:67" ht="15">
      <c r="A219" s="65" t="s">
        <v>476</v>
      </c>
      <c r="B219" s="66"/>
      <c r="C219" s="66"/>
      <c r="D219" s="67">
        <v>1.5</v>
      </c>
      <c r="E219" s="69">
        <v>50</v>
      </c>
      <c r="F219" s="103" t="s">
        <v>6657</v>
      </c>
      <c r="G219" s="66"/>
      <c r="H219" s="70"/>
      <c r="I219" s="71"/>
      <c r="J219" s="71"/>
      <c r="K219" s="70" t="s">
        <v>7834</v>
      </c>
      <c r="L219" s="74"/>
      <c r="M219" s="75">
        <v>9348.8701171875</v>
      </c>
      <c r="N219" s="75">
        <v>1326.1273193359375</v>
      </c>
      <c r="O219" s="76"/>
      <c r="P219" s="77"/>
      <c r="Q219" s="77"/>
      <c r="R219" s="89"/>
      <c r="S219" s="48">
        <v>1</v>
      </c>
      <c r="T219" s="48">
        <v>1</v>
      </c>
      <c r="U219" s="49">
        <v>0</v>
      </c>
      <c r="V219" s="49">
        <v>0</v>
      </c>
      <c r="W219" s="49">
        <v>0</v>
      </c>
      <c r="X219" s="49">
        <v>0.999999</v>
      </c>
      <c r="Y219" s="49">
        <v>0</v>
      </c>
      <c r="Z219" s="49" t="s">
        <v>8113</v>
      </c>
      <c r="AA219" s="72">
        <v>219</v>
      </c>
      <c r="AB219" s="72"/>
      <c r="AC219" s="73"/>
      <c r="AD219" s="79" t="s">
        <v>4337</v>
      </c>
      <c r="AE219" s="79">
        <v>587</v>
      </c>
      <c r="AF219" s="79">
        <v>265</v>
      </c>
      <c r="AG219" s="79">
        <v>22169</v>
      </c>
      <c r="AH219" s="79">
        <v>4149</v>
      </c>
      <c r="AI219" s="79"/>
      <c r="AJ219" s="79" t="s">
        <v>4954</v>
      </c>
      <c r="AK219" s="79" t="s">
        <v>5440</v>
      </c>
      <c r="AL219" s="84" t="s">
        <v>5758</v>
      </c>
      <c r="AM219" s="79"/>
      <c r="AN219" s="81">
        <v>41145.69467592592</v>
      </c>
      <c r="AO219" s="84" t="s">
        <v>6233</v>
      </c>
      <c r="AP219" s="79" t="b">
        <v>0</v>
      </c>
      <c r="AQ219" s="79" t="b">
        <v>0</v>
      </c>
      <c r="AR219" s="79" t="b">
        <v>1</v>
      </c>
      <c r="AS219" s="79"/>
      <c r="AT219" s="79">
        <v>2</v>
      </c>
      <c r="AU219" s="84" t="s">
        <v>6484</v>
      </c>
      <c r="AV219" s="79" t="b">
        <v>0</v>
      </c>
      <c r="AW219" s="79" t="s">
        <v>6792</v>
      </c>
      <c r="AX219" s="84" t="s">
        <v>7176</v>
      </c>
      <c r="AY219" s="79" t="s">
        <v>66</v>
      </c>
      <c r="AZ219" s="79" t="str">
        <f>REPLACE(INDEX(GroupVertices[Group],MATCH(Vertices[[#This Row],[Vertex]],GroupVertices[Vertex],0)),1,1,"")</f>
        <v>186</v>
      </c>
      <c r="BA219" s="48"/>
      <c r="BB219" s="48"/>
      <c r="BC219" s="48"/>
      <c r="BD219" s="48"/>
      <c r="BE219" s="48" t="s">
        <v>1368</v>
      </c>
      <c r="BF219" s="48" t="s">
        <v>1368</v>
      </c>
      <c r="BG219" s="133" t="s">
        <v>9167</v>
      </c>
      <c r="BH219" s="133" t="s">
        <v>9167</v>
      </c>
      <c r="BI219" s="133" t="s">
        <v>9505</v>
      </c>
      <c r="BJ219" s="133" t="s">
        <v>9505</v>
      </c>
      <c r="BK219" s="2"/>
      <c r="BL219" s="3"/>
      <c r="BM219" s="3"/>
      <c r="BN219" s="3"/>
      <c r="BO219" s="3"/>
    </row>
    <row r="220" spans="1:67" ht="15">
      <c r="A220" s="65" t="s">
        <v>478</v>
      </c>
      <c r="B220" s="66"/>
      <c r="C220" s="66"/>
      <c r="D220" s="67">
        <v>1.5</v>
      </c>
      <c r="E220" s="69">
        <v>50</v>
      </c>
      <c r="F220" s="103" t="s">
        <v>6659</v>
      </c>
      <c r="G220" s="66"/>
      <c r="H220" s="70"/>
      <c r="I220" s="71"/>
      <c r="J220" s="71"/>
      <c r="K220" s="70" t="s">
        <v>7836</v>
      </c>
      <c r="L220" s="74"/>
      <c r="M220" s="75">
        <v>9270.8544921875</v>
      </c>
      <c r="N220" s="75">
        <v>5317.7705078125</v>
      </c>
      <c r="O220" s="76"/>
      <c r="P220" s="77"/>
      <c r="Q220" s="77"/>
      <c r="R220" s="89"/>
      <c r="S220" s="48">
        <v>1</v>
      </c>
      <c r="T220" s="48">
        <v>1</v>
      </c>
      <c r="U220" s="49">
        <v>0</v>
      </c>
      <c r="V220" s="49">
        <v>0</v>
      </c>
      <c r="W220" s="49">
        <v>0</v>
      </c>
      <c r="X220" s="49">
        <v>0.999999</v>
      </c>
      <c r="Y220" s="49">
        <v>0</v>
      </c>
      <c r="Z220" s="49" t="s">
        <v>8113</v>
      </c>
      <c r="AA220" s="72">
        <v>220</v>
      </c>
      <c r="AB220" s="72"/>
      <c r="AC220" s="73"/>
      <c r="AD220" s="79" t="s">
        <v>4339</v>
      </c>
      <c r="AE220" s="79">
        <v>0</v>
      </c>
      <c r="AF220" s="79">
        <v>3</v>
      </c>
      <c r="AG220" s="79">
        <v>1</v>
      </c>
      <c r="AH220" s="79">
        <v>0</v>
      </c>
      <c r="AI220" s="79"/>
      <c r="AJ220" s="79"/>
      <c r="AK220" s="79"/>
      <c r="AL220" s="79"/>
      <c r="AM220" s="79"/>
      <c r="AN220" s="81">
        <v>43068.70892361111</v>
      </c>
      <c r="AO220" s="84" t="s">
        <v>6235</v>
      </c>
      <c r="AP220" s="79" t="b">
        <v>0</v>
      </c>
      <c r="AQ220" s="79" t="b">
        <v>0</v>
      </c>
      <c r="AR220" s="79" t="b">
        <v>0</v>
      </c>
      <c r="AS220" s="79"/>
      <c r="AT220" s="79">
        <v>0</v>
      </c>
      <c r="AU220" s="84" t="s">
        <v>6484</v>
      </c>
      <c r="AV220" s="79" t="b">
        <v>0</v>
      </c>
      <c r="AW220" s="79" t="s">
        <v>6792</v>
      </c>
      <c r="AX220" s="84" t="s">
        <v>7178</v>
      </c>
      <c r="AY220" s="79" t="s">
        <v>66</v>
      </c>
      <c r="AZ220" s="79" t="str">
        <f>REPLACE(INDEX(GroupVertices[Group],MATCH(Vertices[[#This Row],[Vertex]],GroupVertices[Vertex],0)),1,1,"")</f>
        <v>256</v>
      </c>
      <c r="BA220" s="48"/>
      <c r="BB220" s="48"/>
      <c r="BC220" s="48"/>
      <c r="BD220" s="48"/>
      <c r="BE220" s="48"/>
      <c r="BF220" s="48"/>
      <c r="BG220" s="133" t="s">
        <v>9168</v>
      </c>
      <c r="BH220" s="133" t="s">
        <v>9168</v>
      </c>
      <c r="BI220" s="133" t="s">
        <v>9506</v>
      </c>
      <c r="BJ220" s="133" t="s">
        <v>9506</v>
      </c>
      <c r="BK220" s="2"/>
      <c r="BL220" s="3"/>
      <c r="BM220" s="3"/>
      <c r="BN220" s="3"/>
      <c r="BO220" s="3"/>
    </row>
    <row r="221" spans="1:67" ht="15">
      <c r="A221" s="65" t="s">
        <v>481</v>
      </c>
      <c r="B221" s="66"/>
      <c r="C221" s="66"/>
      <c r="D221" s="67">
        <v>1.5</v>
      </c>
      <c r="E221" s="69">
        <v>50</v>
      </c>
      <c r="F221" s="103" t="s">
        <v>6660</v>
      </c>
      <c r="G221" s="66"/>
      <c r="H221" s="70"/>
      <c r="I221" s="71"/>
      <c r="J221" s="71"/>
      <c r="K221" s="70" t="s">
        <v>7838</v>
      </c>
      <c r="L221" s="74"/>
      <c r="M221" s="75">
        <v>8477.6953125</v>
      </c>
      <c r="N221" s="75">
        <v>5317.7705078125</v>
      </c>
      <c r="O221" s="76"/>
      <c r="P221" s="77"/>
      <c r="Q221" s="77"/>
      <c r="R221" s="89"/>
      <c r="S221" s="48">
        <v>1</v>
      </c>
      <c r="T221" s="48">
        <v>1</v>
      </c>
      <c r="U221" s="49">
        <v>0</v>
      </c>
      <c r="V221" s="49">
        <v>0</v>
      </c>
      <c r="W221" s="49">
        <v>0</v>
      </c>
      <c r="X221" s="49">
        <v>0.999999</v>
      </c>
      <c r="Y221" s="49">
        <v>0</v>
      </c>
      <c r="Z221" s="49" t="s">
        <v>8113</v>
      </c>
      <c r="AA221" s="72">
        <v>221</v>
      </c>
      <c r="AB221" s="72"/>
      <c r="AC221" s="73"/>
      <c r="AD221" s="79" t="s">
        <v>4341</v>
      </c>
      <c r="AE221" s="79">
        <v>1484</v>
      </c>
      <c r="AF221" s="79">
        <v>23687</v>
      </c>
      <c r="AG221" s="79">
        <v>21141</v>
      </c>
      <c r="AH221" s="79">
        <v>9341</v>
      </c>
      <c r="AI221" s="79"/>
      <c r="AJ221" s="79" t="s">
        <v>4956</v>
      </c>
      <c r="AK221" s="79" t="s">
        <v>5441</v>
      </c>
      <c r="AL221" s="84" t="s">
        <v>5759</v>
      </c>
      <c r="AM221" s="79"/>
      <c r="AN221" s="81">
        <v>40694.68597222222</v>
      </c>
      <c r="AO221" s="84" t="s">
        <v>6237</v>
      </c>
      <c r="AP221" s="79" t="b">
        <v>0</v>
      </c>
      <c r="AQ221" s="79" t="b">
        <v>0</v>
      </c>
      <c r="AR221" s="79" t="b">
        <v>1</v>
      </c>
      <c r="AS221" s="79"/>
      <c r="AT221" s="79">
        <v>247</v>
      </c>
      <c r="AU221" s="84" t="s">
        <v>6484</v>
      </c>
      <c r="AV221" s="79" t="b">
        <v>1</v>
      </c>
      <c r="AW221" s="79" t="s">
        <v>6792</v>
      </c>
      <c r="AX221" s="84" t="s">
        <v>7180</v>
      </c>
      <c r="AY221" s="79" t="s">
        <v>66</v>
      </c>
      <c r="AZ221" s="79" t="str">
        <f>REPLACE(INDEX(GroupVertices[Group],MATCH(Vertices[[#This Row],[Vertex]],GroupVertices[Vertex],0)),1,1,"")</f>
        <v>257</v>
      </c>
      <c r="BA221" s="48" t="s">
        <v>1282</v>
      </c>
      <c r="BB221" s="48" t="s">
        <v>1282</v>
      </c>
      <c r="BC221" s="48" t="s">
        <v>1313</v>
      </c>
      <c r="BD221" s="48" t="s">
        <v>1313</v>
      </c>
      <c r="BE221" s="48" t="s">
        <v>1364</v>
      </c>
      <c r="BF221" s="48" t="s">
        <v>1364</v>
      </c>
      <c r="BG221" s="133" t="s">
        <v>9169</v>
      </c>
      <c r="BH221" s="133" t="s">
        <v>9169</v>
      </c>
      <c r="BI221" s="133" t="s">
        <v>9507</v>
      </c>
      <c r="BJ221" s="133" t="s">
        <v>9507</v>
      </c>
      <c r="BK221" s="2"/>
      <c r="BL221" s="3"/>
      <c r="BM221" s="3"/>
      <c r="BN221" s="3"/>
      <c r="BO221" s="3"/>
    </row>
    <row r="222" spans="1:67" ht="15">
      <c r="A222" s="65" t="s">
        <v>483</v>
      </c>
      <c r="B222" s="66"/>
      <c r="C222" s="66"/>
      <c r="D222" s="67">
        <v>1.5</v>
      </c>
      <c r="E222" s="69">
        <v>50</v>
      </c>
      <c r="F222" s="103" t="s">
        <v>1726</v>
      </c>
      <c r="G222" s="66"/>
      <c r="H222" s="70"/>
      <c r="I222" s="71"/>
      <c r="J222" s="71"/>
      <c r="K222" s="70" t="s">
        <v>7841</v>
      </c>
      <c r="L222" s="74"/>
      <c r="M222" s="75">
        <v>9283.857421875</v>
      </c>
      <c r="N222" s="75">
        <v>3076.615478515625</v>
      </c>
      <c r="O222" s="76"/>
      <c r="P222" s="77"/>
      <c r="Q222" s="77"/>
      <c r="R222" s="89"/>
      <c r="S222" s="48">
        <v>1</v>
      </c>
      <c r="T222" s="48">
        <v>1</v>
      </c>
      <c r="U222" s="49">
        <v>0</v>
      </c>
      <c r="V222" s="49">
        <v>0</v>
      </c>
      <c r="W222" s="49">
        <v>0</v>
      </c>
      <c r="X222" s="49">
        <v>0.999999</v>
      </c>
      <c r="Y222" s="49">
        <v>0</v>
      </c>
      <c r="Z222" s="49" t="s">
        <v>8113</v>
      </c>
      <c r="AA222" s="72">
        <v>222</v>
      </c>
      <c r="AB222" s="72"/>
      <c r="AC222" s="73"/>
      <c r="AD222" s="79" t="s">
        <v>4344</v>
      </c>
      <c r="AE222" s="79">
        <v>316</v>
      </c>
      <c r="AF222" s="79">
        <v>4261</v>
      </c>
      <c r="AG222" s="79">
        <v>84847</v>
      </c>
      <c r="AH222" s="79">
        <v>25698</v>
      </c>
      <c r="AI222" s="79"/>
      <c r="AJ222" s="79" t="s">
        <v>4959</v>
      </c>
      <c r="AK222" s="79" t="s">
        <v>5443</v>
      </c>
      <c r="AL222" s="84" t="s">
        <v>5761</v>
      </c>
      <c r="AM222" s="79"/>
      <c r="AN222" s="81">
        <v>39887.37006944444</v>
      </c>
      <c r="AO222" s="84" t="s">
        <v>6240</v>
      </c>
      <c r="AP222" s="79" t="b">
        <v>0</v>
      </c>
      <c r="AQ222" s="79" t="b">
        <v>0</v>
      </c>
      <c r="AR222" s="79" t="b">
        <v>0</v>
      </c>
      <c r="AS222" s="79"/>
      <c r="AT222" s="79">
        <v>39</v>
      </c>
      <c r="AU222" s="84" t="s">
        <v>6495</v>
      </c>
      <c r="AV222" s="79" t="b">
        <v>0</v>
      </c>
      <c r="AW222" s="79" t="s">
        <v>6792</v>
      </c>
      <c r="AX222" s="84" t="s">
        <v>7183</v>
      </c>
      <c r="AY222" s="79" t="s">
        <v>66</v>
      </c>
      <c r="AZ222" s="79" t="str">
        <f>REPLACE(INDEX(GroupVertices[Group],MATCH(Vertices[[#This Row],[Vertex]],GroupVertices[Vertex],0)),1,1,"")</f>
        <v>194</v>
      </c>
      <c r="BA222" s="48"/>
      <c r="BB222" s="48"/>
      <c r="BC222" s="48"/>
      <c r="BD222" s="48"/>
      <c r="BE222" s="48"/>
      <c r="BF222" s="48"/>
      <c r="BG222" s="133" t="s">
        <v>9170</v>
      </c>
      <c r="BH222" s="133" t="s">
        <v>9170</v>
      </c>
      <c r="BI222" s="133" t="s">
        <v>9508</v>
      </c>
      <c r="BJ222" s="133" t="s">
        <v>9508</v>
      </c>
      <c r="BK222" s="2"/>
      <c r="BL222" s="3"/>
      <c r="BM222" s="3"/>
      <c r="BN222" s="3"/>
      <c r="BO222" s="3"/>
    </row>
    <row r="223" spans="1:67" ht="15">
      <c r="A223" s="65" t="s">
        <v>484</v>
      </c>
      <c r="B223" s="66"/>
      <c r="C223" s="66"/>
      <c r="D223" s="67">
        <v>1.5</v>
      </c>
      <c r="E223" s="69">
        <v>50</v>
      </c>
      <c r="F223" s="103" t="s">
        <v>1727</v>
      </c>
      <c r="G223" s="66"/>
      <c r="H223" s="70"/>
      <c r="I223" s="71"/>
      <c r="J223" s="71"/>
      <c r="K223" s="70" t="s">
        <v>7842</v>
      </c>
      <c r="L223" s="74"/>
      <c r="M223" s="75">
        <v>8523.205078125</v>
      </c>
      <c r="N223" s="75">
        <v>954.8116455078125</v>
      </c>
      <c r="O223" s="76"/>
      <c r="P223" s="77"/>
      <c r="Q223" s="77"/>
      <c r="R223" s="89"/>
      <c r="S223" s="48">
        <v>1</v>
      </c>
      <c r="T223" s="48">
        <v>1</v>
      </c>
      <c r="U223" s="49">
        <v>0</v>
      </c>
      <c r="V223" s="49">
        <v>0</v>
      </c>
      <c r="W223" s="49">
        <v>0</v>
      </c>
      <c r="X223" s="49">
        <v>0.999999</v>
      </c>
      <c r="Y223" s="49">
        <v>0</v>
      </c>
      <c r="Z223" s="49" t="s">
        <v>8113</v>
      </c>
      <c r="AA223" s="72">
        <v>223</v>
      </c>
      <c r="AB223" s="72"/>
      <c r="AC223" s="73"/>
      <c r="AD223" s="79" t="s">
        <v>4345</v>
      </c>
      <c r="AE223" s="79">
        <v>251</v>
      </c>
      <c r="AF223" s="79">
        <v>271</v>
      </c>
      <c r="AG223" s="79">
        <v>5662</v>
      </c>
      <c r="AH223" s="79">
        <v>7115</v>
      </c>
      <c r="AI223" s="79"/>
      <c r="AJ223" s="79" t="s">
        <v>4960</v>
      </c>
      <c r="AK223" s="79" t="s">
        <v>5444</v>
      </c>
      <c r="AL223" s="79"/>
      <c r="AM223" s="79"/>
      <c r="AN223" s="81">
        <v>40427.88259259259</v>
      </c>
      <c r="AO223" s="84" t="s">
        <v>6241</v>
      </c>
      <c r="AP223" s="79" t="b">
        <v>0</v>
      </c>
      <c r="AQ223" s="79" t="b">
        <v>0</v>
      </c>
      <c r="AR223" s="79" t="b">
        <v>0</v>
      </c>
      <c r="AS223" s="79"/>
      <c r="AT223" s="79">
        <v>2</v>
      </c>
      <c r="AU223" s="84" t="s">
        <v>6499</v>
      </c>
      <c r="AV223" s="79" t="b">
        <v>0</v>
      </c>
      <c r="AW223" s="79" t="s">
        <v>6792</v>
      </c>
      <c r="AX223" s="84" t="s">
        <v>7184</v>
      </c>
      <c r="AY223" s="79" t="s">
        <v>66</v>
      </c>
      <c r="AZ223" s="79" t="str">
        <f>REPLACE(INDEX(GroupVertices[Group],MATCH(Vertices[[#This Row],[Vertex]],GroupVertices[Vertex],0)),1,1,"")</f>
        <v>192</v>
      </c>
      <c r="BA223" s="48"/>
      <c r="BB223" s="48"/>
      <c r="BC223" s="48"/>
      <c r="BD223" s="48"/>
      <c r="BE223" s="48"/>
      <c r="BF223" s="48"/>
      <c r="BG223" s="133" t="s">
        <v>9171</v>
      </c>
      <c r="BH223" s="133" t="s">
        <v>9171</v>
      </c>
      <c r="BI223" s="133" t="s">
        <v>9509</v>
      </c>
      <c r="BJ223" s="133" t="s">
        <v>9509</v>
      </c>
      <c r="BK223" s="2"/>
      <c r="BL223" s="3"/>
      <c r="BM223" s="3"/>
      <c r="BN223" s="3"/>
      <c r="BO223" s="3"/>
    </row>
    <row r="224" spans="1:67" ht="15">
      <c r="A224" s="65" t="s">
        <v>485</v>
      </c>
      <c r="B224" s="66"/>
      <c r="C224" s="66"/>
      <c r="D224" s="67">
        <v>1.5</v>
      </c>
      <c r="E224" s="69">
        <v>50</v>
      </c>
      <c r="F224" s="103" t="s">
        <v>1728</v>
      </c>
      <c r="G224" s="66"/>
      <c r="H224" s="70"/>
      <c r="I224" s="71"/>
      <c r="J224" s="71"/>
      <c r="K224" s="70" t="s">
        <v>7843</v>
      </c>
      <c r="L224" s="74"/>
      <c r="M224" s="75">
        <v>7970.59423828125</v>
      </c>
      <c r="N224" s="75">
        <v>4203.82373046875</v>
      </c>
      <c r="O224" s="76"/>
      <c r="P224" s="77"/>
      <c r="Q224" s="77"/>
      <c r="R224" s="89"/>
      <c r="S224" s="48">
        <v>1</v>
      </c>
      <c r="T224" s="48">
        <v>1</v>
      </c>
      <c r="U224" s="49">
        <v>0</v>
      </c>
      <c r="V224" s="49">
        <v>0</v>
      </c>
      <c r="W224" s="49">
        <v>0</v>
      </c>
      <c r="X224" s="49">
        <v>0.999999</v>
      </c>
      <c r="Y224" s="49">
        <v>0</v>
      </c>
      <c r="Z224" s="49" t="s">
        <v>8113</v>
      </c>
      <c r="AA224" s="72">
        <v>224</v>
      </c>
      <c r="AB224" s="72"/>
      <c r="AC224" s="73"/>
      <c r="AD224" s="79" t="s">
        <v>4346</v>
      </c>
      <c r="AE224" s="79">
        <v>2358</v>
      </c>
      <c r="AF224" s="79">
        <v>1901</v>
      </c>
      <c r="AG224" s="79">
        <v>266966</v>
      </c>
      <c r="AH224" s="79">
        <v>1904</v>
      </c>
      <c r="AI224" s="79"/>
      <c r="AJ224" s="79" t="s">
        <v>4961</v>
      </c>
      <c r="AK224" s="79"/>
      <c r="AL224" s="84" t="s">
        <v>5762</v>
      </c>
      <c r="AM224" s="79"/>
      <c r="AN224" s="81">
        <v>39918.800671296296</v>
      </c>
      <c r="AO224" s="84" t="s">
        <v>6242</v>
      </c>
      <c r="AP224" s="79" t="b">
        <v>0</v>
      </c>
      <c r="AQ224" s="79" t="b">
        <v>0</v>
      </c>
      <c r="AR224" s="79" t="b">
        <v>0</v>
      </c>
      <c r="AS224" s="79"/>
      <c r="AT224" s="79">
        <v>82</v>
      </c>
      <c r="AU224" s="84" t="s">
        <v>6489</v>
      </c>
      <c r="AV224" s="79" t="b">
        <v>0</v>
      </c>
      <c r="AW224" s="79" t="s">
        <v>6792</v>
      </c>
      <c r="AX224" s="84" t="s">
        <v>7185</v>
      </c>
      <c r="AY224" s="79" t="s">
        <v>66</v>
      </c>
      <c r="AZ224" s="79" t="str">
        <f>REPLACE(INDEX(GroupVertices[Group],MATCH(Vertices[[#This Row],[Vertex]],GroupVertices[Vertex],0)),1,1,"")</f>
        <v>163</v>
      </c>
      <c r="BA224" s="48"/>
      <c r="BB224" s="48"/>
      <c r="BC224" s="48"/>
      <c r="BD224" s="48"/>
      <c r="BE224" s="48"/>
      <c r="BF224" s="48"/>
      <c r="BG224" s="133" t="s">
        <v>9172</v>
      </c>
      <c r="BH224" s="133" t="s">
        <v>9172</v>
      </c>
      <c r="BI224" s="133" t="s">
        <v>9510</v>
      </c>
      <c r="BJ224" s="133" t="s">
        <v>9510</v>
      </c>
      <c r="BK224" s="2"/>
      <c r="BL224" s="3"/>
      <c r="BM224" s="3"/>
      <c r="BN224" s="3"/>
      <c r="BO224" s="3"/>
    </row>
    <row r="225" spans="1:67" ht="15">
      <c r="A225" s="65" t="s">
        <v>488</v>
      </c>
      <c r="B225" s="66"/>
      <c r="C225" s="66"/>
      <c r="D225" s="67">
        <v>1.5</v>
      </c>
      <c r="E225" s="69">
        <v>85.28203443334822</v>
      </c>
      <c r="F225" s="103" t="s">
        <v>1731</v>
      </c>
      <c r="G225" s="66"/>
      <c r="H225" s="70"/>
      <c r="I225" s="71"/>
      <c r="J225" s="71"/>
      <c r="K225" s="70" t="s">
        <v>7848</v>
      </c>
      <c r="L225" s="74"/>
      <c r="M225" s="75">
        <v>3683.96435546875</v>
      </c>
      <c r="N225" s="75">
        <v>6763.25</v>
      </c>
      <c r="O225" s="76"/>
      <c r="P225" s="77"/>
      <c r="Q225" s="77"/>
      <c r="R225" s="89"/>
      <c r="S225" s="48">
        <v>1</v>
      </c>
      <c r="T225" s="48">
        <v>1</v>
      </c>
      <c r="U225" s="49">
        <v>0</v>
      </c>
      <c r="V225" s="49">
        <v>0.25</v>
      </c>
      <c r="W225" s="49">
        <v>0</v>
      </c>
      <c r="X225" s="49">
        <v>0.98371</v>
      </c>
      <c r="Y225" s="49">
        <v>0.5</v>
      </c>
      <c r="Z225" s="49">
        <v>0</v>
      </c>
      <c r="AA225" s="72">
        <v>225</v>
      </c>
      <c r="AB225" s="72"/>
      <c r="AC225" s="73"/>
      <c r="AD225" s="79" t="s">
        <v>4351</v>
      </c>
      <c r="AE225" s="79">
        <v>2111</v>
      </c>
      <c r="AF225" s="79">
        <v>4719</v>
      </c>
      <c r="AG225" s="79">
        <v>9966</v>
      </c>
      <c r="AH225" s="79">
        <v>3331</v>
      </c>
      <c r="AI225" s="79"/>
      <c r="AJ225" s="79" t="s">
        <v>4966</v>
      </c>
      <c r="AK225" s="79" t="s">
        <v>5449</v>
      </c>
      <c r="AL225" s="84" t="s">
        <v>5766</v>
      </c>
      <c r="AM225" s="79"/>
      <c r="AN225" s="81">
        <v>40746.699108796296</v>
      </c>
      <c r="AO225" s="84" t="s">
        <v>6247</v>
      </c>
      <c r="AP225" s="79" t="b">
        <v>0</v>
      </c>
      <c r="AQ225" s="79" t="b">
        <v>0</v>
      </c>
      <c r="AR225" s="79" t="b">
        <v>1</v>
      </c>
      <c r="AS225" s="79"/>
      <c r="AT225" s="79">
        <v>85</v>
      </c>
      <c r="AU225" s="84" t="s">
        <v>6490</v>
      </c>
      <c r="AV225" s="79" t="b">
        <v>0</v>
      </c>
      <c r="AW225" s="79" t="s">
        <v>6792</v>
      </c>
      <c r="AX225" s="84" t="s">
        <v>7190</v>
      </c>
      <c r="AY225" s="79" t="s">
        <v>66</v>
      </c>
      <c r="AZ225" s="79" t="str">
        <f>REPLACE(INDEX(GroupVertices[Group],MATCH(Vertices[[#This Row],[Vertex]],GroupVertices[Vertex],0)),1,1,"")</f>
        <v>24</v>
      </c>
      <c r="BA225" s="48" t="s">
        <v>1284</v>
      </c>
      <c r="BB225" s="48" t="s">
        <v>1284</v>
      </c>
      <c r="BC225" s="48" t="s">
        <v>1313</v>
      </c>
      <c r="BD225" s="48" t="s">
        <v>1313</v>
      </c>
      <c r="BE225" s="48"/>
      <c r="BF225" s="48"/>
      <c r="BG225" s="133" t="s">
        <v>9173</v>
      </c>
      <c r="BH225" s="133" t="s">
        <v>9173</v>
      </c>
      <c r="BI225" s="133" t="s">
        <v>8753</v>
      </c>
      <c r="BJ225" s="133" t="s">
        <v>8753</v>
      </c>
      <c r="BK225" s="2"/>
      <c r="BL225" s="3"/>
      <c r="BM225" s="3"/>
      <c r="BN225" s="3"/>
      <c r="BO225" s="3"/>
    </row>
    <row r="226" spans="1:67" ht="15">
      <c r="A226" s="65" t="s">
        <v>499</v>
      </c>
      <c r="B226" s="66"/>
      <c r="C226" s="66"/>
      <c r="D226" s="67">
        <v>1.5</v>
      </c>
      <c r="E226" s="69">
        <v>50</v>
      </c>
      <c r="F226" s="103" t="s">
        <v>1741</v>
      </c>
      <c r="G226" s="66"/>
      <c r="H226" s="70"/>
      <c r="I226" s="71"/>
      <c r="J226" s="71"/>
      <c r="K226" s="70" t="s">
        <v>7866</v>
      </c>
      <c r="L226" s="74"/>
      <c r="M226" s="75">
        <v>7957.591796875</v>
      </c>
      <c r="N226" s="75">
        <v>5874.744140625</v>
      </c>
      <c r="O226" s="76"/>
      <c r="P226" s="77"/>
      <c r="Q226" s="77"/>
      <c r="R226" s="89"/>
      <c r="S226" s="48">
        <v>1</v>
      </c>
      <c r="T226" s="48">
        <v>1</v>
      </c>
      <c r="U226" s="49">
        <v>0</v>
      </c>
      <c r="V226" s="49">
        <v>0</v>
      </c>
      <c r="W226" s="49">
        <v>0</v>
      </c>
      <c r="X226" s="49">
        <v>0.999999</v>
      </c>
      <c r="Y226" s="49">
        <v>0</v>
      </c>
      <c r="Z226" s="49" t="s">
        <v>8113</v>
      </c>
      <c r="AA226" s="72">
        <v>226</v>
      </c>
      <c r="AB226" s="72"/>
      <c r="AC226" s="73"/>
      <c r="AD226" s="79" t="s">
        <v>4369</v>
      </c>
      <c r="AE226" s="79">
        <v>36667</v>
      </c>
      <c r="AF226" s="79">
        <v>35175</v>
      </c>
      <c r="AG226" s="79">
        <v>137322</v>
      </c>
      <c r="AH226" s="79">
        <v>244245</v>
      </c>
      <c r="AI226" s="79"/>
      <c r="AJ226" s="79" t="s">
        <v>4983</v>
      </c>
      <c r="AK226" s="79"/>
      <c r="AL226" s="79"/>
      <c r="AM226" s="79"/>
      <c r="AN226" s="81">
        <v>39919.15945601852</v>
      </c>
      <c r="AO226" s="84" t="s">
        <v>6263</v>
      </c>
      <c r="AP226" s="79" t="b">
        <v>0</v>
      </c>
      <c r="AQ226" s="79" t="b">
        <v>0</v>
      </c>
      <c r="AR226" s="79" t="b">
        <v>1</v>
      </c>
      <c r="AS226" s="79"/>
      <c r="AT226" s="79">
        <v>61</v>
      </c>
      <c r="AU226" s="84" t="s">
        <v>6489</v>
      </c>
      <c r="AV226" s="79" t="b">
        <v>0</v>
      </c>
      <c r="AW226" s="79" t="s">
        <v>6792</v>
      </c>
      <c r="AX226" s="84" t="s">
        <v>7208</v>
      </c>
      <c r="AY226" s="79" t="s">
        <v>66</v>
      </c>
      <c r="AZ226" s="79" t="str">
        <f>REPLACE(INDEX(GroupVertices[Group],MATCH(Vertices[[#This Row],[Vertex]],GroupVertices[Vertex],0)),1,1,"")</f>
        <v>235</v>
      </c>
      <c r="BA226" s="48" t="s">
        <v>1285</v>
      </c>
      <c r="BB226" s="48" t="s">
        <v>1285</v>
      </c>
      <c r="BC226" s="48" t="s">
        <v>1329</v>
      </c>
      <c r="BD226" s="48" t="s">
        <v>1329</v>
      </c>
      <c r="BE226" s="48"/>
      <c r="BF226" s="48"/>
      <c r="BG226" s="133" t="s">
        <v>9174</v>
      </c>
      <c r="BH226" s="133" t="s">
        <v>9174</v>
      </c>
      <c r="BI226" s="133" t="s">
        <v>9511</v>
      </c>
      <c r="BJ226" s="133" t="s">
        <v>9511</v>
      </c>
      <c r="BK226" s="2"/>
      <c r="BL226" s="3"/>
      <c r="BM226" s="3"/>
      <c r="BN226" s="3"/>
      <c r="BO226" s="3"/>
    </row>
    <row r="227" spans="1:67" ht="15">
      <c r="A227" s="65" t="s">
        <v>506</v>
      </c>
      <c r="B227" s="66"/>
      <c r="C227" s="66"/>
      <c r="D227" s="67">
        <v>1.5</v>
      </c>
      <c r="E227" s="69">
        <v>50</v>
      </c>
      <c r="F227" s="103" t="s">
        <v>6675</v>
      </c>
      <c r="G227" s="66"/>
      <c r="H227" s="70"/>
      <c r="I227" s="71"/>
      <c r="J227" s="71"/>
      <c r="K227" s="70" t="s">
        <v>7877</v>
      </c>
      <c r="L227" s="74"/>
      <c r="M227" s="75">
        <v>8250.150390625</v>
      </c>
      <c r="N227" s="75">
        <v>2015.7135009765625</v>
      </c>
      <c r="O227" s="76"/>
      <c r="P227" s="77"/>
      <c r="Q227" s="77"/>
      <c r="R227" s="89"/>
      <c r="S227" s="48">
        <v>1</v>
      </c>
      <c r="T227" s="48">
        <v>1</v>
      </c>
      <c r="U227" s="49">
        <v>0</v>
      </c>
      <c r="V227" s="49">
        <v>0</v>
      </c>
      <c r="W227" s="49">
        <v>0</v>
      </c>
      <c r="X227" s="49">
        <v>0.999999</v>
      </c>
      <c r="Y227" s="49">
        <v>0</v>
      </c>
      <c r="Z227" s="49" t="s">
        <v>8113</v>
      </c>
      <c r="AA227" s="72">
        <v>227</v>
      </c>
      <c r="AB227" s="72"/>
      <c r="AC227" s="73"/>
      <c r="AD227" s="79" t="s">
        <v>4380</v>
      </c>
      <c r="AE227" s="79">
        <v>342</v>
      </c>
      <c r="AF227" s="79">
        <v>153</v>
      </c>
      <c r="AG227" s="79">
        <v>535</v>
      </c>
      <c r="AH227" s="79">
        <v>12258</v>
      </c>
      <c r="AI227" s="79"/>
      <c r="AJ227" s="79" t="s">
        <v>4993</v>
      </c>
      <c r="AK227" s="79" t="s">
        <v>5462</v>
      </c>
      <c r="AL227" s="79"/>
      <c r="AM227" s="79"/>
      <c r="AN227" s="81">
        <v>42700.03538194444</v>
      </c>
      <c r="AO227" s="84" t="s">
        <v>6272</v>
      </c>
      <c r="AP227" s="79" t="b">
        <v>1</v>
      </c>
      <c r="AQ227" s="79" t="b">
        <v>0</v>
      </c>
      <c r="AR227" s="79" t="b">
        <v>0</v>
      </c>
      <c r="AS227" s="79"/>
      <c r="AT227" s="79">
        <v>1</v>
      </c>
      <c r="AU227" s="79"/>
      <c r="AV227" s="79" t="b">
        <v>0</v>
      </c>
      <c r="AW227" s="79" t="s">
        <v>6792</v>
      </c>
      <c r="AX227" s="84" t="s">
        <v>7219</v>
      </c>
      <c r="AY227" s="79" t="s">
        <v>66</v>
      </c>
      <c r="AZ227" s="79" t="str">
        <f>REPLACE(INDEX(GroupVertices[Group],MATCH(Vertices[[#This Row],[Vertex]],GroupVertices[Vertex],0)),1,1,"")</f>
        <v>155</v>
      </c>
      <c r="BA227" s="48"/>
      <c r="BB227" s="48"/>
      <c r="BC227" s="48"/>
      <c r="BD227" s="48"/>
      <c r="BE227" s="48" t="s">
        <v>1370</v>
      </c>
      <c r="BF227" s="48" t="s">
        <v>1370</v>
      </c>
      <c r="BG227" s="133" t="s">
        <v>9175</v>
      </c>
      <c r="BH227" s="133" t="s">
        <v>9175</v>
      </c>
      <c r="BI227" s="133" t="s">
        <v>9512</v>
      </c>
      <c r="BJ227" s="133" t="s">
        <v>9512</v>
      </c>
      <c r="BK227" s="2"/>
      <c r="BL227" s="3"/>
      <c r="BM227" s="3"/>
      <c r="BN227" s="3"/>
      <c r="BO227" s="3"/>
    </row>
    <row r="228" spans="1:67" ht="15">
      <c r="A228" s="65" t="s">
        <v>507</v>
      </c>
      <c r="B228" s="66"/>
      <c r="C228" s="66"/>
      <c r="D228" s="67">
        <v>1.5</v>
      </c>
      <c r="E228" s="69">
        <v>50</v>
      </c>
      <c r="F228" s="103" t="s">
        <v>1748</v>
      </c>
      <c r="G228" s="66"/>
      <c r="H228" s="70"/>
      <c r="I228" s="71"/>
      <c r="J228" s="71"/>
      <c r="K228" s="70" t="s">
        <v>7878</v>
      </c>
      <c r="L228" s="74"/>
      <c r="M228" s="75">
        <v>9270.8544921875</v>
      </c>
      <c r="N228" s="75">
        <v>4760.796875</v>
      </c>
      <c r="O228" s="76"/>
      <c r="P228" s="77"/>
      <c r="Q228" s="77"/>
      <c r="R228" s="89"/>
      <c r="S228" s="48">
        <v>1</v>
      </c>
      <c r="T228" s="48">
        <v>1</v>
      </c>
      <c r="U228" s="49">
        <v>0</v>
      </c>
      <c r="V228" s="49">
        <v>0</v>
      </c>
      <c r="W228" s="49">
        <v>0</v>
      </c>
      <c r="X228" s="49">
        <v>0.999999</v>
      </c>
      <c r="Y228" s="49">
        <v>0</v>
      </c>
      <c r="Z228" s="49" t="s">
        <v>8113</v>
      </c>
      <c r="AA228" s="72">
        <v>228</v>
      </c>
      <c r="AB228" s="72"/>
      <c r="AC228" s="73"/>
      <c r="AD228" s="79" t="s">
        <v>4381</v>
      </c>
      <c r="AE228" s="79">
        <v>86</v>
      </c>
      <c r="AF228" s="79">
        <v>11</v>
      </c>
      <c r="AG228" s="79">
        <v>40</v>
      </c>
      <c r="AH228" s="79">
        <v>26</v>
      </c>
      <c r="AI228" s="79"/>
      <c r="AJ228" s="79" t="s">
        <v>4994</v>
      </c>
      <c r="AK228" s="79" t="s">
        <v>5334</v>
      </c>
      <c r="AL228" s="79"/>
      <c r="AM228" s="79"/>
      <c r="AN228" s="81">
        <v>43526.23484953704</v>
      </c>
      <c r="AO228" s="84" t="s">
        <v>6273</v>
      </c>
      <c r="AP228" s="79" t="b">
        <v>1</v>
      </c>
      <c r="AQ228" s="79" t="b">
        <v>0</v>
      </c>
      <c r="AR228" s="79" t="b">
        <v>0</v>
      </c>
      <c r="AS228" s="79"/>
      <c r="AT228" s="79">
        <v>0</v>
      </c>
      <c r="AU228" s="79"/>
      <c r="AV228" s="79" t="b">
        <v>0</v>
      </c>
      <c r="AW228" s="79" t="s">
        <v>6792</v>
      </c>
      <c r="AX228" s="84" t="s">
        <v>7220</v>
      </c>
      <c r="AY228" s="79" t="s">
        <v>66</v>
      </c>
      <c r="AZ228" s="79" t="str">
        <f>REPLACE(INDEX(GroupVertices[Group],MATCH(Vertices[[#This Row],[Vertex]],GroupVertices[Vertex],0)),1,1,"")</f>
        <v>238</v>
      </c>
      <c r="BA228" s="48"/>
      <c r="BB228" s="48"/>
      <c r="BC228" s="48"/>
      <c r="BD228" s="48"/>
      <c r="BE228" s="48"/>
      <c r="BF228" s="48"/>
      <c r="BG228" s="133" t="s">
        <v>9176</v>
      </c>
      <c r="BH228" s="133" t="s">
        <v>9176</v>
      </c>
      <c r="BI228" s="133" t="s">
        <v>9513</v>
      </c>
      <c r="BJ228" s="133" t="s">
        <v>9513</v>
      </c>
      <c r="BK228" s="2"/>
      <c r="BL228" s="3"/>
      <c r="BM228" s="3"/>
      <c r="BN228" s="3"/>
      <c r="BO228" s="3"/>
    </row>
    <row r="229" spans="1:67" ht="15">
      <c r="A229" s="65" t="s">
        <v>511</v>
      </c>
      <c r="B229" s="66"/>
      <c r="C229" s="66"/>
      <c r="D229" s="67">
        <v>1.5</v>
      </c>
      <c r="E229" s="69">
        <v>50</v>
      </c>
      <c r="F229" s="103" t="s">
        <v>1751</v>
      </c>
      <c r="G229" s="66"/>
      <c r="H229" s="70"/>
      <c r="I229" s="71"/>
      <c r="J229" s="71"/>
      <c r="K229" s="70" t="s">
        <v>7884</v>
      </c>
      <c r="L229" s="74"/>
      <c r="M229" s="75">
        <v>7977.095703125</v>
      </c>
      <c r="N229" s="75">
        <v>1511.78515625</v>
      </c>
      <c r="O229" s="76"/>
      <c r="P229" s="77"/>
      <c r="Q229" s="77"/>
      <c r="R229" s="89"/>
      <c r="S229" s="48">
        <v>1</v>
      </c>
      <c r="T229" s="48">
        <v>1</v>
      </c>
      <c r="U229" s="49">
        <v>0</v>
      </c>
      <c r="V229" s="49">
        <v>0</v>
      </c>
      <c r="W229" s="49">
        <v>0</v>
      </c>
      <c r="X229" s="49">
        <v>0.999999</v>
      </c>
      <c r="Y229" s="49">
        <v>0</v>
      </c>
      <c r="Z229" s="49" t="s">
        <v>8113</v>
      </c>
      <c r="AA229" s="72">
        <v>229</v>
      </c>
      <c r="AB229" s="72"/>
      <c r="AC229" s="73"/>
      <c r="AD229" s="79" t="s">
        <v>4387</v>
      </c>
      <c r="AE229" s="79">
        <v>30</v>
      </c>
      <c r="AF229" s="79">
        <v>17</v>
      </c>
      <c r="AG229" s="79">
        <v>12</v>
      </c>
      <c r="AH229" s="79">
        <v>40</v>
      </c>
      <c r="AI229" s="79"/>
      <c r="AJ229" s="79" t="s">
        <v>4997</v>
      </c>
      <c r="AK229" s="79"/>
      <c r="AL229" s="79"/>
      <c r="AM229" s="79"/>
      <c r="AN229" s="81">
        <v>43645.105729166666</v>
      </c>
      <c r="AO229" s="84" t="s">
        <v>6278</v>
      </c>
      <c r="AP229" s="79" t="b">
        <v>1</v>
      </c>
      <c r="AQ229" s="79" t="b">
        <v>0</v>
      </c>
      <c r="AR229" s="79" t="b">
        <v>0</v>
      </c>
      <c r="AS229" s="79"/>
      <c r="AT229" s="79">
        <v>0</v>
      </c>
      <c r="AU229" s="79"/>
      <c r="AV229" s="79" t="b">
        <v>0</v>
      </c>
      <c r="AW229" s="79" t="s">
        <v>6792</v>
      </c>
      <c r="AX229" s="84" t="s">
        <v>7226</v>
      </c>
      <c r="AY229" s="79" t="s">
        <v>66</v>
      </c>
      <c r="AZ229" s="79" t="str">
        <f>REPLACE(INDEX(GroupVertices[Group],MATCH(Vertices[[#This Row],[Vertex]],GroupVertices[Vertex],0)),1,1,"")</f>
        <v>167</v>
      </c>
      <c r="BA229" s="48"/>
      <c r="BB229" s="48"/>
      <c r="BC229" s="48"/>
      <c r="BD229" s="48"/>
      <c r="BE229" s="48"/>
      <c r="BF229" s="48"/>
      <c r="BG229" s="133" t="s">
        <v>9177</v>
      </c>
      <c r="BH229" s="133" t="s">
        <v>9177</v>
      </c>
      <c r="BI229" s="133" t="s">
        <v>9514</v>
      </c>
      <c r="BJ229" s="133" t="s">
        <v>9514</v>
      </c>
      <c r="BK229" s="2"/>
      <c r="BL229" s="3"/>
      <c r="BM229" s="3"/>
      <c r="BN229" s="3"/>
      <c r="BO229" s="3"/>
    </row>
    <row r="230" spans="1:67" ht="15">
      <c r="A230" s="65" t="s">
        <v>512</v>
      </c>
      <c r="B230" s="66"/>
      <c r="C230" s="66"/>
      <c r="D230" s="67">
        <v>1.5</v>
      </c>
      <c r="E230" s="69">
        <v>100</v>
      </c>
      <c r="F230" s="103" t="s">
        <v>1752</v>
      </c>
      <c r="G230" s="66"/>
      <c r="H230" s="70"/>
      <c r="I230" s="71"/>
      <c r="J230" s="71"/>
      <c r="K230" s="70" t="s">
        <v>7885</v>
      </c>
      <c r="L230" s="74"/>
      <c r="M230" s="75">
        <v>5929.1708984375</v>
      </c>
      <c r="N230" s="75">
        <v>8115.904296875</v>
      </c>
      <c r="O230" s="76"/>
      <c r="P230" s="77"/>
      <c r="Q230" s="77"/>
      <c r="R230" s="89"/>
      <c r="S230" s="48">
        <v>1</v>
      </c>
      <c r="T230" s="48">
        <v>1</v>
      </c>
      <c r="U230" s="49">
        <v>0</v>
      </c>
      <c r="V230" s="49">
        <v>1</v>
      </c>
      <c r="W230" s="49">
        <v>0</v>
      </c>
      <c r="X230" s="49">
        <v>0.999999</v>
      </c>
      <c r="Y230" s="49">
        <v>0</v>
      </c>
      <c r="Z230" s="49">
        <v>1</v>
      </c>
      <c r="AA230" s="72">
        <v>230</v>
      </c>
      <c r="AB230" s="72"/>
      <c r="AC230" s="73"/>
      <c r="AD230" s="79" t="s">
        <v>4388</v>
      </c>
      <c r="AE230" s="79">
        <v>81</v>
      </c>
      <c r="AF230" s="79">
        <v>98</v>
      </c>
      <c r="AG230" s="79">
        <v>12634</v>
      </c>
      <c r="AH230" s="79">
        <v>12820</v>
      </c>
      <c r="AI230" s="79"/>
      <c r="AJ230" s="79"/>
      <c r="AK230" s="79"/>
      <c r="AL230" s="79"/>
      <c r="AM230" s="79"/>
      <c r="AN230" s="81">
        <v>41159.996458333335</v>
      </c>
      <c r="AO230" s="84" t="s">
        <v>6279</v>
      </c>
      <c r="AP230" s="79" t="b">
        <v>0</v>
      </c>
      <c r="AQ230" s="79" t="b">
        <v>0</v>
      </c>
      <c r="AR230" s="79" t="b">
        <v>0</v>
      </c>
      <c r="AS230" s="79"/>
      <c r="AT230" s="79">
        <v>0</v>
      </c>
      <c r="AU230" s="84" t="s">
        <v>6484</v>
      </c>
      <c r="AV230" s="79" t="b">
        <v>0</v>
      </c>
      <c r="AW230" s="79" t="s">
        <v>6792</v>
      </c>
      <c r="AX230" s="84" t="s">
        <v>7227</v>
      </c>
      <c r="AY230" s="79" t="s">
        <v>66</v>
      </c>
      <c r="AZ230" s="79" t="str">
        <f>REPLACE(INDEX(GroupVertices[Group],MATCH(Vertices[[#This Row],[Vertex]],GroupVertices[Vertex],0)),1,1,"")</f>
        <v>123</v>
      </c>
      <c r="BA230" s="48"/>
      <c r="BB230" s="48"/>
      <c r="BC230" s="48"/>
      <c r="BD230" s="48"/>
      <c r="BE230" s="48"/>
      <c r="BF230" s="48"/>
      <c r="BG230" s="133" t="s">
        <v>8622</v>
      </c>
      <c r="BH230" s="133" t="s">
        <v>8622</v>
      </c>
      <c r="BI230" s="133" t="s">
        <v>8772</v>
      </c>
      <c r="BJ230" s="133" t="s">
        <v>8772</v>
      </c>
      <c r="BK230" s="2"/>
      <c r="BL230" s="3"/>
      <c r="BM230" s="3"/>
      <c r="BN230" s="3"/>
      <c r="BO230" s="3"/>
    </row>
    <row r="231" spans="1:67" ht="15">
      <c r="A231" s="65" t="s">
        <v>513</v>
      </c>
      <c r="B231" s="66"/>
      <c r="C231" s="66"/>
      <c r="D231" s="67">
        <v>1.5</v>
      </c>
      <c r="E231" s="69">
        <v>100</v>
      </c>
      <c r="F231" s="103" t="s">
        <v>1753</v>
      </c>
      <c r="G231" s="66"/>
      <c r="H231" s="70"/>
      <c r="I231" s="71"/>
      <c r="J231" s="71"/>
      <c r="K231" s="70" t="s">
        <v>7886</v>
      </c>
      <c r="L231" s="74"/>
      <c r="M231" s="75">
        <v>6163.2177734375</v>
      </c>
      <c r="N231" s="75">
        <v>7691.54345703125</v>
      </c>
      <c r="O231" s="76"/>
      <c r="P231" s="77"/>
      <c r="Q231" s="77"/>
      <c r="R231" s="89"/>
      <c r="S231" s="48">
        <v>1</v>
      </c>
      <c r="T231" s="48">
        <v>1</v>
      </c>
      <c r="U231" s="49">
        <v>0</v>
      </c>
      <c r="V231" s="49">
        <v>1</v>
      </c>
      <c r="W231" s="49">
        <v>0</v>
      </c>
      <c r="X231" s="49">
        <v>0.999999</v>
      </c>
      <c r="Y231" s="49">
        <v>0</v>
      </c>
      <c r="Z231" s="49">
        <v>1</v>
      </c>
      <c r="AA231" s="72">
        <v>231</v>
      </c>
      <c r="AB231" s="72"/>
      <c r="AC231" s="73"/>
      <c r="AD231" s="79" t="s">
        <v>4389</v>
      </c>
      <c r="AE231" s="79">
        <v>115</v>
      </c>
      <c r="AF231" s="79">
        <v>118</v>
      </c>
      <c r="AG231" s="79">
        <v>1886</v>
      </c>
      <c r="AH231" s="79">
        <v>9446</v>
      </c>
      <c r="AI231" s="79"/>
      <c r="AJ231" s="79" t="s">
        <v>4998</v>
      </c>
      <c r="AK231" s="79"/>
      <c r="AL231" s="79"/>
      <c r="AM231" s="79"/>
      <c r="AN231" s="81">
        <v>42110.77545138889</v>
      </c>
      <c r="AO231" s="84" t="s">
        <v>6280</v>
      </c>
      <c r="AP231" s="79" t="b">
        <v>1</v>
      </c>
      <c r="AQ231" s="79" t="b">
        <v>0</v>
      </c>
      <c r="AR231" s="79" t="b">
        <v>1</v>
      </c>
      <c r="AS231" s="79"/>
      <c r="AT231" s="79">
        <v>1</v>
      </c>
      <c r="AU231" s="84" t="s">
        <v>6484</v>
      </c>
      <c r="AV231" s="79" t="b">
        <v>0</v>
      </c>
      <c r="AW231" s="79" t="s">
        <v>6792</v>
      </c>
      <c r="AX231" s="84" t="s">
        <v>7228</v>
      </c>
      <c r="AY231" s="79" t="s">
        <v>66</v>
      </c>
      <c r="AZ231" s="79" t="str">
        <f>REPLACE(INDEX(GroupVertices[Group],MATCH(Vertices[[#This Row],[Vertex]],GroupVertices[Vertex],0)),1,1,"")</f>
        <v>123</v>
      </c>
      <c r="BA231" s="48"/>
      <c r="BB231" s="48"/>
      <c r="BC231" s="48"/>
      <c r="BD231" s="48"/>
      <c r="BE231" s="48"/>
      <c r="BF231" s="48"/>
      <c r="BG231" s="133" t="s">
        <v>8622</v>
      </c>
      <c r="BH231" s="133" t="s">
        <v>8622</v>
      </c>
      <c r="BI231" s="133" t="s">
        <v>8772</v>
      </c>
      <c r="BJ231" s="133" t="s">
        <v>8772</v>
      </c>
      <c r="BK231" s="2"/>
      <c r="BL231" s="3"/>
      <c r="BM231" s="3"/>
      <c r="BN231" s="3"/>
      <c r="BO231" s="3"/>
    </row>
    <row r="232" spans="1:67" ht="15">
      <c r="A232" s="65" t="s">
        <v>516</v>
      </c>
      <c r="B232" s="66"/>
      <c r="C232" s="66"/>
      <c r="D232" s="67">
        <v>1.5</v>
      </c>
      <c r="E232" s="69">
        <v>50</v>
      </c>
      <c r="F232" s="103" t="s">
        <v>1755</v>
      </c>
      <c r="G232" s="66"/>
      <c r="H232" s="70"/>
      <c r="I232" s="71"/>
      <c r="J232" s="71"/>
      <c r="K232" s="70" t="s">
        <v>7890</v>
      </c>
      <c r="L232" s="74"/>
      <c r="M232" s="75">
        <v>7710.54248046875</v>
      </c>
      <c r="N232" s="75">
        <v>424.3607482910156</v>
      </c>
      <c r="O232" s="76"/>
      <c r="P232" s="77"/>
      <c r="Q232" s="77"/>
      <c r="R232" s="89"/>
      <c r="S232" s="48">
        <v>1</v>
      </c>
      <c r="T232" s="48">
        <v>1</v>
      </c>
      <c r="U232" s="49">
        <v>0</v>
      </c>
      <c r="V232" s="49">
        <v>0</v>
      </c>
      <c r="W232" s="49">
        <v>0</v>
      </c>
      <c r="X232" s="49">
        <v>0.999999</v>
      </c>
      <c r="Y232" s="49">
        <v>0</v>
      </c>
      <c r="Z232" s="49" t="s">
        <v>8113</v>
      </c>
      <c r="AA232" s="72">
        <v>232</v>
      </c>
      <c r="AB232" s="72"/>
      <c r="AC232" s="73"/>
      <c r="AD232" s="79" t="s">
        <v>4393</v>
      </c>
      <c r="AE232" s="79">
        <v>1270</v>
      </c>
      <c r="AF232" s="79">
        <v>1597</v>
      </c>
      <c r="AG232" s="79">
        <v>19592</v>
      </c>
      <c r="AH232" s="79">
        <v>29318</v>
      </c>
      <c r="AI232" s="79"/>
      <c r="AJ232" s="79" t="s">
        <v>5002</v>
      </c>
      <c r="AK232" s="79" t="s">
        <v>5464</v>
      </c>
      <c r="AL232" s="84" t="s">
        <v>5783</v>
      </c>
      <c r="AM232" s="79"/>
      <c r="AN232" s="81">
        <v>41009.74386574074</v>
      </c>
      <c r="AO232" s="84" t="s">
        <v>6283</v>
      </c>
      <c r="AP232" s="79" t="b">
        <v>1</v>
      </c>
      <c r="AQ232" s="79" t="b">
        <v>0</v>
      </c>
      <c r="AR232" s="79" t="b">
        <v>0</v>
      </c>
      <c r="AS232" s="79"/>
      <c r="AT232" s="79">
        <v>22</v>
      </c>
      <c r="AU232" s="84" t="s">
        <v>6484</v>
      </c>
      <c r="AV232" s="79" t="b">
        <v>0</v>
      </c>
      <c r="AW232" s="79" t="s">
        <v>6792</v>
      </c>
      <c r="AX232" s="84" t="s">
        <v>7232</v>
      </c>
      <c r="AY232" s="79" t="s">
        <v>66</v>
      </c>
      <c r="AZ232" s="79" t="str">
        <f>REPLACE(INDEX(GroupVertices[Group],MATCH(Vertices[[#This Row],[Vertex]],GroupVertices[Vertex],0)),1,1,"")</f>
        <v>162</v>
      </c>
      <c r="BA232" s="48" t="s">
        <v>1286</v>
      </c>
      <c r="BB232" s="48" t="s">
        <v>1286</v>
      </c>
      <c r="BC232" s="48" t="s">
        <v>1314</v>
      </c>
      <c r="BD232" s="48" t="s">
        <v>1314</v>
      </c>
      <c r="BE232" s="48"/>
      <c r="BF232" s="48"/>
      <c r="BG232" s="133" t="s">
        <v>9178</v>
      </c>
      <c r="BH232" s="133" t="s">
        <v>9178</v>
      </c>
      <c r="BI232" s="133" t="s">
        <v>9515</v>
      </c>
      <c r="BJ232" s="133" t="s">
        <v>9515</v>
      </c>
      <c r="BK232" s="2"/>
      <c r="BL232" s="3"/>
      <c r="BM232" s="3"/>
      <c r="BN232" s="3"/>
      <c r="BO232" s="3"/>
    </row>
    <row r="233" spans="1:67" ht="15">
      <c r="A233" s="65" t="s">
        <v>519</v>
      </c>
      <c r="B233" s="66"/>
      <c r="C233" s="66"/>
      <c r="D233" s="67">
        <v>1.5</v>
      </c>
      <c r="E233" s="69">
        <v>50</v>
      </c>
      <c r="F233" s="103" t="s">
        <v>1758</v>
      </c>
      <c r="G233" s="66"/>
      <c r="H233" s="70"/>
      <c r="I233" s="71"/>
      <c r="J233" s="71"/>
      <c r="K233" s="70" t="s">
        <v>7893</v>
      </c>
      <c r="L233" s="74"/>
      <c r="M233" s="75">
        <v>7170.9345703125</v>
      </c>
      <c r="N233" s="75">
        <v>4774.05859375</v>
      </c>
      <c r="O233" s="76"/>
      <c r="P233" s="77"/>
      <c r="Q233" s="77"/>
      <c r="R233" s="89"/>
      <c r="S233" s="48">
        <v>1</v>
      </c>
      <c r="T233" s="48">
        <v>1</v>
      </c>
      <c r="U233" s="49">
        <v>0</v>
      </c>
      <c r="V233" s="49">
        <v>0</v>
      </c>
      <c r="W233" s="49">
        <v>0</v>
      </c>
      <c r="X233" s="49">
        <v>0.999999</v>
      </c>
      <c r="Y233" s="49">
        <v>0</v>
      </c>
      <c r="Z233" s="49" t="s">
        <v>8113</v>
      </c>
      <c r="AA233" s="72">
        <v>233</v>
      </c>
      <c r="AB233" s="72"/>
      <c r="AC233" s="73"/>
      <c r="AD233" s="79" t="s">
        <v>4396</v>
      </c>
      <c r="AE233" s="79">
        <v>1</v>
      </c>
      <c r="AF233" s="79">
        <v>22</v>
      </c>
      <c r="AG233" s="79">
        <v>32758</v>
      </c>
      <c r="AH233" s="79">
        <v>0</v>
      </c>
      <c r="AI233" s="79"/>
      <c r="AJ233" s="79" t="s">
        <v>5005</v>
      </c>
      <c r="AK233" s="79" t="s">
        <v>5466</v>
      </c>
      <c r="AL233" s="79"/>
      <c r="AM233" s="79"/>
      <c r="AN233" s="81">
        <v>42272.12556712963</v>
      </c>
      <c r="AO233" s="79"/>
      <c r="AP233" s="79" t="b">
        <v>0</v>
      </c>
      <c r="AQ233" s="79" t="b">
        <v>0</v>
      </c>
      <c r="AR233" s="79" t="b">
        <v>0</v>
      </c>
      <c r="AS233" s="79"/>
      <c r="AT233" s="79">
        <v>9</v>
      </c>
      <c r="AU233" s="84" t="s">
        <v>6484</v>
      </c>
      <c r="AV233" s="79" t="b">
        <v>0</v>
      </c>
      <c r="AW233" s="79" t="s">
        <v>6792</v>
      </c>
      <c r="AX233" s="84" t="s">
        <v>7235</v>
      </c>
      <c r="AY233" s="79" t="s">
        <v>66</v>
      </c>
      <c r="AZ233" s="79" t="str">
        <f>REPLACE(INDEX(GroupVertices[Group],MATCH(Vertices[[#This Row],[Vertex]],GroupVertices[Vertex],0)),1,1,"")</f>
        <v>208</v>
      </c>
      <c r="BA233" s="48"/>
      <c r="BB233" s="48"/>
      <c r="BC233" s="48"/>
      <c r="BD233" s="48"/>
      <c r="BE233" s="48"/>
      <c r="BF233" s="48"/>
      <c r="BG233" s="133" t="s">
        <v>9179</v>
      </c>
      <c r="BH233" s="133" t="s">
        <v>9179</v>
      </c>
      <c r="BI233" s="133" t="s">
        <v>9516</v>
      </c>
      <c r="BJ233" s="133" t="s">
        <v>9516</v>
      </c>
      <c r="BK233" s="2"/>
      <c r="BL233" s="3"/>
      <c r="BM233" s="3"/>
      <c r="BN233" s="3"/>
      <c r="BO233" s="3"/>
    </row>
    <row r="234" spans="1:67" ht="15">
      <c r="A234" s="65" t="s">
        <v>523</v>
      </c>
      <c r="B234" s="66"/>
      <c r="C234" s="66"/>
      <c r="D234" s="67">
        <v>1.5</v>
      </c>
      <c r="E234" s="69">
        <v>50</v>
      </c>
      <c r="F234" s="103" t="s">
        <v>1762</v>
      </c>
      <c r="G234" s="66"/>
      <c r="H234" s="70"/>
      <c r="I234" s="71"/>
      <c r="J234" s="71"/>
      <c r="K234" s="70" t="s">
        <v>7898</v>
      </c>
      <c r="L234" s="74"/>
      <c r="M234" s="75">
        <v>9797.4599609375</v>
      </c>
      <c r="N234" s="75">
        <v>1936.1458740234375</v>
      </c>
      <c r="O234" s="76"/>
      <c r="P234" s="77"/>
      <c r="Q234" s="77"/>
      <c r="R234" s="89"/>
      <c r="S234" s="48">
        <v>1</v>
      </c>
      <c r="T234" s="48">
        <v>1</v>
      </c>
      <c r="U234" s="49">
        <v>0</v>
      </c>
      <c r="V234" s="49">
        <v>0</v>
      </c>
      <c r="W234" s="49">
        <v>0</v>
      </c>
      <c r="X234" s="49">
        <v>0.999999</v>
      </c>
      <c r="Y234" s="49">
        <v>0</v>
      </c>
      <c r="Z234" s="49" t="s">
        <v>8113</v>
      </c>
      <c r="AA234" s="72">
        <v>234</v>
      </c>
      <c r="AB234" s="72"/>
      <c r="AC234" s="73"/>
      <c r="AD234" s="79" t="s">
        <v>3880</v>
      </c>
      <c r="AE234" s="79">
        <v>1</v>
      </c>
      <c r="AF234" s="79">
        <v>118</v>
      </c>
      <c r="AG234" s="79">
        <v>84106</v>
      </c>
      <c r="AH234" s="79">
        <v>5</v>
      </c>
      <c r="AI234" s="79"/>
      <c r="AJ234" s="79" t="s">
        <v>5009</v>
      </c>
      <c r="AK234" s="79" t="s">
        <v>5469</v>
      </c>
      <c r="AL234" s="79"/>
      <c r="AM234" s="79"/>
      <c r="AN234" s="81">
        <v>41795.421064814815</v>
      </c>
      <c r="AO234" s="84" t="s">
        <v>6290</v>
      </c>
      <c r="AP234" s="79" t="b">
        <v>0</v>
      </c>
      <c r="AQ234" s="79" t="b">
        <v>0</v>
      </c>
      <c r="AR234" s="79" t="b">
        <v>0</v>
      </c>
      <c r="AS234" s="79"/>
      <c r="AT234" s="79">
        <v>9</v>
      </c>
      <c r="AU234" s="84" t="s">
        <v>6484</v>
      </c>
      <c r="AV234" s="79" t="b">
        <v>0</v>
      </c>
      <c r="AW234" s="79" t="s">
        <v>6792</v>
      </c>
      <c r="AX234" s="84" t="s">
        <v>7240</v>
      </c>
      <c r="AY234" s="79" t="s">
        <v>66</v>
      </c>
      <c r="AZ234" s="79" t="str">
        <f>REPLACE(INDEX(GroupVertices[Group],MATCH(Vertices[[#This Row],[Vertex]],GroupVertices[Vertex],0)),1,1,"")</f>
        <v>174</v>
      </c>
      <c r="BA234" s="48"/>
      <c r="BB234" s="48"/>
      <c r="BC234" s="48"/>
      <c r="BD234" s="48"/>
      <c r="BE234" s="48"/>
      <c r="BF234" s="48"/>
      <c r="BG234" s="133" t="s">
        <v>9180</v>
      </c>
      <c r="BH234" s="133" t="s">
        <v>9180</v>
      </c>
      <c r="BI234" s="133" t="s">
        <v>9517</v>
      </c>
      <c r="BJ234" s="133" t="s">
        <v>9517</v>
      </c>
      <c r="BK234" s="2"/>
      <c r="BL234" s="3"/>
      <c r="BM234" s="3"/>
      <c r="BN234" s="3"/>
      <c r="BO234" s="3"/>
    </row>
    <row r="235" spans="1:67" ht="15">
      <c r="A235" s="65" t="s">
        <v>524</v>
      </c>
      <c r="B235" s="66"/>
      <c r="C235" s="66"/>
      <c r="D235" s="67">
        <v>1.5</v>
      </c>
      <c r="E235" s="69">
        <v>50</v>
      </c>
      <c r="F235" s="103" t="s">
        <v>1763</v>
      </c>
      <c r="G235" s="66"/>
      <c r="H235" s="70"/>
      <c r="I235" s="71"/>
      <c r="J235" s="71"/>
      <c r="K235" s="70" t="s">
        <v>7899</v>
      </c>
      <c r="L235" s="74"/>
      <c r="M235" s="75">
        <v>8503.701171875</v>
      </c>
      <c r="N235" s="75">
        <v>3646.85009765625</v>
      </c>
      <c r="O235" s="76"/>
      <c r="P235" s="77"/>
      <c r="Q235" s="77"/>
      <c r="R235" s="89"/>
      <c r="S235" s="48">
        <v>1</v>
      </c>
      <c r="T235" s="48">
        <v>1</v>
      </c>
      <c r="U235" s="49">
        <v>0</v>
      </c>
      <c r="V235" s="49">
        <v>0</v>
      </c>
      <c r="W235" s="49">
        <v>0</v>
      </c>
      <c r="X235" s="49">
        <v>0.999999</v>
      </c>
      <c r="Y235" s="49">
        <v>0</v>
      </c>
      <c r="Z235" s="49" t="s">
        <v>8113</v>
      </c>
      <c r="AA235" s="72">
        <v>235</v>
      </c>
      <c r="AB235" s="72"/>
      <c r="AC235" s="73"/>
      <c r="AD235" s="79" t="s">
        <v>4401</v>
      </c>
      <c r="AE235" s="79">
        <v>938</v>
      </c>
      <c r="AF235" s="79">
        <v>2808</v>
      </c>
      <c r="AG235" s="79">
        <v>5214</v>
      </c>
      <c r="AH235" s="79">
        <v>6383</v>
      </c>
      <c r="AI235" s="79"/>
      <c r="AJ235" s="79" t="s">
        <v>5010</v>
      </c>
      <c r="AK235" s="79" t="s">
        <v>5441</v>
      </c>
      <c r="AL235" s="84" t="s">
        <v>5786</v>
      </c>
      <c r="AM235" s="79"/>
      <c r="AN235" s="81">
        <v>41591.80194444444</v>
      </c>
      <c r="AO235" s="84" t="s">
        <v>6291</v>
      </c>
      <c r="AP235" s="79" t="b">
        <v>0</v>
      </c>
      <c r="AQ235" s="79" t="b">
        <v>0</v>
      </c>
      <c r="AR235" s="79" t="b">
        <v>1</v>
      </c>
      <c r="AS235" s="79"/>
      <c r="AT235" s="79">
        <v>34</v>
      </c>
      <c r="AU235" s="84" t="s">
        <v>6486</v>
      </c>
      <c r="AV235" s="79" t="b">
        <v>1</v>
      </c>
      <c r="AW235" s="79" t="s">
        <v>6792</v>
      </c>
      <c r="AX235" s="84" t="s">
        <v>7241</v>
      </c>
      <c r="AY235" s="79" t="s">
        <v>66</v>
      </c>
      <c r="AZ235" s="79" t="str">
        <f>REPLACE(INDEX(GroupVertices[Group],MATCH(Vertices[[#This Row],[Vertex]],GroupVertices[Vertex],0)),1,1,"")</f>
        <v>147</v>
      </c>
      <c r="BA235" s="48"/>
      <c r="BB235" s="48"/>
      <c r="BC235" s="48"/>
      <c r="BD235" s="48"/>
      <c r="BE235" s="48"/>
      <c r="BF235" s="48"/>
      <c r="BG235" s="133" t="s">
        <v>9181</v>
      </c>
      <c r="BH235" s="133" t="s">
        <v>9181</v>
      </c>
      <c r="BI235" s="133" t="s">
        <v>9518</v>
      </c>
      <c r="BJ235" s="133" t="s">
        <v>9518</v>
      </c>
      <c r="BK235" s="2"/>
      <c r="BL235" s="3"/>
      <c r="BM235" s="3"/>
      <c r="BN235" s="3"/>
      <c r="BO235" s="3"/>
    </row>
    <row r="236" spans="1:67" ht="15">
      <c r="A236" s="65" t="s">
        <v>534</v>
      </c>
      <c r="B236" s="66"/>
      <c r="C236" s="66"/>
      <c r="D236" s="67">
        <v>1.5</v>
      </c>
      <c r="E236" s="69">
        <v>50</v>
      </c>
      <c r="F236" s="103" t="s">
        <v>1770</v>
      </c>
      <c r="G236" s="66"/>
      <c r="H236" s="70"/>
      <c r="I236" s="71"/>
      <c r="J236" s="71"/>
      <c r="K236" s="70" t="s">
        <v>7913</v>
      </c>
      <c r="L236" s="74"/>
      <c r="M236" s="75">
        <v>7170.9345703125</v>
      </c>
      <c r="N236" s="75">
        <v>5317.7705078125</v>
      </c>
      <c r="O236" s="76"/>
      <c r="P236" s="77"/>
      <c r="Q236" s="77"/>
      <c r="R236" s="89"/>
      <c r="S236" s="48">
        <v>1</v>
      </c>
      <c r="T236" s="48">
        <v>1</v>
      </c>
      <c r="U236" s="49">
        <v>0</v>
      </c>
      <c r="V236" s="49">
        <v>0</v>
      </c>
      <c r="W236" s="49">
        <v>0</v>
      </c>
      <c r="X236" s="49">
        <v>0.999999</v>
      </c>
      <c r="Y236" s="49">
        <v>0</v>
      </c>
      <c r="Z236" s="49" t="s">
        <v>8113</v>
      </c>
      <c r="AA236" s="72">
        <v>236</v>
      </c>
      <c r="AB236" s="72"/>
      <c r="AC236" s="73"/>
      <c r="AD236" s="79" t="s">
        <v>4414</v>
      </c>
      <c r="AE236" s="79">
        <v>6293</v>
      </c>
      <c r="AF236" s="79">
        <v>5746</v>
      </c>
      <c r="AG236" s="79">
        <v>238011</v>
      </c>
      <c r="AH236" s="79">
        <v>50442</v>
      </c>
      <c r="AI236" s="79"/>
      <c r="AJ236" s="79" t="s">
        <v>5023</v>
      </c>
      <c r="AK236" s="79" t="s">
        <v>5477</v>
      </c>
      <c r="AL236" s="79"/>
      <c r="AM236" s="79"/>
      <c r="AN236" s="81">
        <v>40008.26263888889</v>
      </c>
      <c r="AO236" s="79"/>
      <c r="AP236" s="79" t="b">
        <v>0</v>
      </c>
      <c r="AQ236" s="79" t="b">
        <v>0</v>
      </c>
      <c r="AR236" s="79" t="b">
        <v>0</v>
      </c>
      <c r="AS236" s="79"/>
      <c r="AT236" s="79">
        <v>186</v>
      </c>
      <c r="AU236" s="84" t="s">
        <v>6491</v>
      </c>
      <c r="AV236" s="79" t="b">
        <v>0</v>
      </c>
      <c r="AW236" s="79" t="s">
        <v>6792</v>
      </c>
      <c r="AX236" s="84" t="s">
        <v>7255</v>
      </c>
      <c r="AY236" s="79" t="s">
        <v>66</v>
      </c>
      <c r="AZ236" s="79" t="str">
        <f>REPLACE(INDEX(GroupVertices[Group],MATCH(Vertices[[#This Row],[Vertex]],GroupVertices[Vertex],0)),1,1,"")</f>
        <v>211</v>
      </c>
      <c r="BA236" s="48" t="s">
        <v>1291</v>
      </c>
      <c r="BB236" s="48" t="s">
        <v>1291</v>
      </c>
      <c r="BC236" s="48" t="s">
        <v>1314</v>
      </c>
      <c r="BD236" s="48" t="s">
        <v>1314</v>
      </c>
      <c r="BE236" s="48"/>
      <c r="BF236" s="48"/>
      <c r="BG236" s="133" t="s">
        <v>9182</v>
      </c>
      <c r="BH236" s="133" t="s">
        <v>9182</v>
      </c>
      <c r="BI236" s="133" t="s">
        <v>9519</v>
      </c>
      <c r="BJ236" s="133" t="s">
        <v>9519</v>
      </c>
      <c r="BK236" s="2"/>
      <c r="BL236" s="3"/>
      <c r="BM236" s="3"/>
      <c r="BN236" s="3"/>
      <c r="BO236" s="3"/>
    </row>
    <row r="237" spans="1:67" ht="15">
      <c r="A237" s="65" t="s">
        <v>537</v>
      </c>
      <c r="B237" s="66"/>
      <c r="C237" s="66"/>
      <c r="D237" s="67">
        <v>1.5</v>
      </c>
      <c r="E237" s="69">
        <v>50</v>
      </c>
      <c r="F237" s="103" t="s">
        <v>1773</v>
      </c>
      <c r="G237" s="66"/>
      <c r="H237" s="70"/>
      <c r="I237" s="71"/>
      <c r="J237" s="71"/>
      <c r="K237" s="70" t="s">
        <v>7919</v>
      </c>
      <c r="L237" s="74"/>
      <c r="M237" s="75">
        <v>7443.98876953125</v>
      </c>
      <c r="N237" s="75">
        <v>424.3607482910156</v>
      </c>
      <c r="O237" s="76"/>
      <c r="P237" s="77"/>
      <c r="Q237" s="77"/>
      <c r="R237" s="89"/>
      <c r="S237" s="48">
        <v>1</v>
      </c>
      <c r="T237" s="48">
        <v>1</v>
      </c>
      <c r="U237" s="49">
        <v>0</v>
      </c>
      <c r="V237" s="49">
        <v>0</v>
      </c>
      <c r="W237" s="49">
        <v>0</v>
      </c>
      <c r="X237" s="49">
        <v>0.999999</v>
      </c>
      <c r="Y237" s="49">
        <v>0</v>
      </c>
      <c r="Z237" s="49" t="s">
        <v>8113</v>
      </c>
      <c r="AA237" s="72">
        <v>237</v>
      </c>
      <c r="AB237" s="72"/>
      <c r="AC237" s="73"/>
      <c r="AD237" s="79" t="s">
        <v>4420</v>
      </c>
      <c r="AE237" s="79">
        <v>4</v>
      </c>
      <c r="AF237" s="79">
        <v>261</v>
      </c>
      <c r="AG237" s="79">
        <v>161957</v>
      </c>
      <c r="AH237" s="79">
        <v>0</v>
      </c>
      <c r="AI237" s="79"/>
      <c r="AJ237" s="79" t="s">
        <v>5029</v>
      </c>
      <c r="AK237" s="79"/>
      <c r="AL237" s="79"/>
      <c r="AM237" s="79"/>
      <c r="AN237" s="81">
        <v>42516.70149305555</v>
      </c>
      <c r="AO237" s="79"/>
      <c r="AP237" s="79" t="b">
        <v>0</v>
      </c>
      <c r="AQ237" s="79" t="b">
        <v>0</v>
      </c>
      <c r="AR237" s="79" t="b">
        <v>0</v>
      </c>
      <c r="AS237" s="79"/>
      <c r="AT237" s="79">
        <v>24</v>
      </c>
      <c r="AU237" s="84" t="s">
        <v>6484</v>
      </c>
      <c r="AV237" s="79" t="b">
        <v>0</v>
      </c>
      <c r="AW237" s="79" t="s">
        <v>6792</v>
      </c>
      <c r="AX237" s="84" t="s">
        <v>7261</v>
      </c>
      <c r="AY237" s="79" t="s">
        <v>66</v>
      </c>
      <c r="AZ237" s="79" t="str">
        <f>REPLACE(INDEX(GroupVertices[Group],MATCH(Vertices[[#This Row],[Vertex]],GroupVertices[Vertex],0)),1,1,"")</f>
        <v>263</v>
      </c>
      <c r="BA237" s="48"/>
      <c r="BB237" s="48"/>
      <c r="BC237" s="48"/>
      <c r="BD237" s="48"/>
      <c r="BE237" s="48"/>
      <c r="BF237" s="48"/>
      <c r="BG237" s="133" t="s">
        <v>9183</v>
      </c>
      <c r="BH237" s="133" t="s">
        <v>9183</v>
      </c>
      <c r="BI237" s="133" t="s">
        <v>9520</v>
      </c>
      <c r="BJ237" s="133" t="s">
        <v>9520</v>
      </c>
      <c r="BK237" s="2"/>
      <c r="BL237" s="3"/>
      <c r="BM237" s="3"/>
      <c r="BN237" s="3"/>
      <c r="BO237" s="3"/>
    </row>
    <row r="238" spans="1:67" ht="15">
      <c r="A238" s="65" t="s">
        <v>538</v>
      </c>
      <c r="B238" s="66"/>
      <c r="C238" s="66"/>
      <c r="D238" s="67">
        <v>1.5</v>
      </c>
      <c r="E238" s="69">
        <v>50</v>
      </c>
      <c r="F238" s="103" t="s">
        <v>1774</v>
      </c>
      <c r="G238" s="66"/>
      <c r="H238" s="70"/>
      <c r="I238" s="71"/>
      <c r="J238" s="71"/>
      <c r="K238" s="70" t="s">
        <v>7920</v>
      </c>
      <c r="L238" s="74"/>
      <c r="M238" s="75">
        <v>7710.54248046875</v>
      </c>
      <c r="N238" s="75">
        <v>968.0729370117188</v>
      </c>
      <c r="O238" s="76"/>
      <c r="P238" s="77"/>
      <c r="Q238" s="77"/>
      <c r="R238" s="89"/>
      <c r="S238" s="48">
        <v>1</v>
      </c>
      <c r="T238" s="48">
        <v>1</v>
      </c>
      <c r="U238" s="49">
        <v>0</v>
      </c>
      <c r="V238" s="49">
        <v>0</v>
      </c>
      <c r="W238" s="49">
        <v>0</v>
      </c>
      <c r="X238" s="49">
        <v>0.999999</v>
      </c>
      <c r="Y238" s="49">
        <v>0</v>
      </c>
      <c r="Z238" s="49" t="s">
        <v>8113</v>
      </c>
      <c r="AA238" s="72">
        <v>238</v>
      </c>
      <c r="AB238" s="72"/>
      <c r="AC238" s="73"/>
      <c r="AD238" s="79" t="s">
        <v>4421</v>
      </c>
      <c r="AE238" s="79">
        <v>119</v>
      </c>
      <c r="AF238" s="79">
        <v>67</v>
      </c>
      <c r="AG238" s="79">
        <v>15221</v>
      </c>
      <c r="AH238" s="79">
        <v>18166</v>
      </c>
      <c r="AI238" s="79"/>
      <c r="AJ238" s="79" t="s">
        <v>5030</v>
      </c>
      <c r="AK238" s="79" t="s">
        <v>5482</v>
      </c>
      <c r="AL238" s="79"/>
      <c r="AM238" s="79"/>
      <c r="AN238" s="81">
        <v>42327.038460648146</v>
      </c>
      <c r="AO238" s="84" t="s">
        <v>6309</v>
      </c>
      <c r="AP238" s="79" t="b">
        <v>0</v>
      </c>
      <c r="AQ238" s="79" t="b">
        <v>0</v>
      </c>
      <c r="AR238" s="79" t="b">
        <v>0</v>
      </c>
      <c r="AS238" s="79"/>
      <c r="AT238" s="79">
        <v>7</v>
      </c>
      <c r="AU238" s="84" t="s">
        <v>6484</v>
      </c>
      <c r="AV238" s="79" t="b">
        <v>0</v>
      </c>
      <c r="AW238" s="79" t="s">
        <v>6792</v>
      </c>
      <c r="AX238" s="84" t="s">
        <v>7262</v>
      </c>
      <c r="AY238" s="79" t="s">
        <v>66</v>
      </c>
      <c r="AZ238" s="79" t="str">
        <f>REPLACE(INDEX(GroupVertices[Group],MATCH(Vertices[[#This Row],[Vertex]],GroupVertices[Vertex],0)),1,1,"")</f>
        <v>247</v>
      </c>
      <c r="BA238" s="48"/>
      <c r="BB238" s="48"/>
      <c r="BC238" s="48"/>
      <c r="BD238" s="48"/>
      <c r="BE238" s="48"/>
      <c r="BF238" s="48"/>
      <c r="BG238" s="133" t="s">
        <v>9184</v>
      </c>
      <c r="BH238" s="133" t="s">
        <v>9184</v>
      </c>
      <c r="BI238" s="133" t="s">
        <v>9521</v>
      </c>
      <c r="BJ238" s="133" t="s">
        <v>9521</v>
      </c>
      <c r="BK238" s="2"/>
      <c r="BL238" s="3"/>
      <c r="BM238" s="3"/>
      <c r="BN238" s="3"/>
      <c r="BO238" s="3"/>
    </row>
    <row r="239" spans="1:67" ht="15">
      <c r="A239" s="65" t="s">
        <v>542</v>
      </c>
      <c r="B239" s="66"/>
      <c r="C239" s="66"/>
      <c r="D239" s="67">
        <v>1.5</v>
      </c>
      <c r="E239" s="69">
        <v>50</v>
      </c>
      <c r="F239" s="103" t="s">
        <v>6688</v>
      </c>
      <c r="G239" s="66"/>
      <c r="H239" s="70"/>
      <c r="I239" s="71"/>
      <c r="J239" s="71"/>
      <c r="K239" s="70" t="s">
        <v>7924</v>
      </c>
      <c r="L239" s="74"/>
      <c r="M239" s="75">
        <v>7170.9345703125</v>
      </c>
      <c r="N239" s="75">
        <v>2599.20947265625</v>
      </c>
      <c r="O239" s="76"/>
      <c r="P239" s="77"/>
      <c r="Q239" s="77"/>
      <c r="R239" s="89"/>
      <c r="S239" s="48">
        <v>1</v>
      </c>
      <c r="T239" s="48">
        <v>1</v>
      </c>
      <c r="U239" s="49">
        <v>0</v>
      </c>
      <c r="V239" s="49">
        <v>0</v>
      </c>
      <c r="W239" s="49">
        <v>0</v>
      </c>
      <c r="X239" s="49">
        <v>0.999999</v>
      </c>
      <c r="Y239" s="49">
        <v>0</v>
      </c>
      <c r="Z239" s="49" t="s">
        <v>8113</v>
      </c>
      <c r="AA239" s="72">
        <v>239</v>
      </c>
      <c r="AB239" s="72"/>
      <c r="AC239" s="73"/>
      <c r="AD239" s="79" t="s">
        <v>4425</v>
      </c>
      <c r="AE239" s="79">
        <v>736</v>
      </c>
      <c r="AF239" s="79">
        <v>204</v>
      </c>
      <c r="AG239" s="79">
        <v>1321</v>
      </c>
      <c r="AH239" s="79">
        <v>250</v>
      </c>
      <c r="AI239" s="79"/>
      <c r="AJ239" s="79" t="s">
        <v>5032</v>
      </c>
      <c r="AK239" s="79" t="s">
        <v>5441</v>
      </c>
      <c r="AL239" s="84" t="s">
        <v>5801</v>
      </c>
      <c r="AM239" s="79"/>
      <c r="AN239" s="81">
        <v>40342.885104166664</v>
      </c>
      <c r="AO239" s="84" t="s">
        <v>6312</v>
      </c>
      <c r="AP239" s="79" t="b">
        <v>0</v>
      </c>
      <c r="AQ239" s="79" t="b">
        <v>0</v>
      </c>
      <c r="AR239" s="79" t="b">
        <v>1</v>
      </c>
      <c r="AS239" s="79"/>
      <c r="AT239" s="79">
        <v>7</v>
      </c>
      <c r="AU239" s="84" t="s">
        <v>6484</v>
      </c>
      <c r="AV239" s="79" t="b">
        <v>0</v>
      </c>
      <c r="AW239" s="79" t="s">
        <v>6792</v>
      </c>
      <c r="AX239" s="84" t="s">
        <v>7266</v>
      </c>
      <c r="AY239" s="79" t="s">
        <v>66</v>
      </c>
      <c r="AZ239" s="79" t="str">
        <f>REPLACE(INDEX(GroupVertices[Group],MATCH(Vertices[[#This Row],[Vertex]],GroupVertices[Vertex],0)),1,1,"")</f>
        <v>212</v>
      </c>
      <c r="BA239" s="48"/>
      <c r="BB239" s="48"/>
      <c r="BC239" s="48"/>
      <c r="BD239" s="48"/>
      <c r="BE239" s="48"/>
      <c r="BF239" s="48"/>
      <c r="BG239" s="133" t="s">
        <v>9185</v>
      </c>
      <c r="BH239" s="133" t="s">
        <v>9185</v>
      </c>
      <c r="BI239" s="133" t="s">
        <v>9522</v>
      </c>
      <c r="BJ239" s="133" t="s">
        <v>9522</v>
      </c>
      <c r="BK239" s="2"/>
      <c r="BL239" s="3"/>
      <c r="BM239" s="3"/>
      <c r="BN239" s="3"/>
      <c r="BO239" s="3"/>
    </row>
    <row r="240" spans="1:67" ht="15">
      <c r="A240" s="65" t="s">
        <v>543</v>
      </c>
      <c r="B240" s="66"/>
      <c r="C240" s="66"/>
      <c r="D240" s="67">
        <v>1.5</v>
      </c>
      <c r="E240" s="69">
        <v>50</v>
      </c>
      <c r="F240" s="103" t="s">
        <v>1778</v>
      </c>
      <c r="G240" s="66"/>
      <c r="H240" s="70"/>
      <c r="I240" s="71"/>
      <c r="J240" s="71"/>
      <c r="K240" s="70" t="s">
        <v>7925</v>
      </c>
      <c r="L240" s="74"/>
      <c r="M240" s="75">
        <v>9082.31640625</v>
      </c>
      <c r="N240" s="75">
        <v>901.7666015625</v>
      </c>
      <c r="O240" s="76"/>
      <c r="P240" s="77"/>
      <c r="Q240" s="77"/>
      <c r="R240" s="89"/>
      <c r="S240" s="48">
        <v>1</v>
      </c>
      <c r="T240" s="48">
        <v>1</v>
      </c>
      <c r="U240" s="49">
        <v>0</v>
      </c>
      <c r="V240" s="49">
        <v>0</v>
      </c>
      <c r="W240" s="49">
        <v>0</v>
      </c>
      <c r="X240" s="49">
        <v>0.999999</v>
      </c>
      <c r="Y240" s="49">
        <v>0</v>
      </c>
      <c r="Z240" s="49" t="s">
        <v>8113</v>
      </c>
      <c r="AA240" s="72">
        <v>240</v>
      </c>
      <c r="AB240" s="72"/>
      <c r="AC240" s="73"/>
      <c r="AD240" s="79" t="s">
        <v>4426</v>
      </c>
      <c r="AE240" s="79">
        <v>442</v>
      </c>
      <c r="AF240" s="79">
        <v>473</v>
      </c>
      <c r="AG240" s="79">
        <v>8217</v>
      </c>
      <c r="AH240" s="79">
        <v>7275</v>
      </c>
      <c r="AI240" s="79"/>
      <c r="AJ240" s="79" t="s">
        <v>5033</v>
      </c>
      <c r="AK240" s="79" t="s">
        <v>5484</v>
      </c>
      <c r="AL240" s="84" t="s">
        <v>5802</v>
      </c>
      <c r="AM240" s="79"/>
      <c r="AN240" s="81">
        <v>40301.16525462963</v>
      </c>
      <c r="AO240" s="84" t="s">
        <v>6313</v>
      </c>
      <c r="AP240" s="79" t="b">
        <v>0</v>
      </c>
      <c r="AQ240" s="79" t="b">
        <v>0</v>
      </c>
      <c r="AR240" s="79" t="b">
        <v>1</v>
      </c>
      <c r="AS240" s="79"/>
      <c r="AT240" s="79">
        <v>4</v>
      </c>
      <c r="AU240" s="84" t="s">
        <v>6495</v>
      </c>
      <c r="AV240" s="79" t="b">
        <v>0</v>
      </c>
      <c r="AW240" s="79" t="s">
        <v>6792</v>
      </c>
      <c r="AX240" s="84" t="s">
        <v>7267</v>
      </c>
      <c r="AY240" s="79" t="s">
        <v>66</v>
      </c>
      <c r="AZ240" s="79" t="str">
        <f>REPLACE(INDEX(GroupVertices[Group],MATCH(Vertices[[#This Row],[Vertex]],GroupVertices[Vertex],0)),1,1,"")</f>
        <v>176</v>
      </c>
      <c r="BA240" s="48"/>
      <c r="BB240" s="48"/>
      <c r="BC240" s="48"/>
      <c r="BD240" s="48"/>
      <c r="BE240" s="48"/>
      <c r="BF240" s="48"/>
      <c r="BG240" s="133" t="s">
        <v>9186</v>
      </c>
      <c r="BH240" s="133" t="s">
        <v>9186</v>
      </c>
      <c r="BI240" s="133" t="s">
        <v>9523</v>
      </c>
      <c r="BJ240" s="133" t="s">
        <v>9523</v>
      </c>
      <c r="BK240" s="2"/>
      <c r="BL240" s="3"/>
      <c r="BM240" s="3"/>
      <c r="BN240" s="3"/>
      <c r="BO240" s="3"/>
    </row>
    <row r="241" spans="1:67" ht="15">
      <c r="A241" s="65" t="s">
        <v>545</v>
      </c>
      <c r="B241" s="66"/>
      <c r="C241" s="66"/>
      <c r="D241" s="67">
        <v>1.5</v>
      </c>
      <c r="E241" s="69">
        <v>50</v>
      </c>
      <c r="F241" s="103" t="s">
        <v>1780</v>
      </c>
      <c r="G241" s="66"/>
      <c r="H241" s="70"/>
      <c r="I241" s="71"/>
      <c r="J241" s="71"/>
      <c r="K241" s="70" t="s">
        <v>7928</v>
      </c>
      <c r="L241" s="74"/>
      <c r="M241" s="75">
        <v>8250.150390625</v>
      </c>
      <c r="N241" s="75">
        <v>2559.42578125</v>
      </c>
      <c r="O241" s="76"/>
      <c r="P241" s="77"/>
      <c r="Q241" s="77"/>
      <c r="R241" s="89"/>
      <c r="S241" s="48">
        <v>1</v>
      </c>
      <c r="T241" s="48">
        <v>1</v>
      </c>
      <c r="U241" s="49">
        <v>0</v>
      </c>
      <c r="V241" s="49">
        <v>0</v>
      </c>
      <c r="W241" s="49">
        <v>0</v>
      </c>
      <c r="X241" s="49">
        <v>0.999999</v>
      </c>
      <c r="Y241" s="49">
        <v>0</v>
      </c>
      <c r="Z241" s="49" t="s">
        <v>8113</v>
      </c>
      <c r="AA241" s="72">
        <v>241</v>
      </c>
      <c r="AB241" s="72"/>
      <c r="AC241" s="73"/>
      <c r="AD241" s="79" t="s">
        <v>4429</v>
      </c>
      <c r="AE241" s="79">
        <v>1109</v>
      </c>
      <c r="AF241" s="79">
        <v>534</v>
      </c>
      <c r="AG241" s="79">
        <v>30526</v>
      </c>
      <c r="AH241" s="79">
        <v>9328</v>
      </c>
      <c r="AI241" s="79"/>
      <c r="AJ241" s="79" t="s">
        <v>5036</v>
      </c>
      <c r="AK241" s="79" t="s">
        <v>5486</v>
      </c>
      <c r="AL241" s="79"/>
      <c r="AM241" s="79"/>
      <c r="AN241" s="81">
        <v>41284.94541666667</v>
      </c>
      <c r="AO241" s="84" t="s">
        <v>6316</v>
      </c>
      <c r="AP241" s="79" t="b">
        <v>0</v>
      </c>
      <c r="AQ241" s="79" t="b">
        <v>0</v>
      </c>
      <c r="AR241" s="79" t="b">
        <v>0</v>
      </c>
      <c r="AS241" s="79"/>
      <c r="AT241" s="79">
        <v>2</v>
      </c>
      <c r="AU241" s="84" t="s">
        <v>6484</v>
      </c>
      <c r="AV241" s="79" t="b">
        <v>0</v>
      </c>
      <c r="AW241" s="79" t="s">
        <v>6792</v>
      </c>
      <c r="AX241" s="84" t="s">
        <v>7270</v>
      </c>
      <c r="AY241" s="79" t="s">
        <v>66</v>
      </c>
      <c r="AZ241" s="79" t="str">
        <f>REPLACE(INDEX(GroupVertices[Group],MATCH(Vertices[[#This Row],[Vertex]],GroupVertices[Vertex],0)),1,1,"")</f>
        <v>154</v>
      </c>
      <c r="BA241" s="48"/>
      <c r="BB241" s="48"/>
      <c r="BC241" s="48"/>
      <c r="BD241" s="48"/>
      <c r="BE241" s="48"/>
      <c r="BF241" s="48"/>
      <c r="BG241" s="133" t="s">
        <v>9187</v>
      </c>
      <c r="BH241" s="133" t="s">
        <v>9187</v>
      </c>
      <c r="BI241" s="133" t="s">
        <v>9524</v>
      </c>
      <c r="BJ241" s="133" t="s">
        <v>9524</v>
      </c>
      <c r="BK241" s="2"/>
      <c r="BL241" s="3"/>
      <c r="BM241" s="3"/>
      <c r="BN241" s="3"/>
      <c r="BO241" s="3"/>
    </row>
    <row r="242" spans="1:67" ht="15">
      <c r="A242" s="65" t="s">
        <v>546</v>
      </c>
      <c r="B242" s="66"/>
      <c r="C242" s="66"/>
      <c r="D242" s="67">
        <v>1.5</v>
      </c>
      <c r="E242" s="69">
        <v>50</v>
      </c>
      <c r="F242" s="103" t="s">
        <v>1781</v>
      </c>
      <c r="G242" s="66"/>
      <c r="H242" s="70"/>
      <c r="I242" s="71"/>
      <c r="J242" s="71"/>
      <c r="K242" s="70" t="s">
        <v>7929</v>
      </c>
      <c r="L242" s="74"/>
      <c r="M242" s="75">
        <v>7443.98876953125</v>
      </c>
      <c r="N242" s="75">
        <v>2055.497314453125</v>
      </c>
      <c r="O242" s="76"/>
      <c r="P242" s="77"/>
      <c r="Q242" s="77"/>
      <c r="R242" s="89"/>
      <c r="S242" s="48">
        <v>1</v>
      </c>
      <c r="T242" s="48">
        <v>1</v>
      </c>
      <c r="U242" s="49">
        <v>0</v>
      </c>
      <c r="V242" s="49">
        <v>0</v>
      </c>
      <c r="W242" s="49">
        <v>0</v>
      </c>
      <c r="X242" s="49">
        <v>0.999999</v>
      </c>
      <c r="Y242" s="49">
        <v>0</v>
      </c>
      <c r="Z242" s="49" t="s">
        <v>8113</v>
      </c>
      <c r="AA242" s="72">
        <v>242</v>
      </c>
      <c r="AB242" s="72"/>
      <c r="AC242" s="73"/>
      <c r="AD242" s="79" t="s">
        <v>4430</v>
      </c>
      <c r="AE242" s="79">
        <v>1</v>
      </c>
      <c r="AF242" s="79">
        <v>5</v>
      </c>
      <c r="AG242" s="79">
        <v>42670</v>
      </c>
      <c r="AH242" s="79">
        <v>0</v>
      </c>
      <c r="AI242" s="79"/>
      <c r="AJ242" s="79" t="s">
        <v>5037</v>
      </c>
      <c r="AK242" s="79" t="s">
        <v>5487</v>
      </c>
      <c r="AL242" s="79"/>
      <c r="AM242" s="79"/>
      <c r="AN242" s="81">
        <v>42527.92704861111</v>
      </c>
      <c r="AO242" s="79"/>
      <c r="AP242" s="79" t="b">
        <v>1</v>
      </c>
      <c r="AQ242" s="79" t="b">
        <v>0</v>
      </c>
      <c r="AR242" s="79" t="b">
        <v>0</v>
      </c>
      <c r="AS242" s="79"/>
      <c r="AT242" s="79">
        <v>0</v>
      </c>
      <c r="AU242" s="79"/>
      <c r="AV242" s="79" t="b">
        <v>0</v>
      </c>
      <c r="AW242" s="79" t="s">
        <v>6792</v>
      </c>
      <c r="AX242" s="84" t="s">
        <v>7271</v>
      </c>
      <c r="AY242" s="79" t="s">
        <v>66</v>
      </c>
      <c r="AZ242" s="79" t="str">
        <f>REPLACE(INDEX(GroupVertices[Group],MATCH(Vertices[[#This Row],[Vertex]],GroupVertices[Vertex],0)),1,1,"")</f>
        <v>264</v>
      </c>
      <c r="BA242" s="48"/>
      <c r="BB242" s="48"/>
      <c r="BC242" s="48"/>
      <c r="BD242" s="48"/>
      <c r="BE242" s="48"/>
      <c r="BF242" s="48"/>
      <c r="BG242" s="133" t="s">
        <v>9188</v>
      </c>
      <c r="BH242" s="133" t="s">
        <v>9188</v>
      </c>
      <c r="BI242" s="133" t="s">
        <v>9525</v>
      </c>
      <c r="BJ242" s="133" t="s">
        <v>9525</v>
      </c>
      <c r="BK242" s="2"/>
      <c r="BL242" s="3"/>
      <c r="BM242" s="3"/>
      <c r="BN242" s="3"/>
      <c r="BO242" s="3"/>
    </row>
    <row r="243" spans="1:67" ht="15">
      <c r="A243" s="65" t="s">
        <v>550</v>
      </c>
      <c r="B243" s="66"/>
      <c r="C243" s="66"/>
      <c r="D243" s="67">
        <v>1.5</v>
      </c>
      <c r="E243" s="69">
        <v>50</v>
      </c>
      <c r="F243" s="103" t="s">
        <v>1784</v>
      </c>
      <c r="G243" s="66"/>
      <c r="H243" s="70"/>
      <c r="I243" s="71"/>
      <c r="J243" s="71"/>
      <c r="K243" s="70" t="s">
        <v>7933</v>
      </c>
      <c r="L243" s="74"/>
      <c r="M243" s="75">
        <v>7170.9345703125</v>
      </c>
      <c r="N243" s="75">
        <v>2055.497314453125</v>
      </c>
      <c r="O243" s="76"/>
      <c r="P243" s="77"/>
      <c r="Q243" s="77"/>
      <c r="R243" s="89"/>
      <c r="S243" s="48">
        <v>1</v>
      </c>
      <c r="T243" s="48">
        <v>1</v>
      </c>
      <c r="U243" s="49">
        <v>0</v>
      </c>
      <c r="V243" s="49">
        <v>0</v>
      </c>
      <c r="W243" s="49">
        <v>0</v>
      </c>
      <c r="X243" s="49">
        <v>0.999999</v>
      </c>
      <c r="Y243" s="49">
        <v>0</v>
      </c>
      <c r="Z243" s="49" t="s">
        <v>8113</v>
      </c>
      <c r="AA243" s="72">
        <v>243</v>
      </c>
      <c r="AB243" s="72"/>
      <c r="AC243" s="73"/>
      <c r="AD243" s="79" t="s">
        <v>4434</v>
      </c>
      <c r="AE243" s="79">
        <v>9</v>
      </c>
      <c r="AF243" s="79">
        <v>7</v>
      </c>
      <c r="AG243" s="79">
        <v>68</v>
      </c>
      <c r="AH243" s="79">
        <v>44</v>
      </c>
      <c r="AI243" s="79"/>
      <c r="AJ243" s="79" t="s">
        <v>5041</v>
      </c>
      <c r="AK243" s="79" t="s">
        <v>5489</v>
      </c>
      <c r="AL243" s="79"/>
      <c r="AM243" s="79"/>
      <c r="AN243" s="81">
        <v>43482.28113425926</v>
      </c>
      <c r="AO243" s="84" t="s">
        <v>6320</v>
      </c>
      <c r="AP243" s="79" t="b">
        <v>1</v>
      </c>
      <c r="AQ243" s="79" t="b">
        <v>0</v>
      </c>
      <c r="AR243" s="79" t="b">
        <v>0</v>
      </c>
      <c r="AS243" s="79"/>
      <c r="AT243" s="79">
        <v>0</v>
      </c>
      <c r="AU243" s="79"/>
      <c r="AV243" s="79" t="b">
        <v>0</v>
      </c>
      <c r="AW243" s="79" t="s">
        <v>6792</v>
      </c>
      <c r="AX243" s="84" t="s">
        <v>7275</v>
      </c>
      <c r="AY243" s="79" t="s">
        <v>66</v>
      </c>
      <c r="AZ243" s="79" t="str">
        <f>REPLACE(INDEX(GroupVertices[Group],MATCH(Vertices[[#This Row],[Vertex]],GroupVertices[Vertex],0)),1,1,"")</f>
        <v>217</v>
      </c>
      <c r="BA243" s="48" t="s">
        <v>1293</v>
      </c>
      <c r="BB243" s="48" t="s">
        <v>1293</v>
      </c>
      <c r="BC243" s="48" t="s">
        <v>1334</v>
      </c>
      <c r="BD243" s="48" t="s">
        <v>1334</v>
      </c>
      <c r="BE243" s="48" t="s">
        <v>1377</v>
      </c>
      <c r="BF243" s="48" t="s">
        <v>1377</v>
      </c>
      <c r="BG243" s="133" t="s">
        <v>9189</v>
      </c>
      <c r="BH243" s="133" t="s">
        <v>9189</v>
      </c>
      <c r="BI243" s="133" t="s">
        <v>9526</v>
      </c>
      <c r="BJ243" s="133" t="s">
        <v>9526</v>
      </c>
      <c r="BK243" s="2"/>
      <c r="BL243" s="3"/>
      <c r="BM243" s="3"/>
      <c r="BN243" s="3"/>
      <c r="BO243" s="3"/>
    </row>
    <row r="244" spans="1:67" ht="15">
      <c r="A244" s="65" t="s">
        <v>553</v>
      </c>
      <c r="B244" s="66"/>
      <c r="C244" s="66"/>
      <c r="D244" s="67">
        <v>1.5</v>
      </c>
      <c r="E244" s="69">
        <v>50</v>
      </c>
      <c r="F244" s="103" t="s">
        <v>1786</v>
      </c>
      <c r="G244" s="66"/>
      <c r="H244" s="70"/>
      <c r="I244" s="71"/>
      <c r="J244" s="71"/>
      <c r="K244" s="70" t="s">
        <v>7936</v>
      </c>
      <c r="L244" s="74"/>
      <c r="M244" s="75">
        <v>9407.3818359375</v>
      </c>
      <c r="N244" s="75">
        <v>795.6763916015625</v>
      </c>
      <c r="O244" s="76"/>
      <c r="P244" s="77"/>
      <c r="Q244" s="77"/>
      <c r="R244" s="89"/>
      <c r="S244" s="48">
        <v>1</v>
      </c>
      <c r="T244" s="48">
        <v>1</v>
      </c>
      <c r="U244" s="49">
        <v>0</v>
      </c>
      <c r="V244" s="49">
        <v>0</v>
      </c>
      <c r="W244" s="49">
        <v>0</v>
      </c>
      <c r="X244" s="49">
        <v>0.999999</v>
      </c>
      <c r="Y244" s="49">
        <v>0</v>
      </c>
      <c r="Z244" s="49" t="s">
        <v>8113</v>
      </c>
      <c r="AA244" s="72">
        <v>244</v>
      </c>
      <c r="AB244" s="72"/>
      <c r="AC244" s="73"/>
      <c r="AD244" s="79" t="s">
        <v>4437</v>
      </c>
      <c r="AE244" s="79">
        <v>569</v>
      </c>
      <c r="AF244" s="79">
        <v>709</v>
      </c>
      <c r="AG244" s="79">
        <v>6377</v>
      </c>
      <c r="AH244" s="79">
        <v>9127</v>
      </c>
      <c r="AI244" s="79"/>
      <c r="AJ244" s="79" t="s">
        <v>5044</v>
      </c>
      <c r="AK244" s="79"/>
      <c r="AL244" s="84" t="s">
        <v>5807</v>
      </c>
      <c r="AM244" s="79"/>
      <c r="AN244" s="81">
        <v>41358.56196759259</v>
      </c>
      <c r="AO244" s="84" t="s">
        <v>6322</v>
      </c>
      <c r="AP244" s="79" t="b">
        <v>0</v>
      </c>
      <c r="AQ244" s="79" t="b">
        <v>0</v>
      </c>
      <c r="AR244" s="79" t="b">
        <v>1</v>
      </c>
      <c r="AS244" s="79"/>
      <c r="AT244" s="79">
        <v>2</v>
      </c>
      <c r="AU244" s="84" t="s">
        <v>6486</v>
      </c>
      <c r="AV244" s="79" t="b">
        <v>0</v>
      </c>
      <c r="AW244" s="79" t="s">
        <v>6792</v>
      </c>
      <c r="AX244" s="84" t="s">
        <v>7278</v>
      </c>
      <c r="AY244" s="79" t="s">
        <v>66</v>
      </c>
      <c r="AZ244" s="79" t="str">
        <f>REPLACE(INDEX(GroupVertices[Group],MATCH(Vertices[[#This Row],[Vertex]],GroupVertices[Vertex],0)),1,1,"")</f>
        <v>185</v>
      </c>
      <c r="BA244" s="48"/>
      <c r="BB244" s="48"/>
      <c r="BC244" s="48"/>
      <c r="BD244" s="48"/>
      <c r="BE244" s="48"/>
      <c r="BF244" s="48"/>
      <c r="BG244" s="133" t="s">
        <v>9190</v>
      </c>
      <c r="BH244" s="133" t="s">
        <v>9190</v>
      </c>
      <c r="BI244" s="133" t="s">
        <v>9527</v>
      </c>
      <c r="BJ244" s="133" t="s">
        <v>9527</v>
      </c>
      <c r="BK244" s="2"/>
      <c r="BL244" s="3"/>
      <c r="BM244" s="3"/>
      <c r="BN244" s="3"/>
      <c r="BO244" s="3"/>
    </row>
    <row r="245" spans="1:67" ht="15">
      <c r="A245" s="65" t="s">
        <v>554</v>
      </c>
      <c r="B245" s="66"/>
      <c r="C245" s="66"/>
      <c r="D245" s="67">
        <v>1.5</v>
      </c>
      <c r="E245" s="69">
        <v>50</v>
      </c>
      <c r="F245" s="103" t="s">
        <v>1787</v>
      </c>
      <c r="G245" s="66"/>
      <c r="H245" s="70"/>
      <c r="I245" s="71"/>
      <c r="J245" s="71"/>
      <c r="K245" s="70" t="s">
        <v>7937</v>
      </c>
      <c r="L245" s="74"/>
      <c r="M245" s="75">
        <v>8796.259765625</v>
      </c>
      <c r="N245" s="75">
        <v>1962.66845703125</v>
      </c>
      <c r="O245" s="76"/>
      <c r="P245" s="77"/>
      <c r="Q245" s="77"/>
      <c r="R245" s="89"/>
      <c r="S245" s="48">
        <v>1</v>
      </c>
      <c r="T245" s="48">
        <v>1</v>
      </c>
      <c r="U245" s="49">
        <v>0</v>
      </c>
      <c r="V245" s="49">
        <v>0</v>
      </c>
      <c r="W245" s="49">
        <v>0</v>
      </c>
      <c r="X245" s="49">
        <v>0.999999</v>
      </c>
      <c r="Y245" s="49">
        <v>0</v>
      </c>
      <c r="Z245" s="49" t="s">
        <v>8113</v>
      </c>
      <c r="AA245" s="72">
        <v>245</v>
      </c>
      <c r="AB245" s="72"/>
      <c r="AC245" s="73"/>
      <c r="AD245" s="79" t="s">
        <v>4438</v>
      </c>
      <c r="AE245" s="79">
        <v>734</v>
      </c>
      <c r="AF245" s="79">
        <v>369</v>
      </c>
      <c r="AG245" s="79">
        <v>3382</v>
      </c>
      <c r="AH245" s="79">
        <v>4425</v>
      </c>
      <c r="AI245" s="79"/>
      <c r="AJ245" s="79" t="s">
        <v>5045</v>
      </c>
      <c r="AK245" s="79" t="s">
        <v>5490</v>
      </c>
      <c r="AL245" s="84" t="s">
        <v>5808</v>
      </c>
      <c r="AM245" s="79"/>
      <c r="AN245" s="81">
        <v>40130.67556712963</v>
      </c>
      <c r="AO245" s="84" t="s">
        <v>6323</v>
      </c>
      <c r="AP245" s="79" t="b">
        <v>0</v>
      </c>
      <c r="AQ245" s="79" t="b">
        <v>0</v>
      </c>
      <c r="AR245" s="79" t="b">
        <v>1</v>
      </c>
      <c r="AS245" s="79"/>
      <c r="AT245" s="79">
        <v>6</v>
      </c>
      <c r="AU245" s="84" t="s">
        <v>6488</v>
      </c>
      <c r="AV245" s="79" t="b">
        <v>0</v>
      </c>
      <c r="AW245" s="79" t="s">
        <v>6792</v>
      </c>
      <c r="AX245" s="84" t="s">
        <v>7279</v>
      </c>
      <c r="AY245" s="79" t="s">
        <v>66</v>
      </c>
      <c r="AZ245" s="79" t="str">
        <f>REPLACE(INDEX(GroupVertices[Group],MATCH(Vertices[[#This Row],[Vertex]],GroupVertices[Vertex],0)),1,1,"")</f>
        <v>199</v>
      </c>
      <c r="BA245" s="48"/>
      <c r="BB245" s="48"/>
      <c r="BC245" s="48"/>
      <c r="BD245" s="48"/>
      <c r="BE245" s="48"/>
      <c r="BF245" s="48"/>
      <c r="BG245" s="133" t="s">
        <v>9191</v>
      </c>
      <c r="BH245" s="133" t="s">
        <v>9191</v>
      </c>
      <c r="BI245" s="133" t="s">
        <v>9528</v>
      </c>
      <c r="BJ245" s="133" t="s">
        <v>9528</v>
      </c>
      <c r="BK245" s="2"/>
      <c r="BL245" s="3"/>
      <c r="BM245" s="3"/>
      <c r="BN245" s="3"/>
      <c r="BO245" s="3"/>
    </row>
    <row r="246" spans="1:67" ht="15">
      <c r="A246" s="65" t="s">
        <v>555</v>
      </c>
      <c r="B246" s="66"/>
      <c r="C246" s="66"/>
      <c r="D246" s="67">
        <v>1.5</v>
      </c>
      <c r="E246" s="69">
        <v>50</v>
      </c>
      <c r="F246" s="103" t="s">
        <v>1788</v>
      </c>
      <c r="G246" s="66"/>
      <c r="H246" s="70"/>
      <c r="I246" s="71"/>
      <c r="J246" s="71"/>
      <c r="K246" s="70" t="s">
        <v>7938</v>
      </c>
      <c r="L246" s="74"/>
      <c r="M246" s="75">
        <v>7957.591796875</v>
      </c>
      <c r="N246" s="75">
        <v>5317.7705078125</v>
      </c>
      <c r="O246" s="76"/>
      <c r="P246" s="77"/>
      <c r="Q246" s="77"/>
      <c r="R246" s="89"/>
      <c r="S246" s="48">
        <v>1</v>
      </c>
      <c r="T246" s="48">
        <v>1</v>
      </c>
      <c r="U246" s="49">
        <v>0</v>
      </c>
      <c r="V246" s="49">
        <v>0</v>
      </c>
      <c r="W246" s="49">
        <v>0</v>
      </c>
      <c r="X246" s="49">
        <v>0.999999</v>
      </c>
      <c r="Y246" s="49">
        <v>0</v>
      </c>
      <c r="Z246" s="49" t="s">
        <v>8113</v>
      </c>
      <c r="AA246" s="72">
        <v>246</v>
      </c>
      <c r="AB246" s="72"/>
      <c r="AC246" s="73"/>
      <c r="AD246" s="79" t="s">
        <v>4439</v>
      </c>
      <c r="AE246" s="79">
        <v>3355</v>
      </c>
      <c r="AF246" s="79">
        <v>15428</v>
      </c>
      <c r="AG246" s="79">
        <v>32114</v>
      </c>
      <c r="AH246" s="79">
        <v>150202</v>
      </c>
      <c r="AI246" s="79"/>
      <c r="AJ246" s="79" t="s">
        <v>5046</v>
      </c>
      <c r="AK246" s="79" t="s">
        <v>5491</v>
      </c>
      <c r="AL246" s="79"/>
      <c r="AM246" s="79"/>
      <c r="AN246" s="81">
        <v>39694.71424768519</v>
      </c>
      <c r="AO246" s="84" t="s">
        <v>6324</v>
      </c>
      <c r="AP246" s="79" t="b">
        <v>0</v>
      </c>
      <c r="AQ246" s="79" t="b">
        <v>0</v>
      </c>
      <c r="AR246" s="79" t="b">
        <v>1</v>
      </c>
      <c r="AS246" s="79"/>
      <c r="AT246" s="79">
        <v>438</v>
      </c>
      <c r="AU246" s="84" t="s">
        <v>6484</v>
      </c>
      <c r="AV246" s="79" t="b">
        <v>0</v>
      </c>
      <c r="AW246" s="79" t="s">
        <v>6792</v>
      </c>
      <c r="AX246" s="84" t="s">
        <v>7280</v>
      </c>
      <c r="AY246" s="79" t="s">
        <v>66</v>
      </c>
      <c r="AZ246" s="79" t="str">
        <f>REPLACE(INDEX(GroupVertices[Group],MATCH(Vertices[[#This Row],[Vertex]],GroupVertices[Vertex],0)),1,1,"")</f>
        <v>215</v>
      </c>
      <c r="BA246" s="48" t="s">
        <v>1294</v>
      </c>
      <c r="BB246" s="48" t="s">
        <v>1294</v>
      </c>
      <c r="BC246" s="48" t="s">
        <v>1314</v>
      </c>
      <c r="BD246" s="48" t="s">
        <v>1314</v>
      </c>
      <c r="BE246" s="48"/>
      <c r="BF246" s="48"/>
      <c r="BG246" s="133" t="s">
        <v>9192</v>
      </c>
      <c r="BH246" s="133" t="s">
        <v>9192</v>
      </c>
      <c r="BI246" s="133" t="s">
        <v>9529</v>
      </c>
      <c r="BJ246" s="133" t="s">
        <v>9529</v>
      </c>
      <c r="BK246" s="2"/>
      <c r="BL246" s="3"/>
      <c r="BM246" s="3"/>
      <c r="BN246" s="3"/>
      <c r="BO246" s="3"/>
    </row>
    <row r="247" spans="1:67" ht="15">
      <c r="A247" s="65" t="s">
        <v>557</v>
      </c>
      <c r="B247" s="66"/>
      <c r="C247" s="66"/>
      <c r="D247" s="67">
        <v>1.5</v>
      </c>
      <c r="E247" s="69">
        <v>50</v>
      </c>
      <c r="F247" s="103" t="s">
        <v>1790</v>
      </c>
      <c r="G247" s="66"/>
      <c r="H247" s="70"/>
      <c r="I247" s="71"/>
      <c r="J247" s="71"/>
      <c r="K247" s="70" t="s">
        <v>7939</v>
      </c>
      <c r="L247" s="74"/>
      <c r="M247" s="75">
        <v>7170.9345703125</v>
      </c>
      <c r="N247" s="75">
        <v>424.3607482910156</v>
      </c>
      <c r="O247" s="76"/>
      <c r="P247" s="77"/>
      <c r="Q247" s="77"/>
      <c r="R247" s="89"/>
      <c r="S247" s="48">
        <v>1</v>
      </c>
      <c r="T247" s="48">
        <v>1</v>
      </c>
      <c r="U247" s="49">
        <v>0</v>
      </c>
      <c r="V247" s="49">
        <v>0</v>
      </c>
      <c r="W247" s="49">
        <v>0</v>
      </c>
      <c r="X247" s="49">
        <v>0.999999</v>
      </c>
      <c r="Y247" s="49">
        <v>0</v>
      </c>
      <c r="Z247" s="49" t="s">
        <v>8113</v>
      </c>
      <c r="AA247" s="72">
        <v>247</v>
      </c>
      <c r="AB247" s="72"/>
      <c r="AC247" s="73"/>
      <c r="AD247" s="79" t="s">
        <v>4440</v>
      </c>
      <c r="AE247" s="79">
        <v>3091</v>
      </c>
      <c r="AF247" s="79">
        <v>1919</v>
      </c>
      <c r="AG247" s="79">
        <v>17346</v>
      </c>
      <c r="AH247" s="79">
        <v>21661</v>
      </c>
      <c r="AI247" s="79"/>
      <c r="AJ247" s="79" t="s">
        <v>5047</v>
      </c>
      <c r="AK247" s="79" t="s">
        <v>5492</v>
      </c>
      <c r="AL247" s="79"/>
      <c r="AM247" s="79"/>
      <c r="AN247" s="81">
        <v>40947.91777777778</v>
      </c>
      <c r="AO247" s="84" t="s">
        <v>6325</v>
      </c>
      <c r="AP247" s="79" t="b">
        <v>1</v>
      </c>
      <c r="AQ247" s="79" t="b">
        <v>0</v>
      </c>
      <c r="AR247" s="79" t="b">
        <v>1</v>
      </c>
      <c r="AS247" s="79"/>
      <c r="AT247" s="79">
        <v>24</v>
      </c>
      <c r="AU247" s="84" t="s">
        <v>6484</v>
      </c>
      <c r="AV247" s="79" t="b">
        <v>0</v>
      </c>
      <c r="AW247" s="79" t="s">
        <v>6792</v>
      </c>
      <c r="AX247" s="84" t="s">
        <v>7281</v>
      </c>
      <c r="AY247" s="79" t="s">
        <v>66</v>
      </c>
      <c r="AZ247" s="79" t="str">
        <f>REPLACE(INDEX(GroupVertices[Group],MATCH(Vertices[[#This Row],[Vertex]],GroupVertices[Vertex],0)),1,1,"")</f>
        <v>216</v>
      </c>
      <c r="BA247" s="48"/>
      <c r="BB247" s="48"/>
      <c r="BC247" s="48"/>
      <c r="BD247" s="48"/>
      <c r="BE247" s="48"/>
      <c r="BF247" s="48"/>
      <c r="BG247" s="133" t="s">
        <v>9193</v>
      </c>
      <c r="BH247" s="133" t="s">
        <v>9193</v>
      </c>
      <c r="BI247" s="133" t="s">
        <v>9530</v>
      </c>
      <c r="BJ247" s="133" t="s">
        <v>9530</v>
      </c>
      <c r="BK247" s="2"/>
      <c r="BL247" s="3"/>
      <c r="BM247" s="3"/>
      <c r="BN247" s="3"/>
      <c r="BO247" s="3"/>
    </row>
    <row r="248" spans="1:67" ht="15">
      <c r="A248" s="65" t="s">
        <v>558</v>
      </c>
      <c r="B248" s="66"/>
      <c r="C248" s="66"/>
      <c r="D248" s="67">
        <v>1.5</v>
      </c>
      <c r="E248" s="69">
        <v>50</v>
      </c>
      <c r="F248" s="103" t="s">
        <v>6692</v>
      </c>
      <c r="G248" s="66"/>
      <c r="H248" s="70"/>
      <c r="I248" s="71"/>
      <c r="J248" s="71"/>
      <c r="K248" s="70" t="s">
        <v>7940</v>
      </c>
      <c r="L248" s="74"/>
      <c r="M248" s="75">
        <v>8250.150390625</v>
      </c>
      <c r="N248" s="75">
        <v>954.8116455078125</v>
      </c>
      <c r="O248" s="76"/>
      <c r="P248" s="77"/>
      <c r="Q248" s="77"/>
      <c r="R248" s="89"/>
      <c r="S248" s="48">
        <v>1</v>
      </c>
      <c r="T248" s="48">
        <v>1</v>
      </c>
      <c r="U248" s="49">
        <v>0</v>
      </c>
      <c r="V248" s="49">
        <v>0</v>
      </c>
      <c r="W248" s="49">
        <v>0</v>
      </c>
      <c r="X248" s="49">
        <v>0.999999</v>
      </c>
      <c r="Y248" s="49">
        <v>0</v>
      </c>
      <c r="Z248" s="49" t="s">
        <v>8113</v>
      </c>
      <c r="AA248" s="72">
        <v>248</v>
      </c>
      <c r="AB248" s="72"/>
      <c r="AC248" s="73"/>
      <c r="AD248" s="79" t="s">
        <v>4441</v>
      </c>
      <c r="AE248" s="79">
        <v>1928</v>
      </c>
      <c r="AF248" s="79">
        <v>1453</v>
      </c>
      <c r="AG248" s="79">
        <v>1209</v>
      </c>
      <c r="AH248" s="79">
        <v>3765</v>
      </c>
      <c r="AI248" s="79"/>
      <c r="AJ248" s="79" t="s">
        <v>5048</v>
      </c>
      <c r="AK248" s="79" t="s">
        <v>5493</v>
      </c>
      <c r="AL248" s="79"/>
      <c r="AM248" s="79"/>
      <c r="AN248" s="81">
        <v>43622.73719907407</v>
      </c>
      <c r="AO248" s="84" t="s">
        <v>6326</v>
      </c>
      <c r="AP248" s="79" t="b">
        <v>1</v>
      </c>
      <c r="AQ248" s="79" t="b">
        <v>0</v>
      </c>
      <c r="AR248" s="79" t="b">
        <v>0</v>
      </c>
      <c r="AS248" s="79"/>
      <c r="AT248" s="79">
        <v>1</v>
      </c>
      <c r="AU248" s="79"/>
      <c r="AV248" s="79" t="b">
        <v>0</v>
      </c>
      <c r="AW248" s="79" t="s">
        <v>6792</v>
      </c>
      <c r="AX248" s="84" t="s">
        <v>7282</v>
      </c>
      <c r="AY248" s="79" t="s">
        <v>66</v>
      </c>
      <c r="AZ248" s="79" t="str">
        <f>REPLACE(INDEX(GroupVertices[Group],MATCH(Vertices[[#This Row],[Vertex]],GroupVertices[Vertex],0)),1,1,"")</f>
        <v>153</v>
      </c>
      <c r="BA248" s="48"/>
      <c r="BB248" s="48"/>
      <c r="BC248" s="48"/>
      <c r="BD248" s="48"/>
      <c r="BE248" s="48"/>
      <c r="BF248" s="48"/>
      <c r="BG248" s="133" t="s">
        <v>9194</v>
      </c>
      <c r="BH248" s="133" t="s">
        <v>9194</v>
      </c>
      <c r="BI248" s="133" t="s">
        <v>9531</v>
      </c>
      <c r="BJ248" s="133" t="s">
        <v>9531</v>
      </c>
      <c r="BK248" s="2"/>
      <c r="BL248" s="3"/>
      <c r="BM248" s="3"/>
      <c r="BN248" s="3"/>
      <c r="BO248" s="3"/>
    </row>
    <row r="249" spans="1:67" ht="15">
      <c r="A249" s="65" t="s">
        <v>561</v>
      </c>
      <c r="B249" s="66"/>
      <c r="C249" s="66"/>
      <c r="D249" s="67">
        <v>1.5</v>
      </c>
      <c r="E249" s="69">
        <v>50</v>
      </c>
      <c r="F249" s="103" t="s">
        <v>6695</v>
      </c>
      <c r="G249" s="66"/>
      <c r="H249" s="70"/>
      <c r="I249" s="71"/>
      <c r="J249" s="71"/>
      <c r="K249" s="70" t="s">
        <v>7945</v>
      </c>
      <c r="L249" s="74"/>
      <c r="M249" s="75">
        <v>9290.3583984375</v>
      </c>
      <c r="N249" s="75">
        <v>2506.380615234375</v>
      </c>
      <c r="O249" s="76"/>
      <c r="P249" s="77"/>
      <c r="Q249" s="77"/>
      <c r="R249" s="89"/>
      <c r="S249" s="48">
        <v>1</v>
      </c>
      <c r="T249" s="48">
        <v>1</v>
      </c>
      <c r="U249" s="49">
        <v>0</v>
      </c>
      <c r="V249" s="49">
        <v>0</v>
      </c>
      <c r="W249" s="49">
        <v>0</v>
      </c>
      <c r="X249" s="49">
        <v>0.999999</v>
      </c>
      <c r="Y249" s="49">
        <v>0</v>
      </c>
      <c r="Z249" s="49" t="s">
        <v>8113</v>
      </c>
      <c r="AA249" s="72">
        <v>249</v>
      </c>
      <c r="AB249" s="72"/>
      <c r="AC249" s="73"/>
      <c r="AD249" s="79" t="s">
        <v>4446</v>
      </c>
      <c r="AE249" s="79">
        <v>242</v>
      </c>
      <c r="AF249" s="79">
        <v>162</v>
      </c>
      <c r="AG249" s="79">
        <v>3352</v>
      </c>
      <c r="AH249" s="79">
        <v>7851</v>
      </c>
      <c r="AI249" s="79"/>
      <c r="AJ249" s="79" t="s">
        <v>5053</v>
      </c>
      <c r="AK249" s="79" t="s">
        <v>5497</v>
      </c>
      <c r="AL249" s="79"/>
      <c r="AM249" s="79"/>
      <c r="AN249" s="81">
        <v>42078.87641203704</v>
      </c>
      <c r="AO249" s="84" t="s">
        <v>6331</v>
      </c>
      <c r="AP249" s="79" t="b">
        <v>0</v>
      </c>
      <c r="AQ249" s="79" t="b">
        <v>0</v>
      </c>
      <c r="AR249" s="79" t="b">
        <v>1</v>
      </c>
      <c r="AS249" s="79"/>
      <c r="AT249" s="79">
        <v>1</v>
      </c>
      <c r="AU249" s="84" t="s">
        <v>6484</v>
      </c>
      <c r="AV249" s="79" t="b">
        <v>0</v>
      </c>
      <c r="AW249" s="79" t="s">
        <v>6792</v>
      </c>
      <c r="AX249" s="84" t="s">
        <v>7287</v>
      </c>
      <c r="AY249" s="79" t="s">
        <v>66</v>
      </c>
      <c r="AZ249" s="79" t="str">
        <f>REPLACE(INDEX(GroupVertices[Group],MATCH(Vertices[[#This Row],[Vertex]],GroupVertices[Vertex],0)),1,1,"")</f>
        <v>204</v>
      </c>
      <c r="BA249" s="48"/>
      <c r="BB249" s="48"/>
      <c r="BC249" s="48"/>
      <c r="BD249" s="48"/>
      <c r="BE249" s="48" t="s">
        <v>1379</v>
      </c>
      <c r="BF249" s="48" t="s">
        <v>1379</v>
      </c>
      <c r="BG249" s="133" t="s">
        <v>9195</v>
      </c>
      <c r="BH249" s="133" t="s">
        <v>9195</v>
      </c>
      <c r="BI249" s="133" t="s">
        <v>9532</v>
      </c>
      <c r="BJ249" s="133" t="s">
        <v>9532</v>
      </c>
      <c r="BK249" s="2"/>
      <c r="BL249" s="3"/>
      <c r="BM249" s="3"/>
      <c r="BN249" s="3"/>
      <c r="BO249" s="3"/>
    </row>
    <row r="250" spans="1:67" ht="15">
      <c r="A250" s="65" t="s">
        <v>562</v>
      </c>
      <c r="B250" s="66"/>
      <c r="C250" s="66"/>
      <c r="D250" s="67">
        <v>1.5</v>
      </c>
      <c r="E250" s="69">
        <v>50</v>
      </c>
      <c r="F250" s="103" t="s">
        <v>1793</v>
      </c>
      <c r="G250" s="66"/>
      <c r="H250" s="70"/>
      <c r="I250" s="71"/>
      <c r="J250" s="71"/>
      <c r="K250" s="70" t="s">
        <v>7946</v>
      </c>
      <c r="L250" s="74"/>
      <c r="M250" s="75">
        <v>8750.75</v>
      </c>
      <c r="N250" s="75">
        <v>4203.82373046875</v>
      </c>
      <c r="O250" s="76"/>
      <c r="P250" s="77"/>
      <c r="Q250" s="77"/>
      <c r="R250" s="89"/>
      <c r="S250" s="48">
        <v>1</v>
      </c>
      <c r="T250" s="48">
        <v>1</v>
      </c>
      <c r="U250" s="49">
        <v>0</v>
      </c>
      <c r="V250" s="49">
        <v>0</v>
      </c>
      <c r="W250" s="49">
        <v>0</v>
      </c>
      <c r="X250" s="49">
        <v>0.999999</v>
      </c>
      <c r="Y250" s="49">
        <v>0</v>
      </c>
      <c r="Z250" s="49" t="s">
        <v>8113</v>
      </c>
      <c r="AA250" s="72">
        <v>250</v>
      </c>
      <c r="AB250" s="72"/>
      <c r="AC250" s="73"/>
      <c r="AD250" s="79" t="s">
        <v>4272</v>
      </c>
      <c r="AE250" s="79">
        <v>115</v>
      </c>
      <c r="AF250" s="79">
        <v>104</v>
      </c>
      <c r="AG250" s="79">
        <v>9121</v>
      </c>
      <c r="AH250" s="79">
        <v>1336</v>
      </c>
      <c r="AI250" s="79"/>
      <c r="AJ250" s="79" t="s">
        <v>5054</v>
      </c>
      <c r="AK250" s="79" t="s">
        <v>5498</v>
      </c>
      <c r="AL250" s="79"/>
      <c r="AM250" s="79"/>
      <c r="AN250" s="81">
        <v>40265.12032407407</v>
      </c>
      <c r="AO250" s="84" t="s">
        <v>6332</v>
      </c>
      <c r="AP250" s="79" t="b">
        <v>0</v>
      </c>
      <c r="AQ250" s="79" t="b">
        <v>0</v>
      </c>
      <c r="AR250" s="79" t="b">
        <v>0</v>
      </c>
      <c r="AS250" s="79"/>
      <c r="AT250" s="79">
        <v>8</v>
      </c>
      <c r="AU250" s="84" t="s">
        <v>6484</v>
      </c>
      <c r="AV250" s="79" t="b">
        <v>0</v>
      </c>
      <c r="AW250" s="79" t="s">
        <v>6792</v>
      </c>
      <c r="AX250" s="84" t="s">
        <v>7288</v>
      </c>
      <c r="AY250" s="79" t="s">
        <v>66</v>
      </c>
      <c r="AZ250" s="79" t="str">
        <f>REPLACE(INDEX(GroupVertices[Group],MATCH(Vertices[[#This Row],[Vertex]],GroupVertices[Vertex],0)),1,1,"")</f>
        <v>158</v>
      </c>
      <c r="BA250" s="48"/>
      <c r="BB250" s="48"/>
      <c r="BC250" s="48"/>
      <c r="BD250" s="48"/>
      <c r="BE250" s="48"/>
      <c r="BF250" s="48"/>
      <c r="BG250" s="133" t="s">
        <v>9196</v>
      </c>
      <c r="BH250" s="133" t="s">
        <v>9196</v>
      </c>
      <c r="BI250" s="133" t="s">
        <v>9533</v>
      </c>
      <c r="BJ250" s="133" t="s">
        <v>9533</v>
      </c>
      <c r="BK250" s="2"/>
      <c r="BL250" s="3"/>
      <c r="BM250" s="3"/>
      <c r="BN250" s="3"/>
      <c r="BO250" s="3"/>
    </row>
    <row r="251" spans="1:67" ht="15">
      <c r="A251" s="65" t="s">
        <v>563</v>
      </c>
      <c r="B251" s="66"/>
      <c r="C251" s="66"/>
      <c r="D251" s="67">
        <v>1.5</v>
      </c>
      <c r="E251" s="69">
        <v>50</v>
      </c>
      <c r="F251" s="103" t="s">
        <v>1794</v>
      </c>
      <c r="G251" s="66"/>
      <c r="H251" s="70"/>
      <c r="I251" s="71"/>
      <c r="J251" s="71"/>
      <c r="K251" s="70" t="s">
        <v>7947</v>
      </c>
      <c r="L251" s="74"/>
      <c r="M251" s="75">
        <v>7697.53955078125</v>
      </c>
      <c r="N251" s="75">
        <v>5317.7705078125</v>
      </c>
      <c r="O251" s="76"/>
      <c r="P251" s="77"/>
      <c r="Q251" s="77"/>
      <c r="R251" s="89"/>
      <c r="S251" s="48">
        <v>1</v>
      </c>
      <c r="T251" s="48">
        <v>1</v>
      </c>
      <c r="U251" s="49">
        <v>0</v>
      </c>
      <c r="V251" s="49">
        <v>0</v>
      </c>
      <c r="W251" s="49">
        <v>0</v>
      </c>
      <c r="X251" s="49">
        <v>0.999999</v>
      </c>
      <c r="Y251" s="49">
        <v>0</v>
      </c>
      <c r="Z251" s="49" t="s">
        <v>8113</v>
      </c>
      <c r="AA251" s="72">
        <v>251</v>
      </c>
      <c r="AB251" s="72"/>
      <c r="AC251" s="73"/>
      <c r="AD251" s="79" t="s">
        <v>4447</v>
      </c>
      <c r="AE251" s="79">
        <v>334</v>
      </c>
      <c r="AF251" s="79">
        <v>185</v>
      </c>
      <c r="AG251" s="79">
        <v>7070</v>
      </c>
      <c r="AH251" s="79">
        <v>8267</v>
      </c>
      <c r="AI251" s="79"/>
      <c r="AJ251" s="79" t="s">
        <v>5055</v>
      </c>
      <c r="AK251" s="79" t="s">
        <v>5499</v>
      </c>
      <c r="AL251" s="84" t="s">
        <v>5811</v>
      </c>
      <c r="AM251" s="79"/>
      <c r="AN251" s="81">
        <v>41408.240219907406</v>
      </c>
      <c r="AO251" s="84" t="s">
        <v>6333</v>
      </c>
      <c r="AP251" s="79" t="b">
        <v>0</v>
      </c>
      <c r="AQ251" s="79" t="b">
        <v>0</v>
      </c>
      <c r="AR251" s="79" t="b">
        <v>1</v>
      </c>
      <c r="AS251" s="79"/>
      <c r="AT251" s="79">
        <v>7</v>
      </c>
      <c r="AU251" s="84" t="s">
        <v>6484</v>
      </c>
      <c r="AV251" s="79" t="b">
        <v>0</v>
      </c>
      <c r="AW251" s="79" t="s">
        <v>6792</v>
      </c>
      <c r="AX251" s="84" t="s">
        <v>7289</v>
      </c>
      <c r="AY251" s="79" t="s">
        <v>66</v>
      </c>
      <c r="AZ251" s="79" t="str">
        <f>REPLACE(INDEX(GroupVertices[Group],MATCH(Vertices[[#This Row],[Vertex]],GroupVertices[Vertex],0)),1,1,"")</f>
        <v>214</v>
      </c>
      <c r="BA251" s="48"/>
      <c r="BB251" s="48"/>
      <c r="BC251" s="48"/>
      <c r="BD251" s="48"/>
      <c r="BE251" s="48"/>
      <c r="BF251" s="48"/>
      <c r="BG251" s="133" t="s">
        <v>9197</v>
      </c>
      <c r="BH251" s="133" t="s">
        <v>9197</v>
      </c>
      <c r="BI251" s="133" t="s">
        <v>9534</v>
      </c>
      <c r="BJ251" s="133" t="s">
        <v>9534</v>
      </c>
      <c r="BK251" s="2"/>
      <c r="BL251" s="3"/>
      <c r="BM251" s="3"/>
      <c r="BN251" s="3"/>
      <c r="BO251" s="3"/>
    </row>
    <row r="252" spans="1:67" ht="15">
      <c r="A252" s="65" t="s">
        <v>571</v>
      </c>
      <c r="B252" s="66"/>
      <c r="C252" s="66"/>
      <c r="D252" s="67">
        <v>1.5</v>
      </c>
      <c r="E252" s="69">
        <v>71.24931245428618</v>
      </c>
      <c r="F252" s="103" t="s">
        <v>1799</v>
      </c>
      <c r="G252" s="66"/>
      <c r="H252" s="70"/>
      <c r="I252" s="71"/>
      <c r="J252" s="71"/>
      <c r="K252" s="70" t="s">
        <v>7956</v>
      </c>
      <c r="L252" s="74"/>
      <c r="M252" s="75">
        <v>2886.576416015625</v>
      </c>
      <c r="N252" s="75">
        <v>4565.66845703125</v>
      </c>
      <c r="O252" s="76"/>
      <c r="P252" s="77"/>
      <c r="Q252" s="77"/>
      <c r="R252" s="89"/>
      <c r="S252" s="48">
        <v>1</v>
      </c>
      <c r="T252" s="48">
        <v>1</v>
      </c>
      <c r="U252" s="49">
        <v>0</v>
      </c>
      <c r="V252" s="49">
        <v>0.066667</v>
      </c>
      <c r="W252" s="49">
        <v>0</v>
      </c>
      <c r="X252" s="49">
        <v>0.445592</v>
      </c>
      <c r="Y252" s="49">
        <v>0</v>
      </c>
      <c r="Z252" s="49">
        <v>1</v>
      </c>
      <c r="AA252" s="72">
        <v>252</v>
      </c>
      <c r="AB252" s="72"/>
      <c r="AC252" s="73"/>
      <c r="AD252" s="79" t="s">
        <v>4456</v>
      </c>
      <c r="AE252" s="79">
        <v>320</v>
      </c>
      <c r="AF252" s="79">
        <v>272</v>
      </c>
      <c r="AG252" s="79">
        <v>50794</v>
      </c>
      <c r="AH252" s="79">
        <v>47469</v>
      </c>
      <c r="AI252" s="79"/>
      <c r="AJ252" s="79" t="s">
        <v>5064</v>
      </c>
      <c r="AK252" s="79" t="s">
        <v>5506</v>
      </c>
      <c r="AL252" s="84" t="s">
        <v>5815</v>
      </c>
      <c r="AM252" s="79"/>
      <c r="AN252" s="81">
        <v>41492.8137037037</v>
      </c>
      <c r="AO252" s="84" t="s">
        <v>6342</v>
      </c>
      <c r="AP252" s="79" t="b">
        <v>0</v>
      </c>
      <c r="AQ252" s="79" t="b">
        <v>0</v>
      </c>
      <c r="AR252" s="79" t="b">
        <v>0</v>
      </c>
      <c r="AS252" s="79"/>
      <c r="AT252" s="79">
        <v>10</v>
      </c>
      <c r="AU252" s="84" t="s">
        <v>6484</v>
      </c>
      <c r="AV252" s="79" t="b">
        <v>0</v>
      </c>
      <c r="AW252" s="79" t="s">
        <v>6792</v>
      </c>
      <c r="AX252" s="84" t="s">
        <v>7298</v>
      </c>
      <c r="AY252" s="79" t="s">
        <v>66</v>
      </c>
      <c r="AZ252" s="79" t="str">
        <f>REPLACE(INDEX(GroupVertices[Group],MATCH(Vertices[[#This Row],[Vertex]],GroupVertices[Vertex],0)),1,1,"")</f>
        <v>9</v>
      </c>
      <c r="BA252" s="48"/>
      <c r="BB252" s="48"/>
      <c r="BC252" s="48"/>
      <c r="BD252" s="48"/>
      <c r="BE252" s="48"/>
      <c r="BF252" s="48"/>
      <c r="BG252" s="133" t="s">
        <v>9198</v>
      </c>
      <c r="BH252" s="133" t="s">
        <v>9349</v>
      </c>
      <c r="BI252" s="133" t="s">
        <v>9535</v>
      </c>
      <c r="BJ252" s="133" t="s">
        <v>9535</v>
      </c>
      <c r="BK252" s="2"/>
      <c r="BL252" s="3"/>
      <c r="BM252" s="3"/>
      <c r="BN252" s="3"/>
      <c r="BO252" s="3"/>
    </row>
    <row r="253" spans="1:67" ht="15">
      <c r="A253" s="65" t="s">
        <v>574</v>
      </c>
      <c r="B253" s="66"/>
      <c r="C253" s="66"/>
      <c r="D253" s="67">
        <v>1.5</v>
      </c>
      <c r="E253" s="69">
        <v>50</v>
      </c>
      <c r="F253" s="103" t="s">
        <v>1526</v>
      </c>
      <c r="G253" s="66"/>
      <c r="H253" s="70"/>
      <c r="I253" s="71"/>
      <c r="J253" s="71"/>
      <c r="K253" s="70" t="s">
        <v>7959</v>
      </c>
      <c r="L253" s="74"/>
      <c r="M253" s="75">
        <v>9407.3818359375</v>
      </c>
      <c r="N253" s="75">
        <v>371.3156433105469</v>
      </c>
      <c r="O253" s="76"/>
      <c r="P253" s="77"/>
      <c r="Q253" s="77"/>
      <c r="R253" s="89"/>
      <c r="S253" s="48">
        <v>1</v>
      </c>
      <c r="T253" s="48">
        <v>1</v>
      </c>
      <c r="U253" s="49">
        <v>0</v>
      </c>
      <c r="V253" s="49">
        <v>0</v>
      </c>
      <c r="W253" s="49">
        <v>0</v>
      </c>
      <c r="X253" s="49">
        <v>0.999999</v>
      </c>
      <c r="Y253" s="49">
        <v>0</v>
      </c>
      <c r="Z253" s="49" t="s">
        <v>8113</v>
      </c>
      <c r="AA253" s="72">
        <v>253</v>
      </c>
      <c r="AB253" s="72"/>
      <c r="AC253" s="73"/>
      <c r="AD253" s="79" t="s">
        <v>4459</v>
      </c>
      <c r="AE253" s="79">
        <v>5</v>
      </c>
      <c r="AF253" s="79">
        <v>13</v>
      </c>
      <c r="AG253" s="79">
        <v>85166</v>
      </c>
      <c r="AH253" s="79">
        <v>0</v>
      </c>
      <c r="AI253" s="79"/>
      <c r="AJ253" s="79" t="s">
        <v>5067</v>
      </c>
      <c r="AK253" s="79" t="s">
        <v>5509</v>
      </c>
      <c r="AL253" s="79"/>
      <c r="AM253" s="79"/>
      <c r="AN253" s="81">
        <v>42703.72446759259</v>
      </c>
      <c r="AO253" s="79"/>
      <c r="AP253" s="79" t="b">
        <v>1</v>
      </c>
      <c r="AQ253" s="79" t="b">
        <v>1</v>
      </c>
      <c r="AR253" s="79" t="b">
        <v>0</v>
      </c>
      <c r="AS253" s="79"/>
      <c r="AT253" s="79">
        <v>1</v>
      </c>
      <c r="AU253" s="79"/>
      <c r="AV253" s="79" t="b">
        <v>0</v>
      </c>
      <c r="AW253" s="79" t="s">
        <v>6792</v>
      </c>
      <c r="AX253" s="84" t="s">
        <v>7301</v>
      </c>
      <c r="AY253" s="79" t="s">
        <v>66</v>
      </c>
      <c r="AZ253" s="79" t="str">
        <f>REPLACE(INDEX(GroupVertices[Group],MATCH(Vertices[[#This Row],[Vertex]],GroupVertices[Vertex],0)),1,1,"")</f>
        <v>182</v>
      </c>
      <c r="BA253" s="48"/>
      <c r="BB253" s="48"/>
      <c r="BC253" s="48"/>
      <c r="BD253" s="48"/>
      <c r="BE253" s="48"/>
      <c r="BF253" s="48"/>
      <c r="BG253" s="133" t="s">
        <v>9199</v>
      </c>
      <c r="BH253" s="133" t="s">
        <v>9199</v>
      </c>
      <c r="BI253" s="133" t="s">
        <v>9536</v>
      </c>
      <c r="BJ253" s="133" t="s">
        <v>9536</v>
      </c>
      <c r="BK253" s="2"/>
      <c r="BL253" s="3"/>
      <c r="BM253" s="3"/>
      <c r="BN253" s="3"/>
      <c r="BO253" s="3"/>
    </row>
    <row r="254" spans="1:67" ht="15">
      <c r="A254" s="65" t="s">
        <v>575</v>
      </c>
      <c r="B254" s="66"/>
      <c r="C254" s="66"/>
      <c r="D254" s="67">
        <v>1.5</v>
      </c>
      <c r="E254" s="69">
        <v>50</v>
      </c>
      <c r="F254" s="103" t="s">
        <v>1802</v>
      </c>
      <c r="G254" s="66"/>
      <c r="H254" s="70"/>
      <c r="I254" s="71"/>
      <c r="J254" s="71"/>
      <c r="K254" s="70" t="s">
        <v>7960</v>
      </c>
      <c r="L254" s="74"/>
      <c r="M254" s="75">
        <v>8783.2568359375</v>
      </c>
      <c r="N254" s="75">
        <v>2506.380615234375</v>
      </c>
      <c r="O254" s="76"/>
      <c r="P254" s="77"/>
      <c r="Q254" s="77"/>
      <c r="R254" s="89"/>
      <c r="S254" s="48">
        <v>1</v>
      </c>
      <c r="T254" s="48">
        <v>1</v>
      </c>
      <c r="U254" s="49">
        <v>0</v>
      </c>
      <c r="V254" s="49">
        <v>0</v>
      </c>
      <c r="W254" s="49">
        <v>0</v>
      </c>
      <c r="X254" s="49">
        <v>0.999999</v>
      </c>
      <c r="Y254" s="49">
        <v>0</v>
      </c>
      <c r="Z254" s="49" t="s">
        <v>8113</v>
      </c>
      <c r="AA254" s="72">
        <v>254</v>
      </c>
      <c r="AB254" s="72"/>
      <c r="AC254" s="73"/>
      <c r="AD254" s="79" t="s">
        <v>4460</v>
      </c>
      <c r="AE254" s="79">
        <v>831</v>
      </c>
      <c r="AF254" s="79">
        <v>308</v>
      </c>
      <c r="AG254" s="79">
        <v>5484</v>
      </c>
      <c r="AH254" s="79">
        <v>5092</v>
      </c>
      <c r="AI254" s="79"/>
      <c r="AJ254" s="79" t="s">
        <v>5068</v>
      </c>
      <c r="AK254" s="79" t="s">
        <v>5510</v>
      </c>
      <c r="AL254" s="79"/>
      <c r="AM254" s="79"/>
      <c r="AN254" s="81">
        <v>40323.54305555556</v>
      </c>
      <c r="AO254" s="84" t="s">
        <v>6345</v>
      </c>
      <c r="AP254" s="79" t="b">
        <v>0</v>
      </c>
      <c r="AQ254" s="79" t="b">
        <v>0</v>
      </c>
      <c r="AR254" s="79" t="b">
        <v>0</v>
      </c>
      <c r="AS254" s="79"/>
      <c r="AT254" s="79">
        <v>5</v>
      </c>
      <c r="AU254" s="84" t="s">
        <v>6490</v>
      </c>
      <c r="AV254" s="79" t="b">
        <v>0</v>
      </c>
      <c r="AW254" s="79" t="s">
        <v>6792</v>
      </c>
      <c r="AX254" s="84" t="s">
        <v>7302</v>
      </c>
      <c r="AY254" s="79" t="s">
        <v>66</v>
      </c>
      <c r="AZ254" s="79" t="str">
        <f>REPLACE(INDEX(GroupVertices[Group],MATCH(Vertices[[#This Row],[Vertex]],GroupVertices[Vertex],0)),1,1,"")</f>
        <v>202</v>
      </c>
      <c r="BA254" s="48"/>
      <c r="BB254" s="48"/>
      <c r="BC254" s="48"/>
      <c r="BD254" s="48"/>
      <c r="BE254" s="48"/>
      <c r="BF254" s="48"/>
      <c r="BG254" s="133" t="s">
        <v>9200</v>
      </c>
      <c r="BH254" s="133" t="s">
        <v>9200</v>
      </c>
      <c r="BI254" s="133" t="s">
        <v>9537</v>
      </c>
      <c r="BJ254" s="133" t="s">
        <v>9537</v>
      </c>
      <c r="BK254" s="2"/>
      <c r="BL254" s="3"/>
      <c r="BM254" s="3"/>
      <c r="BN254" s="3"/>
      <c r="BO254" s="3"/>
    </row>
    <row r="255" spans="1:67" ht="15">
      <c r="A255" s="65" t="s">
        <v>576</v>
      </c>
      <c r="B255" s="66"/>
      <c r="C255" s="66"/>
      <c r="D255" s="67">
        <v>1.5</v>
      </c>
      <c r="E255" s="69">
        <v>50</v>
      </c>
      <c r="F255" s="103" t="s">
        <v>1803</v>
      </c>
      <c r="G255" s="66"/>
      <c r="H255" s="70"/>
      <c r="I255" s="71"/>
      <c r="J255" s="71"/>
      <c r="K255" s="70" t="s">
        <v>7961</v>
      </c>
      <c r="L255" s="74"/>
      <c r="M255" s="75">
        <v>9270.8544921875</v>
      </c>
      <c r="N255" s="75">
        <v>3646.85009765625</v>
      </c>
      <c r="O255" s="76"/>
      <c r="P255" s="77"/>
      <c r="Q255" s="77"/>
      <c r="R255" s="89"/>
      <c r="S255" s="48">
        <v>1</v>
      </c>
      <c r="T255" s="48">
        <v>1</v>
      </c>
      <c r="U255" s="49">
        <v>0</v>
      </c>
      <c r="V255" s="49">
        <v>0</v>
      </c>
      <c r="W255" s="49">
        <v>0</v>
      </c>
      <c r="X255" s="49">
        <v>0.999999</v>
      </c>
      <c r="Y255" s="49">
        <v>0</v>
      </c>
      <c r="Z255" s="49" t="s">
        <v>8113</v>
      </c>
      <c r="AA255" s="72">
        <v>255</v>
      </c>
      <c r="AB255" s="72"/>
      <c r="AC255" s="73"/>
      <c r="AD255" s="79" t="s">
        <v>4461</v>
      </c>
      <c r="AE255" s="79">
        <v>794</v>
      </c>
      <c r="AF255" s="79">
        <v>696</v>
      </c>
      <c r="AG255" s="79">
        <v>16674</v>
      </c>
      <c r="AH255" s="79">
        <v>10306</v>
      </c>
      <c r="AI255" s="79"/>
      <c r="AJ255" s="79" t="s">
        <v>5069</v>
      </c>
      <c r="AK255" s="79" t="s">
        <v>5330</v>
      </c>
      <c r="AL255" s="84" t="s">
        <v>5817</v>
      </c>
      <c r="AM255" s="79"/>
      <c r="AN255" s="81">
        <v>40689.941828703704</v>
      </c>
      <c r="AO255" s="84" t="s">
        <v>6346</v>
      </c>
      <c r="AP255" s="79" t="b">
        <v>0</v>
      </c>
      <c r="AQ255" s="79" t="b">
        <v>0</v>
      </c>
      <c r="AR255" s="79" t="b">
        <v>1</v>
      </c>
      <c r="AS255" s="79"/>
      <c r="AT255" s="79">
        <v>3</v>
      </c>
      <c r="AU255" s="84" t="s">
        <v>6489</v>
      </c>
      <c r="AV255" s="79" t="b">
        <v>0</v>
      </c>
      <c r="AW255" s="79" t="s">
        <v>6792</v>
      </c>
      <c r="AX255" s="84" t="s">
        <v>7303</v>
      </c>
      <c r="AY255" s="79" t="s">
        <v>66</v>
      </c>
      <c r="AZ255" s="79" t="str">
        <f>REPLACE(INDEX(GroupVertices[Group],MATCH(Vertices[[#This Row],[Vertex]],GroupVertices[Vertex],0)),1,1,"")</f>
        <v>142</v>
      </c>
      <c r="BA255" s="48"/>
      <c r="BB255" s="48"/>
      <c r="BC255" s="48"/>
      <c r="BD255" s="48"/>
      <c r="BE255" s="48"/>
      <c r="BF255" s="48"/>
      <c r="BG255" s="133" t="s">
        <v>9201</v>
      </c>
      <c r="BH255" s="133" t="s">
        <v>9201</v>
      </c>
      <c r="BI255" s="133" t="s">
        <v>9538</v>
      </c>
      <c r="BJ255" s="133" t="s">
        <v>9538</v>
      </c>
      <c r="BK255" s="2"/>
      <c r="BL255" s="3"/>
      <c r="BM255" s="3"/>
      <c r="BN255" s="3"/>
      <c r="BO255" s="3"/>
    </row>
    <row r="256" spans="1:67" ht="15">
      <c r="A256" s="65" t="s">
        <v>577</v>
      </c>
      <c r="B256" s="66"/>
      <c r="C256" s="66"/>
      <c r="D256" s="67">
        <v>1.5</v>
      </c>
      <c r="E256" s="69">
        <v>50</v>
      </c>
      <c r="F256" s="103" t="s">
        <v>1804</v>
      </c>
      <c r="G256" s="66"/>
      <c r="H256" s="70"/>
      <c r="I256" s="71"/>
      <c r="J256" s="71"/>
      <c r="K256" s="70" t="s">
        <v>7962</v>
      </c>
      <c r="L256" s="74"/>
      <c r="M256" s="75">
        <v>7710.54248046875</v>
      </c>
      <c r="N256" s="75">
        <v>2585.9482421875</v>
      </c>
      <c r="O256" s="76"/>
      <c r="P256" s="77"/>
      <c r="Q256" s="77"/>
      <c r="R256" s="89"/>
      <c r="S256" s="48">
        <v>1</v>
      </c>
      <c r="T256" s="48">
        <v>1</v>
      </c>
      <c r="U256" s="49">
        <v>0</v>
      </c>
      <c r="V256" s="49">
        <v>0</v>
      </c>
      <c r="W256" s="49">
        <v>0</v>
      </c>
      <c r="X256" s="49">
        <v>0.999999</v>
      </c>
      <c r="Y256" s="49">
        <v>0</v>
      </c>
      <c r="Z256" s="49" t="s">
        <v>8113</v>
      </c>
      <c r="AA256" s="72">
        <v>256</v>
      </c>
      <c r="AB256" s="72"/>
      <c r="AC256" s="73"/>
      <c r="AD256" s="79" t="s">
        <v>4462</v>
      </c>
      <c r="AE256" s="79">
        <v>172</v>
      </c>
      <c r="AF256" s="79">
        <v>1157</v>
      </c>
      <c r="AG256" s="79">
        <v>1690</v>
      </c>
      <c r="AH256" s="79">
        <v>171</v>
      </c>
      <c r="AI256" s="79"/>
      <c r="AJ256" s="79" t="s">
        <v>5070</v>
      </c>
      <c r="AK256" s="79" t="s">
        <v>5511</v>
      </c>
      <c r="AL256" s="84" t="s">
        <v>5818</v>
      </c>
      <c r="AM256" s="79"/>
      <c r="AN256" s="81">
        <v>41365.85188657408</v>
      </c>
      <c r="AO256" s="84" t="s">
        <v>6347</v>
      </c>
      <c r="AP256" s="79" t="b">
        <v>1</v>
      </c>
      <c r="AQ256" s="79" t="b">
        <v>0</v>
      </c>
      <c r="AR256" s="79" t="b">
        <v>0</v>
      </c>
      <c r="AS256" s="79"/>
      <c r="AT256" s="79">
        <v>7</v>
      </c>
      <c r="AU256" s="84" t="s">
        <v>6484</v>
      </c>
      <c r="AV256" s="79" t="b">
        <v>0</v>
      </c>
      <c r="AW256" s="79" t="s">
        <v>6792</v>
      </c>
      <c r="AX256" s="84" t="s">
        <v>7304</v>
      </c>
      <c r="AY256" s="79" t="s">
        <v>66</v>
      </c>
      <c r="AZ256" s="79" t="str">
        <f>REPLACE(INDEX(GroupVertices[Group],MATCH(Vertices[[#This Row],[Vertex]],GroupVertices[Vertex],0)),1,1,"")</f>
        <v>248</v>
      </c>
      <c r="BA256" s="48" t="s">
        <v>1298</v>
      </c>
      <c r="BB256" s="48" t="s">
        <v>1298</v>
      </c>
      <c r="BC256" s="48" t="s">
        <v>1321</v>
      </c>
      <c r="BD256" s="48" t="s">
        <v>1321</v>
      </c>
      <c r="BE256" s="48" t="s">
        <v>8509</v>
      </c>
      <c r="BF256" s="48" t="s">
        <v>8509</v>
      </c>
      <c r="BG256" s="133" t="s">
        <v>9202</v>
      </c>
      <c r="BH256" s="133" t="s">
        <v>9202</v>
      </c>
      <c r="BI256" s="133" t="s">
        <v>9539</v>
      </c>
      <c r="BJ256" s="133" t="s">
        <v>9539</v>
      </c>
      <c r="BK256" s="2"/>
      <c r="BL256" s="3"/>
      <c r="BM256" s="3"/>
      <c r="BN256" s="3"/>
      <c r="BO256" s="3"/>
    </row>
    <row r="257" spans="1:67" ht="15">
      <c r="A257" s="65" t="s">
        <v>582</v>
      </c>
      <c r="B257" s="66"/>
      <c r="C257" s="66"/>
      <c r="D257" s="67">
        <v>1.5</v>
      </c>
      <c r="E257" s="69">
        <v>50</v>
      </c>
      <c r="F257" s="103" t="s">
        <v>6704</v>
      </c>
      <c r="G257" s="66"/>
      <c r="H257" s="70"/>
      <c r="I257" s="71"/>
      <c r="J257" s="71"/>
      <c r="K257" s="70" t="s">
        <v>7969</v>
      </c>
      <c r="L257" s="74"/>
      <c r="M257" s="75">
        <v>7977.095703125</v>
      </c>
      <c r="N257" s="75">
        <v>3660.111328125</v>
      </c>
      <c r="O257" s="76"/>
      <c r="P257" s="77"/>
      <c r="Q257" s="77"/>
      <c r="R257" s="89"/>
      <c r="S257" s="48">
        <v>1</v>
      </c>
      <c r="T257" s="48">
        <v>1</v>
      </c>
      <c r="U257" s="49">
        <v>0</v>
      </c>
      <c r="V257" s="49">
        <v>0</v>
      </c>
      <c r="W257" s="49">
        <v>0</v>
      </c>
      <c r="X257" s="49">
        <v>0.999999</v>
      </c>
      <c r="Y257" s="49">
        <v>0</v>
      </c>
      <c r="Z257" s="49" t="s">
        <v>8113</v>
      </c>
      <c r="AA257" s="72">
        <v>257</v>
      </c>
      <c r="AB257" s="72"/>
      <c r="AC257" s="73"/>
      <c r="AD257" s="79" t="s">
        <v>4469</v>
      </c>
      <c r="AE257" s="79">
        <v>1094</v>
      </c>
      <c r="AF257" s="79">
        <v>4840</v>
      </c>
      <c r="AG257" s="79">
        <v>23747</v>
      </c>
      <c r="AH257" s="79">
        <v>12823</v>
      </c>
      <c r="AI257" s="79"/>
      <c r="AJ257" s="79" t="s">
        <v>5077</v>
      </c>
      <c r="AK257" s="79" t="s">
        <v>5517</v>
      </c>
      <c r="AL257" s="79"/>
      <c r="AM257" s="79"/>
      <c r="AN257" s="81">
        <v>39336.05318287037</v>
      </c>
      <c r="AO257" s="84" t="s">
        <v>6353</v>
      </c>
      <c r="AP257" s="79" t="b">
        <v>0</v>
      </c>
      <c r="AQ257" s="79" t="b">
        <v>0</v>
      </c>
      <c r="AR257" s="79" t="b">
        <v>1</v>
      </c>
      <c r="AS257" s="79"/>
      <c r="AT257" s="79">
        <v>258</v>
      </c>
      <c r="AU257" s="84" t="s">
        <v>6486</v>
      </c>
      <c r="AV257" s="79" t="b">
        <v>0</v>
      </c>
      <c r="AW257" s="79" t="s">
        <v>6792</v>
      </c>
      <c r="AX257" s="84" t="s">
        <v>7311</v>
      </c>
      <c r="AY257" s="79" t="s">
        <v>66</v>
      </c>
      <c r="AZ257" s="79" t="str">
        <f>REPLACE(INDEX(GroupVertices[Group],MATCH(Vertices[[#This Row],[Vertex]],GroupVertices[Vertex],0)),1,1,"")</f>
        <v>171</v>
      </c>
      <c r="BA257" s="48"/>
      <c r="BB257" s="48"/>
      <c r="BC257" s="48"/>
      <c r="BD257" s="48"/>
      <c r="BE257" s="48"/>
      <c r="BF257" s="48"/>
      <c r="BG257" s="133" t="s">
        <v>9203</v>
      </c>
      <c r="BH257" s="133" t="s">
        <v>9203</v>
      </c>
      <c r="BI257" s="133" t="s">
        <v>9540</v>
      </c>
      <c r="BJ257" s="133" t="s">
        <v>9540</v>
      </c>
      <c r="BK257" s="2"/>
      <c r="BL257" s="3"/>
      <c r="BM257" s="3"/>
      <c r="BN257" s="3"/>
      <c r="BO257" s="3"/>
    </row>
    <row r="258" spans="1:67" ht="15">
      <c r="A258" s="65" t="s">
        <v>583</v>
      </c>
      <c r="B258" s="66"/>
      <c r="C258" s="66"/>
      <c r="D258" s="67">
        <v>1.5</v>
      </c>
      <c r="E258" s="69">
        <v>50</v>
      </c>
      <c r="F258" s="103" t="s">
        <v>1808</v>
      </c>
      <c r="G258" s="66"/>
      <c r="H258" s="70"/>
      <c r="I258" s="71"/>
      <c r="J258" s="71"/>
      <c r="K258" s="70" t="s">
        <v>7970</v>
      </c>
      <c r="L258" s="74"/>
      <c r="M258" s="75">
        <v>7977.095703125</v>
      </c>
      <c r="N258" s="75">
        <v>3116.399169921875</v>
      </c>
      <c r="O258" s="76"/>
      <c r="P258" s="77"/>
      <c r="Q258" s="77"/>
      <c r="R258" s="89"/>
      <c r="S258" s="48">
        <v>1</v>
      </c>
      <c r="T258" s="48">
        <v>1</v>
      </c>
      <c r="U258" s="49">
        <v>0</v>
      </c>
      <c r="V258" s="49">
        <v>0</v>
      </c>
      <c r="W258" s="49">
        <v>0</v>
      </c>
      <c r="X258" s="49">
        <v>0.999999</v>
      </c>
      <c r="Y258" s="49">
        <v>0</v>
      </c>
      <c r="Z258" s="49" t="s">
        <v>8113</v>
      </c>
      <c r="AA258" s="72">
        <v>258</v>
      </c>
      <c r="AB258" s="72"/>
      <c r="AC258" s="73"/>
      <c r="AD258" s="79" t="s">
        <v>4470</v>
      </c>
      <c r="AE258" s="79">
        <v>222</v>
      </c>
      <c r="AF258" s="79">
        <v>71</v>
      </c>
      <c r="AG258" s="79">
        <v>2926</v>
      </c>
      <c r="AH258" s="79">
        <v>2271</v>
      </c>
      <c r="AI258" s="79"/>
      <c r="AJ258" s="79" t="s">
        <v>5078</v>
      </c>
      <c r="AK258" s="79" t="s">
        <v>5518</v>
      </c>
      <c r="AL258" s="79"/>
      <c r="AM258" s="79"/>
      <c r="AN258" s="81">
        <v>42668.73458333333</v>
      </c>
      <c r="AO258" s="84" t="s">
        <v>6354</v>
      </c>
      <c r="AP258" s="79" t="b">
        <v>1</v>
      </c>
      <c r="AQ258" s="79" t="b">
        <v>0</v>
      </c>
      <c r="AR258" s="79" t="b">
        <v>0</v>
      </c>
      <c r="AS258" s="79"/>
      <c r="AT258" s="79">
        <v>0</v>
      </c>
      <c r="AU258" s="79"/>
      <c r="AV258" s="79" t="b">
        <v>0</v>
      </c>
      <c r="AW258" s="79" t="s">
        <v>6792</v>
      </c>
      <c r="AX258" s="84" t="s">
        <v>7312</v>
      </c>
      <c r="AY258" s="79" t="s">
        <v>66</v>
      </c>
      <c r="AZ258" s="79" t="str">
        <f>REPLACE(INDEX(GroupVertices[Group],MATCH(Vertices[[#This Row],[Vertex]],GroupVertices[Vertex],0)),1,1,"")</f>
        <v>172</v>
      </c>
      <c r="BA258" s="48" t="s">
        <v>1299</v>
      </c>
      <c r="BB258" s="48" t="s">
        <v>1299</v>
      </c>
      <c r="BC258" s="48" t="s">
        <v>1314</v>
      </c>
      <c r="BD258" s="48" t="s">
        <v>1314</v>
      </c>
      <c r="BE258" s="48"/>
      <c r="BF258" s="48"/>
      <c r="BG258" s="133" t="s">
        <v>9204</v>
      </c>
      <c r="BH258" s="133" t="s">
        <v>9204</v>
      </c>
      <c r="BI258" s="133" t="s">
        <v>9541</v>
      </c>
      <c r="BJ258" s="133" t="s">
        <v>9541</v>
      </c>
      <c r="BK258" s="2"/>
      <c r="BL258" s="3"/>
      <c r="BM258" s="3"/>
      <c r="BN258" s="3"/>
      <c r="BO258" s="3"/>
    </row>
    <row r="259" spans="1:67" ht="15">
      <c r="A259" s="65" t="s">
        <v>584</v>
      </c>
      <c r="B259" s="66"/>
      <c r="C259" s="66"/>
      <c r="D259" s="67">
        <v>1.5</v>
      </c>
      <c r="E259" s="69">
        <v>50</v>
      </c>
      <c r="F259" s="103" t="s">
        <v>6705</v>
      </c>
      <c r="G259" s="66"/>
      <c r="H259" s="70"/>
      <c r="I259" s="71"/>
      <c r="J259" s="71"/>
      <c r="K259" s="70" t="s">
        <v>7971</v>
      </c>
      <c r="L259" s="74"/>
      <c r="M259" s="75">
        <v>8230.646484375</v>
      </c>
      <c r="N259" s="75">
        <v>4203.82373046875</v>
      </c>
      <c r="O259" s="76"/>
      <c r="P259" s="77"/>
      <c r="Q259" s="77"/>
      <c r="R259" s="89"/>
      <c r="S259" s="48">
        <v>1</v>
      </c>
      <c r="T259" s="48">
        <v>1</v>
      </c>
      <c r="U259" s="49">
        <v>0</v>
      </c>
      <c r="V259" s="49">
        <v>0</v>
      </c>
      <c r="W259" s="49">
        <v>0</v>
      </c>
      <c r="X259" s="49">
        <v>0.999999</v>
      </c>
      <c r="Y259" s="49">
        <v>0</v>
      </c>
      <c r="Z259" s="49" t="s">
        <v>8113</v>
      </c>
      <c r="AA259" s="72">
        <v>259</v>
      </c>
      <c r="AB259" s="72"/>
      <c r="AC259" s="73"/>
      <c r="AD259" s="79" t="s">
        <v>4471</v>
      </c>
      <c r="AE259" s="79">
        <v>14</v>
      </c>
      <c r="AF259" s="79">
        <v>18</v>
      </c>
      <c r="AG259" s="79">
        <v>30</v>
      </c>
      <c r="AH259" s="79">
        <v>6</v>
      </c>
      <c r="AI259" s="79"/>
      <c r="AJ259" s="79" t="s">
        <v>5079</v>
      </c>
      <c r="AK259" s="79" t="s">
        <v>5519</v>
      </c>
      <c r="AL259" s="84" t="s">
        <v>5822</v>
      </c>
      <c r="AM259" s="79"/>
      <c r="AN259" s="81">
        <v>43398.04931712963</v>
      </c>
      <c r="AO259" s="84" t="s">
        <v>6355</v>
      </c>
      <c r="AP259" s="79" t="b">
        <v>1</v>
      </c>
      <c r="AQ259" s="79" t="b">
        <v>0</v>
      </c>
      <c r="AR259" s="79" t="b">
        <v>0</v>
      </c>
      <c r="AS259" s="79"/>
      <c r="AT259" s="79">
        <v>0</v>
      </c>
      <c r="AU259" s="79"/>
      <c r="AV259" s="79" t="b">
        <v>0</v>
      </c>
      <c r="AW259" s="79" t="s">
        <v>6792</v>
      </c>
      <c r="AX259" s="84" t="s">
        <v>7313</v>
      </c>
      <c r="AY259" s="79" t="s">
        <v>66</v>
      </c>
      <c r="AZ259" s="79" t="str">
        <f>REPLACE(INDEX(GroupVertices[Group],MATCH(Vertices[[#This Row],[Vertex]],GroupVertices[Vertex],0)),1,1,"")</f>
        <v>164</v>
      </c>
      <c r="BA259" s="48"/>
      <c r="BB259" s="48"/>
      <c r="BC259" s="48"/>
      <c r="BD259" s="48"/>
      <c r="BE259" s="48" t="s">
        <v>1382</v>
      </c>
      <c r="BF259" s="48" t="s">
        <v>1382</v>
      </c>
      <c r="BG259" s="133" t="s">
        <v>9205</v>
      </c>
      <c r="BH259" s="133" t="s">
        <v>9205</v>
      </c>
      <c r="BI259" s="133" t="s">
        <v>9542</v>
      </c>
      <c r="BJ259" s="133" t="s">
        <v>9542</v>
      </c>
      <c r="BK259" s="2"/>
      <c r="BL259" s="3"/>
      <c r="BM259" s="3"/>
      <c r="BN259" s="3"/>
      <c r="BO259" s="3"/>
    </row>
    <row r="260" spans="1:67" ht="15">
      <c r="A260" s="65" t="s">
        <v>585</v>
      </c>
      <c r="B260" s="66"/>
      <c r="C260" s="66"/>
      <c r="D260" s="67">
        <v>1.5</v>
      </c>
      <c r="E260" s="69">
        <v>50</v>
      </c>
      <c r="F260" s="103" t="s">
        <v>1809</v>
      </c>
      <c r="G260" s="66"/>
      <c r="H260" s="70"/>
      <c r="I260" s="71"/>
      <c r="J260" s="71"/>
      <c r="K260" s="70" t="s">
        <v>7972</v>
      </c>
      <c r="L260" s="74"/>
      <c r="M260" s="75">
        <v>7970.59423828125</v>
      </c>
      <c r="N260" s="75">
        <v>4760.796875</v>
      </c>
      <c r="O260" s="76"/>
      <c r="P260" s="77"/>
      <c r="Q260" s="77"/>
      <c r="R260" s="89"/>
      <c r="S260" s="48">
        <v>1</v>
      </c>
      <c r="T260" s="48">
        <v>1</v>
      </c>
      <c r="U260" s="49">
        <v>0</v>
      </c>
      <c r="V260" s="49">
        <v>0</v>
      </c>
      <c r="W260" s="49">
        <v>0</v>
      </c>
      <c r="X260" s="49">
        <v>0.999999</v>
      </c>
      <c r="Y260" s="49">
        <v>0</v>
      </c>
      <c r="Z260" s="49" t="s">
        <v>8113</v>
      </c>
      <c r="AA260" s="72">
        <v>260</v>
      </c>
      <c r="AB260" s="72"/>
      <c r="AC260" s="73"/>
      <c r="AD260" s="79" t="s">
        <v>4472</v>
      </c>
      <c r="AE260" s="79">
        <v>750</v>
      </c>
      <c r="AF260" s="79">
        <v>12276</v>
      </c>
      <c r="AG260" s="79">
        <v>6523</v>
      </c>
      <c r="AH260" s="79">
        <v>15946</v>
      </c>
      <c r="AI260" s="79"/>
      <c r="AJ260" s="79" t="s">
        <v>5080</v>
      </c>
      <c r="AK260" s="79" t="s">
        <v>5307</v>
      </c>
      <c r="AL260" s="84" t="s">
        <v>5823</v>
      </c>
      <c r="AM260" s="79"/>
      <c r="AN260" s="81">
        <v>40865.66737268519</v>
      </c>
      <c r="AO260" s="84" t="s">
        <v>6356</v>
      </c>
      <c r="AP260" s="79" t="b">
        <v>0</v>
      </c>
      <c r="AQ260" s="79" t="b">
        <v>0</v>
      </c>
      <c r="AR260" s="79" t="b">
        <v>0</v>
      </c>
      <c r="AS260" s="79"/>
      <c r="AT260" s="79">
        <v>78</v>
      </c>
      <c r="AU260" s="84" t="s">
        <v>6494</v>
      </c>
      <c r="AV260" s="79" t="b">
        <v>0</v>
      </c>
      <c r="AW260" s="79" t="s">
        <v>6792</v>
      </c>
      <c r="AX260" s="84" t="s">
        <v>7314</v>
      </c>
      <c r="AY260" s="79" t="s">
        <v>66</v>
      </c>
      <c r="AZ260" s="79" t="str">
        <f>REPLACE(INDEX(GroupVertices[Group],MATCH(Vertices[[#This Row],[Vertex]],GroupVertices[Vertex],0)),1,1,"")</f>
        <v>241</v>
      </c>
      <c r="BA260" s="48" t="s">
        <v>1300</v>
      </c>
      <c r="BB260" s="48" t="s">
        <v>1300</v>
      </c>
      <c r="BC260" s="48" t="s">
        <v>1314</v>
      </c>
      <c r="BD260" s="48" t="s">
        <v>1314</v>
      </c>
      <c r="BE260" s="48"/>
      <c r="BF260" s="48"/>
      <c r="BG260" s="133" t="s">
        <v>9206</v>
      </c>
      <c r="BH260" s="133" t="s">
        <v>9206</v>
      </c>
      <c r="BI260" s="133" t="s">
        <v>9543</v>
      </c>
      <c r="BJ260" s="133" t="s">
        <v>9543</v>
      </c>
      <c r="BK260" s="2"/>
      <c r="BL260" s="3"/>
      <c r="BM260" s="3"/>
      <c r="BN260" s="3"/>
      <c r="BO260" s="3"/>
    </row>
    <row r="261" spans="1:67" ht="15">
      <c r="A261" s="65" t="s">
        <v>595</v>
      </c>
      <c r="B261" s="66"/>
      <c r="C261" s="66"/>
      <c r="D261" s="67">
        <v>1.5</v>
      </c>
      <c r="E261" s="69">
        <v>55.84610330004463</v>
      </c>
      <c r="F261" s="103" t="s">
        <v>6716</v>
      </c>
      <c r="G261" s="66"/>
      <c r="H261" s="70"/>
      <c r="I261" s="71"/>
      <c r="J261" s="71"/>
      <c r="K261" s="70" t="s">
        <v>7985</v>
      </c>
      <c r="L261" s="74"/>
      <c r="M261" s="75">
        <v>1227.0296630859375</v>
      </c>
      <c r="N261" s="75">
        <v>3313.368896484375</v>
      </c>
      <c r="O261" s="76"/>
      <c r="P261" s="77"/>
      <c r="Q261" s="77"/>
      <c r="R261" s="89"/>
      <c r="S261" s="48">
        <v>1</v>
      </c>
      <c r="T261" s="48">
        <v>1</v>
      </c>
      <c r="U261" s="49">
        <v>0</v>
      </c>
      <c r="V261" s="49">
        <v>0.015625</v>
      </c>
      <c r="W261" s="49">
        <v>0</v>
      </c>
      <c r="X261" s="49">
        <v>0.655605</v>
      </c>
      <c r="Y261" s="49">
        <v>0.5</v>
      </c>
      <c r="Z261" s="49">
        <v>0</v>
      </c>
      <c r="AA261" s="72">
        <v>261</v>
      </c>
      <c r="AB261" s="72"/>
      <c r="AC261" s="73"/>
      <c r="AD261" s="79" t="s">
        <v>4485</v>
      </c>
      <c r="AE261" s="79">
        <v>2623</v>
      </c>
      <c r="AF261" s="79">
        <v>345279</v>
      </c>
      <c r="AG261" s="79">
        <v>13569</v>
      </c>
      <c r="AH261" s="79">
        <v>28110</v>
      </c>
      <c r="AI261" s="79"/>
      <c r="AJ261" s="79" t="s">
        <v>5091</v>
      </c>
      <c r="AK261" s="79" t="s">
        <v>5531</v>
      </c>
      <c r="AL261" s="84" t="s">
        <v>5831</v>
      </c>
      <c r="AM261" s="79"/>
      <c r="AN261" s="81">
        <v>41014.7343287037</v>
      </c>
      <c r="AO261" s="84" t="s">
        <v>6369</v>
      </c>
      <c r="AP261" s="79" t="b">
        <v>0</v>
      </c>
      <c r="AQ261" s="79" t="b">
        <v>0</v>
      </c>
      <c r="AR261" s="79" t="b">
        <v>1</v>
      </c>
      <c r="AS261" s="79"/>
      <c r="AT261" s="79">
        <v>1251</v>
      </c>
      <c r="AU261" s="84" t="s">
        <v>6495</v>
      </c>
      <c r="AV261" s="79" t="b">
        <v>1</v>
      </c>
      <c r="AW261" s="79" t="s">
        <v>6792</v>
      </c>
      <c r="AX261" s="84" t="s">
        <v>7327</v>
      </c>
      <c r="AY261" s="79" t="s">
        <v>66</v>
      </c>
      <c r="AZ261" s="79" t="str">
        <f>REPLACE(INDEX(GroupVertices[Group],MATCH(Vertices[[#This Row],[Vertex]],GroupVertices[Vertex],0)),1,1,"")</f>
        <v>2</v>
      </c>
      <c r="BA261" s="48"/>
      <c r="BB261" s="48"/>
      <c r="BC261" s="48"/>
      <c r="BD261" s="48"/>
      <c r="BE261" s="48"/>
      <c r="BF261" s="48"/>
      <c r="BG261" s="133" t="s">
        <v>9207</v>
      </c>
      <c r="BH261" s="133" t="s">
        <v>9207</v>
      </c>
      <c r="BI261" s="133" t="s">
        <v>9544</v>
      </c>
      <c r="BJ261" s="133" t="s">
        <v>9544</v>
      </c>
      <c r="BK261" s="2"/>
      <c r="BL261" s="3"/>
      <c r="BM261" s="3"/>
      <c r="BN261" s="3"/>
      <c r="BO261" s="3"/>
    </row>
    <row r="262" spans="1:67" ht="15">
      <c r="A262" s="65" t="s">
        <v>614</v>
      </c>
      <c r="B262" s="66"/>
      <c r="C262" s="66"/>
      <c r="D262" s="67">
        <v>1.5</v>
      </c>
      <c r="E262" s="69">
        <v>55.84610330004463</v>
      </c>
      <c r="F262" s="103" t="s">
        <v>6735</v>
      </c>
      <c r="G262" s="66"/>
      <c r="H262" s="70"/>
      <c r="I262" s="71"/>
      <c r="J262" s="71"/>
      <c r="K262" s="70" t="s">
        <v>8005</v>
      </c>
      <c r="L262" s="74"/>
      <c r="M262" s="75">
        <v>166.174560546875</v>
      </c>
      <c r="N262" s="75">
        <v>1417.870849609375</v>
      </c>
      <c r="O262" s="76"/>
      <c r="P262" s="77"/>
      <c r="Q262" s="77"/>
      <c r="R262" s="89"/>
      <c r="S262" s="48">
        <v>1</v>
      </c>
      <c r="T262" s="48">
        <v>1</v>
      </c>
      <c r="U262" s="49">
        <v>0</v>
      </c>
      <c r="V262" s="49">
        <v>0.015625</v>
      </c>
      <c r="W262" s="49">
        <v>0</v>
      </c>
      <c r="X262" s="49">
        <v>0.655605</v>
      </c>
      <c r="Y262" s="49">
        <v>0.5</v>
      </c>
      <c r="Z262" s="49">
        <v>0</v>
      </c>
      <c r="AA262" s="72">
        <v>262</v>
      </c>
      <c r="AB262" s="72"/>
      <c r="AC262" s="73"/>
      <c r="AD262" s="79" t="s">
        <v>4504</v>
      </c>
      <c r="AE262" s="79">
        <v>3888</v>
      </c>
      <c r="AF262" s="79">
        <v>4629</v>
      </c>
      <c r="AG262" s="79">
        <v>2791</v>
      </c>
      <c r="AH262" s="79">
        <v>11014</v>
      </c>
      <c r="AI262" s="79"/>
      <c r="AJ262" s="79" t="s">
        <v>5110</v>
      </c>
      <c r="AK262" s="79" t="s">
        <v>5271</v>
      </c>
      <c r="AL262" s="79"/>
      <c r="AM262" s="79"/>
      <c r="AN262" s="81">
        <v>43290.4596875</v>
      </c>
      <c r="AO262" s="84" t="s">
        <v>6389</v>
      </c>
      <c r="AP262" s="79" t="b">
        <v>1</v>
      </c>
      <c r="AQ262" s="79" t="b">
        <v>0</v>
      </c>
      <c r="AR262" s="79" t="b">
        <v>0</v>
      </c>
      <c r="AS262" s="79"/>
      <c r="AT262" s="79">
        <v>5</v>
      </c>
      <c r="AU262" s="79"/>
      <c r="AV262" s="79" t="b">
        <v>0</v>
      </c>
      <c r="AW262" s="79" t="s">
        <v>6792</v>
      </c>
      <c r="AX262" s="84" t="s">
        <v>7347</v>
      </c>
      <c r="AY262" s="79" t="s">
        <v>66</v>
      </c>
      <c r="AZ262" s="79" t="str">
        <f>REPLACE(INDEX(GroupVertices[Group],MATCH(Vertices[[#This Row],[Vertex]],GroupVertices[Vertex],0)),1,1,"")</f>
        <v>2</v>
      </c>
      <c r="BA262" s="48"/>
      <c r="BB262" s="48"/>
      <c r="BC262" s="48"/>
      <c r="BD262" s="48"/>
      <c r="BE262" s="48"/>
      <c r="BF262" s="48"/>
      <c r="BG262" s="133" t="s">
        <v>9208</v>
      </c>
      <c r="BH262" s="133" t="s">
        <v>9208</v>
      </c>
      <c r="BI262" s="133" t="s">
        <v>9545</v>
      </c>
      <c r="BJ262" s="133" t="s">
        <v>9545</v>
      </c>
      <c r="BK262" s="2"/>
      <c r="BL262" s="3"/>
      <c r="BM262" s="3"/>
      <c r="BN262" s="3"/>
      <c r="BO262" s="3"/>
    </row>
    <row r="263" spans="1:67" ht="15">
      <c r="A263" s="65" t="s">
        <v>618</v>
      </c>
      <c r="B263" s="66"/>
      <c r="C263" s="66"/>
      <c r="D263" s="67">
        <v>1.5</v>
      </c>
      <c r="E263" s="69">
        <v>55.84610330004463</v>
      </c>
      <c r="F263" s="103" t="s">
        <v>6739</v>
      </c>
      <c r="G263" s="66"/>
      <c r="H263" s="70"/>
      <c r="I263" s="71"/>
      <c r="J263" s="71"/>
      <c r="K263" s="70" t="s">
        <v>8009</v>
      </c>
      <c r="L263" s="74"/>
      <c r="M263" s="75">
        <v>782.4234619140625</v>
      </c>
      <c r="N263" s="75">
        <v>810.86083984375</v>
      </c>
      <c r="O263" s="76"/>
      <c r="P263" s="77"/>
      <c r="Q263" s="77"/>
      <c r="R263" s="89"/>
      <c r="S263" s="48">
        <v>1</v>
      </c>
      <c r="T263" s="48">
        <v>1</v>
      </c>
      <c r="U263" s="49">
        <v>0</v>
      </c>
      <c r="V263" s="49">
        <v>0.015625</v>
      </c>
      <c r="W263" s="49">
        <v>0</v>
      </c>
      <c r="X263" s="49">
        <v>0.655605</v>
      </c>
      <c r="Y263" s="49">
        <v>0.5</v>
      </c>
      <c r="Z263" s="49">
        <v>0</v>
      </c>
      <c r="AA263" s="72">
        <v>263</v>
      </c>
      <c r="AB263" s="72"/>
      <c r="AC263" s="73"/>
      <c r="AD263" s="79" t="s">
        <v>4508</v>
      </c>
      <c r="AE263" s="79">
        <v>136</v>
      </c>
      <c r="AF263" s="79">
        <v>63736</v>
      </c>
      <c r="AG263" s="79">
        <v>9552</v>
      </c>
      <c r="AH263" s="79">
        <v>10411</v>
      </c>
      <c r="AI263" s="79"/>
      <c r="AJ263" s="79" t="s">
        <v>5114</v>
      </c>
      <c r="AK263" s="79" t="s">
        <v>5548</v>
      </c>
      <c r="AL263" s="79"/>
      <c r="AM263" s="79"/>
      <c r="AN263" s="81">
        <v>42618.5753125</v>
      </c>
      <c r="AO263" s="84" t="s">
        <v>6393</v>
      </c>
      <c r="AP263" s="79" t="b">
        <v>0</v>
      </c>
      <c r="AQ263" s="79" t="b">
        <v>0</v>
      </c>
      <c r="AR263" s="79" t="b">
        <v>1</v>
      </c>
      <c r="AS263" s="79"/>
      <c r="AT263" s="79">
        <v>643</v>
      </c>
      <c r="AU263" s="84" t="s">
        <v>6484</v>
      </c>
      <c r="AV263" s="79" t="b">
        <v>0</v>
      </c>
      <c r="AW263" s="79" t="s">
        <v>6792</v>
      </c>
      <c r="AX263" s="84" t="s">
        <v>7351</v>
      </c>
      <c r="AY263" s="79" t="s">
        <v>66</v>
      </c>
      <c r="AZ263" s="79" t="str">
        <f>REPLACE(INDEX(GroupVertices[Group],MATCH(Vertices[[#This Row],[Vertex]],GroupVertices[Vertex],0)),1,1,"")</f>
        <v>2</v>
      </c>
      <c r="BA263" s="48"/>
      <c r="BB263" s="48"/>
      <c r="BC263" s="48"/>
      <c r="BD263" s="48"/>
      <c r="BE263" s="48"/>
      <c r="BF263" s="48"/>
      <c r="BG263" s="133" t="s">
        <v>9209</v>
      </c>
      <c r="BH263" s="133" t="s">
        <v>9209</v>
      </c>
      <c r="BI263" s="133" t="s">
        <v>9546</v>
      </c>
      <c r="BJ263" s="133" t="s">
        <v>9546</v>
      </c>
      <c r="BK263" s="2"/>
      <c r="BL263" s="3"/>
      <c r="BM263" s="3"/>
      <c r="BN263" s="3"/>
      <c r="BO263" s="3"/>
    </row>
    <row r="264" spans="1:67" ht="15">
      <c r="A264" s="65" t="s">
        <v>619</v>
      </c>
      <c r="B264" s="66"/>
      <c r="C264" s="66"/>
      <c r="D264" s="67">
        <v>1.5</v>
      </c>
      <c r="E264" s="69">
        <v>55.84610330004463</v>
      </c>
      <c r="F264" s="103" t="s">
        <v>6740</v>
      </c>
      <c r="G264" s="66"/>
      <c r="H264" s="70"/>
      <c r="I264" s="71"/>
      <c r="J264" s="71"/>
      <c r="K264" s="70" t="s">
        <v>8010</v>
      </c>
      <c r="L264" s="74"/>
      <c r="M264" s="75">
        <v>1012.982177734375</v>
      </c>
      <c r="N264" s="75">
        <v>521.705322265625</v>
      </c>
      <c r="O264" s="76"/>
      <c r="P264" s="77"/>
      <c r="Q264" s="77"/>
      <c r="R264" s="89"/>
      <c r="S264" s="48">
        <v>1</v>
      </c>
      <c r="T264" s="48">
        <v>1</v>
      </c>
      <c r="U264" s="49">
        <v>0</v>
      </c>
      <c r="V264" s="49">
        <v>0.015625</v>
      </c>
      <c r="W264" s="49">
        <v>0</v>
      </c>
      <c r="X264" s="49">
        <v>0.655605</v>
      </c>
      <c r="Y264" s="49">
        <v>0.5</v>
      </c>
      <c r="Z264" s="49">
        <v>0</v>
      </c>
      <c r="AA264" s="72">
        <v>264</v>
      </c>
      <c r="AB264" s="72"/>
      <c r="AC264" s="73"/>
      <c r="AD264" s="79" t="s">
        <v>4509</v>
      </c>
      <c r="AE264" s="79">
        <v>290</v>
      </c>
      <c r="AF264" s="79">
        <v>38085</v>
      </c>
      <c r="AG264" s="79">
        <v>34815</v>
      </c>
      <c r="AH264" s="79">
        <v>0</v>
      </c>
      <c r="AI264" s="79"/>
      <c r="AJ264" s="79" t="s">
        <v>5115</v>
      </c>
      <c r="AK264" s="79"/>
      <c r="AL264" s="84" t="s">
        <v>5846</v>
      </c>
      <c r="AM264" s="79"/>
      <c r="AN264" s="81">
        <v>42893.292395833334</v>
      </c>
      <c r="AO264" s="84" t="s">
        <v>6394</v>
      </c>
      <c r="AP264" s="79" t="b">
        <v>0</v>
      </c>
      <c r="AQ264" s="79" t="b">
        <v>0</v>
      </c>
      <c r="AR264" s="79" t="b">
        <v>0</v>
      </c>
      <c r="AS264" s="79"/>
      <c r="AT264" s="79">
        <v>201</v>
      </c>
      <c r="AU264" s="84" t="s">
        <v>6484</v>
      </c>
      <c r="AV264" s="79" t="b">
        <v>0</v>
      </c>
      <c r="AW264" s="79" t="s">
        <v>6792</v>
      </c>
      <c r="AX264" s="84" t="s">
        <v>7352</v>
      </c>
      <c r="AY264" s="79" t="s">
        <v>66</v>
      </c>
      <c r="AZ264" s="79" t="str">
        <f>REPLACE(INDEX(GroupVertices[Group],MATCH(Vertices[[#This Row],[Vertex]],GroupVertices[Vertex],0)),1,1,"")</f>
        <v>2</v>
      </c>
      <c r="BA264" s="48"/>
      <c r="BB264" s="48"/>
      <c r="BC264" s="48"/>
      <c r="BD264" s="48"/>
      <c r="BE264" s="48" t="s">
        <v>1384</v>
      </c>
      <c r="BF264" s="48" t="s">
        <v>1384</v>
      </c>
      <c r="BG264" s="133" t="s">
        <v>9210</v>
      </c>
      <c r="BH264" s="133" t="s">
        <v>9210</v>
      </c>
      <c r="BI264" s="133" t="s">
        <v>9547</v>
      </c>
      <c r="BJ264" s="133" t="s">
        <v>9547</v>
      </c>
      <c r="BK264" s="2"/>
      <c r="BL264" s="3"/>
      <c r="BM264" s="3"/>
      <c r="BN264" s="3"/>
      <c r="BO264" s="3"/>
    </row>
    <row r="265" spans="1:67" ht="15">
      <c r="A265" s="65" t="s">
        <v>622</v>
      </c>
      <c r="B265" s="66"/>
      <c r="C265" s="66"/>
      <c r="D265" s="67">
        <v>1.5</v>
      </c>
      <c r="E265" s="69">
        <v>50</v>
      </c>
      <c r="F265" s="103" t="s">
        <v>1814</v>
      </c>
      <c r="G265" s="66"/>
      <c r="H265" s="70"/>
      <c r="I265" s="71"/>
      <c r="J265" s="71"/>
      <c r="K265" s="70" t="s">
        <v>8011</v>
      </c>
      <c r="L265" s="74"/>
      <c r="M265" s="75">
        <v>8763.7529296875</v>
      </c>
      <c r="N265" s="75">
        <v>3076.615478515625</v>
      </c>
      <c r="O265" s="76"/>
      <c r="P265" s="77"/>
      <c r="Q265" s="77"/>
      <c r="R265" s="89"/>
      <c r="S265" s="48">
        <v>1</v>
      </c>
      <c r="T265" s="48">
        <v>1</v>
      </c>
      <c r="U265" s="49">
        <v>0</v>
      </c>
      <c r="V265" s="49">
        <v>0</v>
      </c>
      <c r="W265" s="49">
        <v>0</v>
      </c>
      <c r="X265" s="49">
        <v>0.999999</v>
      </c>
      <c r="Y265" s="49">
        <v>0</v>
      </c>
      <c r="Z265" s="49" t="s">
        <v>8113</v>
      </c>
      <c r="AA265" s="72">
        <v>265</v>
      </c>
      <c r="AB265" s="72"/>
      <c r="AC265" s="73"/>
      <c r="AD265" s="79" t="s">
        <v>4510</v>
      </c>
      <c r="AE265" s="79">
        <v>505</v>
      </c>
      <c r="AF265" s="79">
        <v>438</v>
      </c>
      <c r="AG265" s="79">
        <v>11554</v>
      </c>
      <c r="AH265" s="79">
        <v>8266</v>
      </c>
      <c r="AI265" s="79"/>
      <c r="AJ265" s="79" t="s">
        <v>5116</v>
      </c>
      <c r="AK265" s="79"/>
      <c r="AL265" s="84" t="s">
        <v>5847</v>
      </c>
      <c r="AM265" s="79"/>
      <c r="AN265" s="81">
        <v>40181.96502314815</v>
      </c>
      <c r="AO265" s="84" t="s">
        <v>6395</v>
      </c>
      <c r="AP265" s="79" t="b">
        <v>0</v>
      </c>
      <c r="AQ265" s="79" t="b">
        <v>0</v>
      </c>
      <c r="AR265" s="79" t="b">
        <v>1</v>
      </c>
      <c r="AS265" s="79"/>
      <c r="AT265" s="79">
        <v>6</v>
      </c>
      <c r="AU265" s="84" t="s">
        <v>6489</v>
      </c>
      <c r="AV265" s="79" t="b">
        <v>0</v>
      </c>
      <c r="AW265" s="79" t="s">
        <v>6792</v>
      </c>
      <c r="AX265" s="84" t="s">
        <v>7353</v>
      </c>
      <c r="AY265" s="79" t="s">
        <v>66</v>
      </c>
      <c r="AZ265" s="79" t="str">
        <f>REPLACE(INDEX(GroupVertices[Group],MATCH(Vertices[[#This Row],[Vertex]],GroupVertices[Vertex],0)),1,1,"")</f>
        <v>152</v>
      </c>
      <c r="BA265" s="48"/>
      <c r="BB265" s="48"/>
      <c r="BC265" s="48"/>
      <c r="BD265" s="48"/>
      <c r="BE265" s="48"/>
      <c r="BF265" s="48"/>
      <c r="BG265" s="133" t="s">
        <v>9211</v>
      </c>
      <c r="BH265" s="133" t="s">
        <v>9211</v>
      </c>
      <c r="BI265" s="133" t="s">
        <v>9548</v>
      </c>
      <c r="BJ265" s="133" t="s">
        <v>9548</v>
      </c>
      <c r="BK265" s="2"/>
      <c r="BL265" s="3"/>
      <c r="BM265" s="3"/>
      <c r="BN265" s="3"/>
      <c r="BO265" s="3"/>
    </row>
    <row r="266" spans="1:67" ht="15">
      <c r="A266" s="65" t="s">
        <v>625</v>
      </c>
      <c r="B266" s="66"/>
      <c r="C266" s="66"/>
      <c r="D266" s="67">
        <v>1.5</v>
      </c>
      <c r="E266" s="69">
        <v>50</v>
      </c>
      <c r="F266" s="103" t="s">
        <v>1817</v>
      </c>
      <c r="G266" s="66"/>
      <c r="H266" s="70"/>
      <c r="I266" s="71"/>
      <c r="J266" s="71"/>
      <c r="K266" s="70" t="s">
        <v>8017</v>
      </c>
      <c r="L266" s="74"/>
      <c r="M266" s="75">
        <v>7170.9345703125</v>
      </c>
      <c r="N266" s="75">
        <v>3142.921630859375</v>
      </c>
      <c r="O266" s="76"/>
      <c r="P266" s="77"/>
      <c r="Q266" s="77"/>
      <c r="R266" s="89"/>
      <c r="S266" s="48">
        <v>1</v>
      </c>
      <c r="T266" s="48">
        <v>1</v>
      </c>
      <c r="U266" s="49">
        <v>0</v>
      </c>
      <c r="V266" s="49">
        <v>0</v>
      </c>
      <c r="W266" s="49">
        <v>0</v>
      </c>
      <c r="X266" s="49">
        <v>0.999999</v>
      </c>
      <c r="Y266" s="49">
        <v>0</v>
      </c>
      <c r="Z266" s="49" t="s">
        <v>8113</v>
      </c>
      <c r="AA266" s="72">
        <v>266</v>
      </c>
      <c r="AB266" s="72"/>
      <c r="AC266" s="73"/>
      <c r="AD266" s="79" t="s">
        <v>4516</v>
      </c>
      <c r="AE266" s="79">
        <v>5000</v>
      </c>
      <c r="AF266" s="79">
        <v>3128</v>
      </c>
      <c r="AG266" s="79">
        <v>238096</v>
      </c>
      <c r="AH266" s="79">
        <v>99591</v>
      </c>
      <c r="AI266" s="79"/>
      <c r="AJ266" s="79" t="s">
        <v>5122</v>
      </c>
      <c r="AK266" s="79" t="s">
        <v>5551</v>
      </c>
      <c r="AL266" s="79"/>
      <c r="AM266" s="79"/>
      <c r="AN266" s="81">
        <v>40627.89100694445</v>
      </c>
      <c r="AO266" s="84" t="s">
        <v>6401</v>
      </c>
      <c r="AP266" s="79" t="b">
        <v>0</v>
      </c>
      <c r="AQ266" s="79" t="b">
        <v>0</v>
      </c>
      <c r="AR266" s="79" t="b">
        <v>1</v>
      </c>
      <c r="AS266" s="79"/>
      <c r="AT266" s="79">
        <v>187</v>
      </c>
      <c r="AU266" s="84" t="s">
        <v>6487</v>
      </c>
      <c r="AV266" s="79" t="b">
        <v>0</v>
      </c>
      <c r="AW266" s="79" t="s">
        <v>6792</v>
      </c>
      <c r="AX266" s="84" t="s">
        <v>7359</v>
      </c>
      <c r="AY266" s="79" t="s">
        <v>66</v>
      </c>
      <c r="AZ266" s="79" t="str">
        <f>REPLACE(INDEX(GroupVertices[Group],MATCH(Vertices[[#This Row],[Vertex]],GroupVertices[Vertex],0)),1,1,"")</f>
        <v>207</v>
      </c>
      <c r="BA266" s="48" t="s">
        <v>1302</v>
      </c>
      <c r="BB266" s="48" t="s">
        <v>1302</v>
      </c>
      <c r="BC266" s="48" t="s">
        <v>1314</v>
      </c>
      <c r="BD266" s="48" t="s">
        <v>1314</v>
      </c>
      <c r="BE266" s="48"/>
      <c r="BF266" s="48"/>
      <c r="BG266" s="133" t="s">
        <v>9212</v>
      </c>
      <c r="BH266" s="133" t="s">
        <v>9212</v>
      </c>
      <c r="BI266" s="133" t="s">
        <v>8660</v>
      </c>
      <c r="BJ266" s="133" t="s">
        <v>8660</v>
      </c>
      <c r="BK266" s="2"/>
      <c r="BL266" s="3"/>
      <c r="BM266" s="3"/>
      <c r="BN266" s="3"/>
      <c r="BO266" s="3"/>
    </row>
    <row r="267" spans="1:67" ht="15">
      <c r="A267" s="65" t="s">
        <v>626</v>
      </c>
      <c r="B267" s="66"/>
      <c r="C267" s="66"/>
      <c r="D267" s="67">
        <v>1.5</v>
      </c>
      <c r="E267" s="69">
        <v>50</v>
      </c>
      <c r="F267" s="103" t="s">
        <v>1818</v>
      </c>
      <c r="G267" s="66"/>
      <c r="H267" s="70"/>
      <c r="I267" s="71"/>
      <c r="J267" s="71"/>
      <c r="K267" s="70" t="s">
        <v>8018</v>
      </c>
      <c r="L267" s="74"/>
      <c r="M267" s="75">
        <v>9797.4599609375</v>
      </c>
      <c r="N267" s="75">
        <v>2506.380615234375</v>
      </c>
      <c r="O267" s="76"/>
      <c r="P267" s="77"/>
      <c r="Q267" s="77"/>
      <c r="R267" s="89"/>
      <c r="S267" s="48">
        <v>1</v>
      </c>
      <c r="T267" s="48">
        <v>1</v>
      </c>
      <c r="U267" s="49">
        <v>0</v>
      </c>
      <c r="V267" s="49">
        <v>0</v>
      </c>
      <c r="W267" s="49">
        <v>0</v>
      </c>
      <c r="X267" s="49">
        <v>0.999999</v>
      </c>
      <c r="Y267" s="49">
        <v>0</v>
      </c>
      <c r="Z267" s="49" t="s">
        <v>8113</v>
      </c>
      <c r="AA267" s="72">
        <v>267</v>
      </c>
      <c r="AB267" s="72"/>
      <c r="AC267" s="73"/>
      <c r="AD267" s="79" t="s">
        <v>4517</v>
      </c>
      <c r="AE267" s="79">
        <v>51</v>
      </c>
      <c r="AF267" s="79">
        <v>40</v>
      </c>
      <c r="AG267" s="79">
        <v>35602</v>
      </c>
      <c r="AH267" s="79">
        <v>24218</v>
      </c>
      <c r="AI267" s="79"/>
      <c r="AJ267" s="79" t="s">
        <v>5123</v>
      </c>
      <c r="AK267" s="79" t="s">
        <v>5552</v>
      </c>
      <c r="AL267" s="79"/>
      <c r="AM267" s="79"/>
      <c r="AN267" s="81">
        <v>41895.120671296296</v>
      </c>
      <c r="AO267" s="84" t="s">
        <v>6402</v>
      </c>
      <c r="AP267" s="79" t="b">
        <v>0</v>
      </c>
      <c r="AQ267" s="79" t="b">
        <v>0</v>
      </c>
      <c r="AR267" s="79" t="b">
        <v>1</v>
      </c>
      <c r="AS267" s="79"/>
      <c r="AT267" s="79">
        <v>17</v>
      </c>
      <c r="AU267" s="84" t="s">
        <v>6484</v>
      </c>
      <c r="AV267" s="79" t="b">
        <v>0</v>
      </c>
      <c r="AW267" s="79" t="s">
        <v>6792</v>
      </c>
      <c r="AX267" s="84" t="s">
        <v>7360</v>
      </c>
      <c r="AY267" s="79" t="s">
        <v>66</v>
      </c>
      <c r="AZ267" s="79" t="str">
        <f>REPLACE(INDEX(GroupVertices[Group],MATCH(Vertices[[#This Row],[Vertex]],GroupVertices[Vertex],0)),1,1,"")</f>
        <v>198</v>
      </c>
      <c r="BA267" s="48" t="s">
        <v>1303</v>
      </c>
      <c r="BB267" s="48" t="s">
        <v>1303</v>
      </c>
      <c r="BC267" s="48" t="s">
        <v>1314</v>
      </c>
      <c r="BD267" s="48" t="s">
        <v>1314</v>
      </c>
      <c r="BE267" s="48"/>
      <c r="BF267" s="48"/>
      <c r="BG267" s="133" t="s">
        <v>9213</v>
      </c>
      <c r="BH267" s="133" t="s">
        <v>9213</v>
      </c>
      <c r="BI267" s="133" t="s">
        <v>9549</v>
      </c>
      <c r="BJ267" s="133" t="s">
        <v>9549</v>
      </c>
      <c r="BK267" s="2"/>
      <c r="BL267" s="3"/>
      <c r="BM267" s="3"/>
      <c r="BN267" s="3"/>
      <c r="BO267" s="3"/>
    </row>
    <row r="268" spans="1:67" ht="15">
      <c r="A268" s="65" t="s">
        <v>631</v>
      </c>
      <c r="B268" s="66"/>
      <c r="C268" s="66"/>
      <c r="D268" s="67">
        <v>1.5</v>
      </c>
      <c r="E268" s="69">
        <v>50</v>
      </c>
      <c r="F268" s="103" t="s">
        <v>6752</v>
      </c>
      <c r="G268" s="66"/>
      <c r="H268" s="70"/>
      <c r="I268" s="71"/>
      <c r="J268" s="71"/>
      <c r="K268" s="70" t="s">
        <v>8031</v>
      </c>
      <c r="L268" s="74"/>
      <c r="M268" s="75">
        <v>8217.6435546875</v>
      </c>
      <c r="N268" s="75">
        <v>6418.4560546875</v>
      </c>
      <c r="O268" s="76"/>
      <c r="P268" s="77"/>
      <c r="Q268" s="77"/>
      <c r="R268" s="89"/>
      <c r="S268" s="48">
        <v>1</v>
      </c>
      <c r="T268" s="48">
        <v>1</v>
      </c>
      <c r="U268" s="49">
        <v>0</v>
      </c>
      <c r="V268" s="49">
        <v>0</v>
      </c>
      <c r="W268" s="49">
        <v>0</v>
      </c>
      <c r="X268" s="49">
        <v>0.999999</v>
      </c>
      <c r="Y268" s="49">
        <v>0</v>
      </c>
      <c r="Z268" s="49" t="s">
        <v>8113</v>
      </c>
      <c r="AA268" s="72">
        <v>268</v>
      </c>
      <c r="AB268" s="72"/>
      <c r="AC268" s="73"/>
      <c r="AD268" s="79" t="s">
        <v>4529</v>
      </c>
      <c r="AE268" s="79">
        <v>193</v>
      </c>
      <c r="AF268" s="79">
        <v>203</v>
      </c>
      <c r="AG268" s="79">
        <v>2243</v>
      </c>
      <c r="AH268" s="79">
        <v>1060</v>
      </c>
      <c r="AI268" s="79"/>
      <c r="AJ268" s="79" t="s">
        <v>5135</v>
      </c>
      <c r="AK268" s="79" t="s">
        <v>5379</v>
      </c>
      <c r="AL268" s="79"/>
      <c r="AM268" s="79"/>
      <c r="AN268" s="81">
        <v>42532.672488425924</v>
      </c>
      <c r="AO268" s="84" t="s">
        <v>6412</v>
      </c>
      <c r="AP268" s="79" t="b">
        <v>1</v>
      </c>
      <c r="AQ268" s="79" t="b">
        <v>0</v>
      </c>
      <c r="AR268" s="79" t="b">
        <v>0</v>
      </c>
      <c r="AS268" s="79"/>
      <c r="AT268" s="79">
        <v>1</v>
      </c>
      <c r="AU268" s="79"/>
      <c r="AV268" s="79" t="b">
        <v>0</v>
      </c>
      <c r="AW268" s="79" t="s">
        <v>6792</v>
      </c>
      <c r="AX268" s="84" t="s">
        <v>7373</v>
      </c>
      <c r="AY268" s="79" t="s">
        <v>66</v>
      </c>
      <c r="AZ268" s="79" t="str">
        <f>REPLACE(INDEX(GroupVertices[Group],MATCH(Vertices[[#This Row],[Vertex]],GroupVertices[Vertex],0)),1,1,"")</f>
        <v>225</v>
      </c>
      <c r="BA268" s="48"/>
      <c r="BB268" s="48"/>
      <c r="BC268" s="48"/>
      <c r="BD268" s="48"/>
      <c r="BE268" s="48" t="s">
        <v>1364</v>
      </c>
      <c r="BF268" s="48" t="s">
        <v>1364</v>
      </c>
      <c r="BG268" s="133" t="s">
        <v>9214</v>
      </c>
      <c r="BH268" s="133" t="s">
        <v>9214</v>
      </c>
      <c r="BI268" s="133" t="s">
        <v>9550</v>
      </c>
      <c r="BJ268" s="133" t="s">
        <v>9550</v>
      </c>
      <c r="BK268" s="2"/>
      <c r="BL268" s="3"/>
      <c r="BM268" s="3"/>
      <c r="BN268" s="3"/>
      <c r="BO268" s="3"/>
    </row>
    <row r="269" spans="1:67" ht="15">
      <c r="A269" s="65" t="s">
        <v>632</v>
      </c>
      <c r="B269" s="66"/>
      <c r="C269" s="66"/>
      <c r="D269" s="67">
        <v>1.5</v>
      </c>
      <c r="E269" s="69">
        <v>50</v>
      </c>
      <c r="F269" s="103" t="s">
        <v>6753</v>
      </c>
      <c r="G269" s="66"/>
      <c r="H269" s="70"/>
      <c r="I269" s="71"/>
      <c r="J269" s="71"/>
      <c r="K269" s="70" t="s">
        <v>8032</v>
      </c>
      <c r="L269" s="74"/>
      <c r="M269" s="75">
        <v>7977.095703125</v>
      </c>
      <c r="N269" s="75">
        <v>968.0729370117188</v>
      </c>
      <c r="O269" s="76"/>
      <c r="P269" s="77"/>
      <c r="Q269" s="77"/>
      <c r="R269" s="89"/>
      <c r="S269" s="48">
        <v>1</v>
      </c>
      <c r="T269" s="48">
        <v>1</v>
      </c>
      <c r="U269" s="49">
        <v>0</v>
      </c>
      <c r="V269" s="49">
        <v>0</v>
      </c>
      <c r="W269" s="49">
        <v>0</v>
      </c>
      <c r="X269" s="49">
        <v>0.999999</v>
      </c>
      <c r="Y269" s="49">
        <v>0</v>
      </c>
      <c r="Z269" s="49" t="s">
        <v>8113</v>
      </c>
      <c r="AA269" s="72">
        <v>269</v>
      </c>
      <c r="AB269" s="72"/>
      <c r="AC269" s="73"/>
      <c r="AD269" s="79" t="s">
        <v>4530</v>
      </c>
      <c r="AE269" s="79">
        <v>0</v>
      </c>
      <c r="AF269" s="79">
        <v>31</v>
      </c>
      <c r="AG269" s="79">
        <v>6461</v>
      </c>
      <c r="AH269" s="79">
        <v>0</v>
      </c>
      <c r="AI269" s="79"/>
      <c r="AJ269" s="79" t="s">
        <v>5136</v>
      </c>
      <c r="AK269" s="79" t="s">
        <v>5560</v>
      </c>
      <c r="AL269" s="79"/>
      <c r="AM269" s="79"/>
      <c r="AN269" s="81">
        <v>42864.04050925926</v>
      </c>
      <c r="AO269" s="79"/>
      <c r="AP269" s="79" t="b">
        <v>1</v>
      </c>
      <c r="AQ269" s="79" t="b">
        <v>0</v>
      </c>
      <c r="AR269" s="79" t="b">
        <v>0</v>
      </c>
      <c r="AS269" s="79"/>
      <c r="AT269" s="79">
        <v>1</v>
      </c>
      <c r="AU269" s="79"/>
      <c r="AV269" s="79" t="b">
        <v>0</v>
      </c>
      <c r="AW269" s="79" t="s">
        <v>6792</v>
      </c>
      <c r="AX269" s="84" t="s">
        <v>7374</v>
      </c>
      <c r="AY269" s="79" t="s">
        <v>66</v>
      </c>
      <c r="AZ269" s="79" t="str">
        <f>REPLACE(INDEX(GroupVertices[Group],MATCH(Vertices[[#This Row],[Vertex]],GroupVertices[Vertex],0)),1,1,"")</f>
        <v>168</v>
      </c>
      <c r="BA269" s="48"/>
      <c r="BB269" s="48"/>
      <c r="BC269" s="48"/>
      <c r="BD269" s="48"/>
      <c r="BE269" s="48"/>
      <c r="BF269" s="48"/>
      <c r="BG269" s="133" t="s">
        <v>9215</v>
      </c>
      <c r="BH269" s="133" t="s">
        <v>9215</v>
      </c>
      <c r="BI269" s="133" t="s">
        <v>9551</v>
      </c>
      <c r="BJ269" s="133" t="s">
        <v>9551</v>
      </c>
      <c r="BK269" s="2"/>
      <c r="BL269" s="3"/>
      <c r="BM269" s="3"/>
      <c r="BN269" s="3"/>
      <c r="BO269" s="3"/>
    </row>
    <row r="270" spans="1:67" ht="15">
      <c r="A270" s="65" t="s">
        <v>633</v>
      </c>
      <c r="B270" s="66"/>
      <c r="C270" s="66"/>
      <c r="D270" s="67">
        <v>1.5</v>
      </c>
      <c r="E270" s="69">
        <v>50</v>
      </c>
      <c r="F270" s="103" t="s">
        <v>6754</v>
      </c>
      <c r="G270" s="66"/>
      <c r="H270" s="70"/>
      <c r="I270" s="71"/>
      <c r="J270" s="71"/>
      <c r="K270" s="70" t="s">
        <v>8033</v>
      </c>
      <c r="L270" s="74"/>
      <c r="M270" s="75">
        <v>7710.54248046875</v>
      </c>
      <c r="N270" s="75">
        <v>1511.78515625</v>
      </c>
      <c r="O270" s="76"/>
      <c r="P270" s="77"/>
      <c r="Q270" s="77"/>
      <c r="R270" s="89"/>
      <c r="S270" s="48">
        <v>1</v>
      </c>
      <c r="T270" s="48">
        <v>1</v>
      </c>
      <c r="U270" s="49">
        <v>0</v>
      </c>
      <c r="V270" s="49">
        <v>0</v>
      </c>
      <c r="W270" s="49">
        <v>0</v>
      </c>
      <c r="X270" s="49">
        <v>0.999999</v>
      </c>
      <c r="Y270" s="49">
        <v>0</v>
      </c>
      <c r="Z270" s="49" t="s">
        <v>8113</v>
      </c>
      <c r="AA270" s="72">
        <v>270</v>
      </c>
      <c r="AB270" s="72"/>
      <c r="AC270" s="73"/>
      <c r="AD270" s="79" t="s">
        <v>4531</v>
      </c>
      <c r="AE270" s="79">
        <v>287</v>
      </c>
      <c r="AF270" s="79">
        <v>253</v>
      </c>
      <c r="AG270" s="79">
        <v>1933</v>
      </c>
      <c r="AH270" s="79">
        <v>186</v>
      </c>
      <c r="AI270" s="79"/>
      <c r="AJ270" s="79" t="s">
        <v>5137</v>
      </c>
      <c r="AK270" s="79" t="s">
        <v>5441</v>
      </c>
      <c r="AL270" s="84" t="s">
        <v>5856</v>
      </c>
      <c r="AM270" s="79"/>
      <c r="AN270" s="81">
        <v>40743.75950231482</v>
      </c>
      <c r="AO270" s="84" t="s">
        <v>6413</v>
      </c>
      <c r="AP270" s="79" t="b">
        <v>0</v>
      </c>
      <c r="AQ270" s="79" t="b">
        <v>0</v>
      </c>
      <c r="AR270" s="79" t="b">
        <v>1</v>
      </c>
      <c r="AS270" s="79"/>
      <c r="AT270" s="79">
        <v>14</v>
      </c>
      <c r="AU270" s="84" t="s">
        <v>6485</v>
      </c>
      <c r="AV270" s="79" t="b">
        <v>0</v>
      </c>
      <c r="AW270" s="79" t="s">
        <v>6792</v>
      </c>
      <c r="AX270" s="84" t="s">
        <v>7375</v>
      </c>
      <c r="AY270" s="79" t="s">
        <v>66</v>
      </c>
      <c r="AZ270" s="79" t="str">
        <f>REPLACE(INDEX(GroupVertices[Group],MATCH(Vertices[[#This Row],[Vertex]],GroupVertices[Vertex],0)),1,1,"")</f>
        <v>246</v>
      </c>
      <c r="BA270" s="48" t="s">
        <v>1305</v>
      </c>
      <c r="BB270" s="48" t="s">
        <v>1305</v>
      </c>
      <c r="BC270" s="48" t="s">
        <v>1337</v>
      </c>
      <c r="BD270" s="48" t="s">
        <v>1337</v>
      </c>
      <c r="BE270" s="48" t="s">
        <v>1387</v>
      </c>
      <c r="BF270" s="48" t="s">
        <v>1387</v>
      </c>
      <c r="BG270" s="133" t="s">
        <v>9216</v>
      </c>
      <c r="BH270" s="133" t="s">
        <v>9216</v>
      </c>
      <c r="BI270" s="133" t="s">
        <v>9552</v>
      </c>
      <c r="BJ270" s="133" t="s">
        <v>9552</v>
      </c>
      <c r="BK270" s="2"/>
      <c r="BL270" s="3"/>
      <c r="BM270" s="3"/>
      <c r="BN270" s="3"/>
      <c r="BO270" s="3"/>
    </row>
    <row r="271" spans="1:67" ht="15">
      <c r="A271" s="65" t="s">
        <v>634</v>
      </c>
      <c r="B271" s="66"/>
      <c r="C271" s="66"/>
      <c r="D271" s="67">
        <v>1.5</v>
      </c>
      <c r="E271" s="69">
        <v>50</v>
      </c>
      <c r="F271" s="103" t="s">
        <v>1823</v>
      </c>
      <c r="G271" s="66"/>
      <c r="H271" s="70"/>
      <c r="I271" s="71"/>
      <c r="J271" s="71"/>
      <c r="K271" s="70" t="s">
        <v>8034</v>
      </c>
      <c r="L271" s="74"/>
      <c r="M271" s="75">
        <v>8796.259765625</v>
      </c>
      <c r="N271" s="75">
        <v>411.0994567871094</v>
      </c>
      <c r="O271" s="76"/>
      <c r="P271" s="77"/>
      <c r="Q271" s="77"/>
      <c r="R271" s="89"/>
      <c r="S271" s="48">
        <v>1</v>
      </c>
      <c r="T271" s="48">
        <v>1</v>
      </c>
      <c r="U271" s="49">
        <v>0</v>
      </c>
      <c r="V271" s="49">
        <v>0</v>
      </c>
      <c r="W271" s="49">
        <v>0</v>
      </c>
      <c r="X271" s="49">
        <v>0.999999</v>
      </c>
      <c r="Y271" s="49">
        <v>0</v>
      </c>
      <c r="Z271" s="49" t="s">
        <v>8113</v>
      </c>
      <c r="AA271" s="72">
        <v>271</v>
      </c>
      <c r="AB271" s="72"/>
      <c r="AC271" s="73"/>
      <c r="AD271" s="79" t="s">
        <v>4532</v>
      </c>
      <c r="AE271" s="79">
        <v>104</v>
      </c>
      <c r="AF271" s="79">
        <v>21</v>
      </c>
      <c r="AG271" s="79">
        <v>838</v>
      </c>
      <c r="AH271" s="79">
        <v>102</v>
      </c>
      <c r="AI271" s="79"/>
      <c r="AJ271" s="79" t="s">
        <v>5138</v>
      </c>
      <c r="AK271" s="79" t="s">
        <v>5561</v>
      </c>
      <c r="AL271" s="79"/>
      <c r="AM271" s="79"/>
      <c r="AN271" s="81">
        <v>43458.44099537037</v>
      </c>
      <c r="AO271" s="84" t="s">
        <v>6414</v>
      </c>
      <c r="AP271" s="79" t="b">
        <v>1</v>
      </c>
      <c r="AQ271" s="79" t="b">
        <v>0</v>
      </c>
      <c r="AR271" s="79" t="b">
        <v>0</v>
      </c>
      <c r="AS271" s="79"/>
      <c r="AT271" s="79">
        <v>1</v>
      </c>
      <c r="AU271" s="79"/>
      <c r="AV271" s="79" t="b">
        <v>0</v>
      </c>
      <c r="AW271" s="79" t="s">
        <v>6792</v>
      </c>
      <c r="AX271" s="84" t="s">
        <v>7376</v>
      </c>
      <c r="AY271" s="79" t="s">
        <v>66</v>
      </c>
      <c r="AZ271" s="79" t="str">
        <f>REPLACE(INDEX(GroupVertices[Group],MATCH(Vertices[[#This Row],[Vertex]],GroupVertices[Vertex],0)),1,1,"")</f>
        <v>178</v>
      </c>
      <c r="BA271" s="48" t="s">
        <v>1306</v>
      </c>
      <c r="BB271" s="48" t="s">
        <v>1306</v>
      </c>
      <c r="BC271" s="48" t="s">
        <v>1338</v>
      </c>
      <c r="BD271" s="48" t="s">
        <v>1338</v>
      </c>
      <c r="BE271" s="48" t="s">
        <v>1388</v>
      </c>
      <c r="BF271" s="48" t="s">
        <v>1388</v>
      </c>
      <c r="BG271" s="133" t="s">
        <v>9217</v>
      </c>
      <c r="BH271" s="133" t="s">
        <v>9217</v>
      </c>
      <c r="BI271" s="133" t="s">
        <v>9553</v>
      </c>
      <c r="BJ271" s="133" t="s">
        <v>9553</v>
      </c>
      <c r="BK271" s="2"/>
      <c r="BL271" s="3"/>
      <c r="BM271" s="3"/>
      <c r="BN271" s="3"/>
      <c r="BO271" s="3"/>
    </row>
    <row r="272" spans="1:67" ht="15">
      <c r="A272" s="65" t="s">
        <v>635</v>
      </c>
      <c r="B272" s="66"/>
      <c r="C272" s="66"/>
      <c r="D272" s="67">
        <v>1.5</v>
      </c>
      <c r="E272" s="69">
        <v>50</v>
      </c>
      <c r="F272" s="103" t="s">
        <v>6755</v>
      </c>
      <c r="G272" s="66"/>
      <c r="H272" s="70"/>
      <c r="I272" s="71"/>
      <c r="J272" s="71"/>
      <c r="K272" s="70" t="s">
        <v>8035</v>
      </c>
      <c r="L272" s="74"/>
      <c r="M272" s="75">
        <v>8490.6982421875</v>
      </c>
      <c r="N272" s="75">
        <v>4760.796875</v>
      </c>
      <c r="O272" s="76"/>
      <c r="P272" s="77"/>
      <c r="Q272" s="77"/>
      <c r="R272" s="89"/>
      <c r="S272" s="48">
        <v>1</v>
      </c>
      <c r="T272" s="48">
        <v>1</v>
      </c>
      <c r="U272" s="49">
        <v>0</v>
      </c>
      <c r="V272" s="49">
        <v>0</v>
      </c>
      <c r="W272" s="49">
        <v>0</v>
      </c>
      <c r="X272" s="49">
        <v>0.999999</v>
      </c>
      <c r="Y272" s="49">
        <v>0</v>
      </c>
      <c r="Z272" s="49" t="s">
        <v>8113</v>
      </c>
      <c r="AA272" s="72">
        <v>272</v>
      </c>
      <c r="AB272" s="72"/>
      <c r="AC272" s="73"/>
      <c r="AD272" s="79" t="s">
        <v>4533</v>
      </c>
      <c r="AE272" s="79">
        <v>513</v>
      </c>
      <c r="AF272" s="79">
        <v>172</v>
      </c>
      <c r="AG272" s="79">
        <v>12203</v>
      </c>
      <c r="AH272" s="79">
        <v>25824</v>
      </c>
      <c r="AI272" s="79"/>
      <c r="AJ272" s="79" t="s">
        <v>5139</v>
      </c>
      <c r="AK272" s="79"/>
      <c r="AL272" s="79"/>
      <c r="AM272" s="79"/>
      <c r="AN272" s="81">
        <v>40528.13344907408</v>
      </c>
      <c r="AO272" s="84" t="s">
        <v>6415</v>
      </c>
      <c r="AP272" s="79" t="b">
        <v>0</v>
      </c>
      <c r="AQ272" s="79" t="b">
        <v>0</v>
      </c>
      <c r="AR272" s="79" t="b">
        <v>1</v>
      </c>
      <c r="AS272" s="79"/>
      <c r="AT272" s="79">
        <v>4</v>
      </c>
      <c r="AU272" s="84" t="s">
        <v>6491</v>
      </c>
      <c r="AV272" s="79" t="b">
        <v>0</v>
      </c>
      <c r="AW272" s="79" t="s">
        <v>6792</v>
      </c>
      <c r="AX272" s="84" t="s">
        <v>7377</v>
      </c>
      <c r="AY272" s="79" t="s">
        <v>66</v>
      </c>
      <c r="AZ272" s="79" t="str">
        <f>REPLACE(INDEX(GroupVertices[Group],MATCH(Vertices[[#This Row],[Vertex]],GroupVertices[Vertex],0)),1,1,"")</f>
        <v>243</v>
      </c>
      <c r="BA272" s="48"/>
      <c r="BB272" s="48"/>
      <c r="BC272" s="48"/>
      <c r="BD272" s="48"/>
      <c r="BE272" s="48"/>
      <c r="BF272" s="48"/>
      <c r="BG272" s="133" t="s">
        <v>9218</v>
      </c>
      <c r="BH272" s="133" t="s">
        <v>9218</v>
      </c>
      <c r="BI272" s="133" t="s">
        <v>9554</v>
      </c>
      <c r="BJ272" s="133" t="s">
        <v>9554</v>
      </c>
      <c r="BK272" s="2"/>
      <c r="BL272" s="3"/>
      <c r="BM272" s="3"/>
      <c r="BN272" s="3"/>
      <c r="BO272" s="3"/>
    </row>
    <row r="273" spans="1:67" ht="15">
      <c r="A273" s="65" t="s">
        <v>636</v>
      </c>
      <c r="B273" s="66"/>
      <c r="C273" s="66"/>
      <c r="D273" s="67">
        <v>1.5</v>
      </c>
      <c r="E273" s="69">
        <v>50</v>
      </c>
      <c r="F273" s="103" t="s">
        <v>6756</v>
      </c>
      <c r="G273" s="66"/>
      <c r="H273" s="70"/>
      <c r="I273" s="71"/>
      <c r="J273" s="71"/>
      <c r="K273" s="70" t="s">
        <v>8036</v>
      </c>
      <c r="L273" s="74"/>
      <c r="M273" s="75">
        <v>7170.9345703125</v>
      </c>
      <c r="N273" s="75">
        <v>4230.34619140625</v>
      </c>
      <c r="O273" s="76"/>
      <c r="P273" s="77"/>
      <c r="Q273" s="77"/>
      <c r="R273" s="89"/>
      <c r="S273" s="48">
        <v>1</v>
      </c>
      <c r="T273" s="48">
        <v>1</v>
      </c>
      <c r="U273" s="49">
        <v>0</v>
      </c>
      <c r="V273" s="49">
        <v>0</v>
      </c>
      <c r="W273" s="49">
        <v>0</v>
      </c>
      <c r="X273" s="49">
        <v>0.999999</v>
      </c>
      <c r="Y273" s="49">
        <v>0</v>
      </c>
      <c r="Z273" s="49" t="s">
        <v>8113</v>
      </c>
      <c r="AA273" s="72">
        <v>273</v>
      </c>
      <c r="AB273" s="72"/>
      <c r="AC273" s="73"/>
      <c r="AD273" s="79" t="s">
        <v>4534</v>
      </c>
      <c r="AE273" s="79">
        <v>93</v>
      </c>
      <c r="AF273" s="79">
        <v>101</v>
      </c>
      <c r="AG273" s="79">
        <v>121</v>
      </c>
      <c r="AH273" s="79">
        <v>92</v>
      </c>
      <c r="AI273" s="79"/>
      <c r="AJ273" s="79" t="s">
        <v>5140</v>
      </c>
      <c r="AK273" s="79">
        <v>580</v>
      </c>
      <c r="AL273" s="84" t="s">
        <v>5857</v>
      </c>
      <c r="AM273" s="79"/>
      <c r="AN273" s="81">
        <v>43480.06125</v>
      </c>
      <c r="AO273" s="84" t="s">
        <v>6416</v>
      </c>
      <c r="AP273" s="79" t="b">
        <v>1</v>
      </c>
      <c r="AQ273" s="79" t="b">
        <v>0</v>
      </c>
      <c r="AR273" s="79" t="b">
        <v>0</v>
      </c>
      <c r="AS273" s="79"/>
      <c r="AT273" s="79">
        <v>0</v>
      </c>
      <c r="AU273" s="79"/>
      <c r="AV273" s="79" t="b">
        <v>0</v>
      </c>
      <c r="AW273" s="79" t="s">
        <v>6792</v>
      </c>
      <c r="AX273" s="84" t="s">
        <v>7378</v>
      </c>
      <c r="AY273" s="79" t="s">
        <v>66</v>
      </c>
      <c r="AZ273" s="79" t="str">
        <f>REPLACE(INDEX(GroupVertices[Group],MATCH(Vertices[[#This Row],[Vertex]],GroupVertices[Vertex],0)),1,1,"")</f>
        <v>205</v>
      </c>
      <c r="BA273" s="48"/>
      <c r="BB273" s="48"/>
      <c r="BC273" s="48"/>
      <c r="BD273" s="48"/>
      <c r="BE273" s="48"/>
      <c r="BF273" s="48"/>
      <c r="BG273" s="133" t="s">
        <v>9219</v>
      </c>
      <c r="BH273" s="133" t="s">
        <v>9219</v>
      </c>
      <c r="BI273" s="133" t="s">
        <v>9555</v>
      </c>
      <c r="BJ273" s="133" t="s">
        <v>9555</v>
      </c>
      <c r="BK273" s="2"/>
      <c r="BL273" s="3"/>
      <c r="BM273" s="3"/>
      <c r="BN273" s="3"/>
      <c r="BO273" s="3"/>
    </row>
    <row r="274" spans="1:67" ht="15">
      <c r="A274" s="65" t="s">
        <v>639</v>
      </c>
      <c r="B274" s="66"/>
      <c r="C274" s="66"/>
      <c r="D274" s="67">
        <v>1.5</v>
      </c>
      <c r="E274" s="69">
        <v>50</v>
      </c>
      <c r="F274" s="103" t="s">
        <v>1824</v>
      </c>
      <c r="G274" s="66"/>
      <c r="H274" s="70"/>
      <c r="I274" s="71"/>
      <c r="J274" s="71"/>
      <c r="K274" s="70" t="s">
        <v>8039</v>
      </c>
      <c r="L274" s="74"/>
      <c r="M274" s="75">
        <v>7170.9345703125</v>
      </c>
      <c r="N274" s="75">
        <v>1511.78515625</v>
      </c>
      <c r="O274" s="76"/>
      <c r="P274" s="77"/>
      <c r="Q274" s="77"/>
      <c r="R274" s="89"/>
      <c r="S274" s="48">
        <v>1</v>
      </c>
      <c r="T274" s="48">
        <v>1</v>
      </c>
      <c r="U274" s="49">
        <v>0</v>
      </c>
      <c r="V274" s="49">
        <v>0</v>
      </c>
      <c r="W274" s="49">
        <v>0</v>
      </c>
      <c r="X274" s="49">
        <v>0.999999</v>
      </c>
      <c r="Y274" s="49">
        <v>0</v>
      </c>
      <c r="Z274" s="49" t="s">
        <v>8113</v>
      </c>
      <c r="AA274" s="72">
        <v>274</v>
      </c>
      <c r="AB274" s="72"/>
      <c r="AC274" s="73"/>
      <c r="AD274" s="79" t="s">
        <v>4537</v>
      </c>
      <c r="AE274" s="79">
        <v>23</v>
      </c>
      <c r="AF274" s="79">
        <v>149</v>
      </c>
      <c r="AG274" s="79">
        <v>17486</v>
      </c>
      <c r="AH274" s="79">
        <v>1</v>
      </c>
      <c r="AI274" s="79"/>
      <c r="AJ274" s="79" t="s">
        <v>5143</v>
      </c>
      <c r="AK274" s="79"/>
      <c r="AL274" s="79"/>
      <c r="AM274" s="79"/>
      <c r="AN274" s="81">
        <v>41285.96094907408</v>
      </c>
      <c r="AO274" s="84" t="s">
        <v>6419</v>
      </c>
      <c r="AP274" s="79" t="b">
        <v>0</v>
      </c>
      <c r="AQ274" s="79" t="b">
        <v>0</v>
      </c>
      <c r="AR274" s="79" t="b">
        <v>0</v>
      </c>
      <c r="AS274" s="79"/>
      <c r="AT274" s="79">
        <v>14</v>
      </c>
      <c r="AU274" s="84" t="s">
        <v>6490</v>
      </c>
      <c r="AV274" s="79" t="b">
        <v>0</v>
      </c>
      <c r="AW274" s="79" t="s">
        <v>6792</v>
      </c>
      <c r="AX274" s="84" t="s">
        <v>7381</v>
      </c>
      <c r="AY274" s="79" t="s">
        <v>66</v>
      </c>
      <c r="AZ274" s="79" t="str">
        <f>REPLACE(INDEX(GroupVertices[Group],MATCH(Vertices[[#This Row],[Vertex]],GroupVertices[Vertex],0)),1,1,"")</f>
        <v>218</v>
      </c>
      <c r="BA274" s="48"/>
      <c r="BB274" s="48"/>
      <c r="BC274" s="48"/>
      <c r="BD274" s="48"/>
      <c r="BE274" s="48"/>
      <c r="BF274" s="48"/>
      <c r="BG274" s="133" t="s">
        <v>9220</v>
      </c>
      <c r="BH274" s="133" t="s">
        <v>9220</v>
      </c>
      <c r="BI274" s="133" t="s">
        <v>9556</v>
      </c>
      <c r="BJ274" s="133" t="s">
        <v>9556</v>
      </c>
      <c r="BK274" s="2"/>
      <c r="BL274" s="3"/>
      <c r="BM274" s="3"/>
      <c r="BN274" s="3"/>
      <c r="BO274" s="3"/>
    </row>
    <row r="275" spans="1:67" ht="15">
      <c r="A275" s="65" t="s">
        <v>640</v>
      </c>
      <c r="B275" s="66"/>
      <c r="C275" s="66"/>
      <c r="D275" s="67">
        <v>1.5</v>
      </c>
      <c r="E275" s="69">
        <v>50</v>
      </c>
      <c r="F275" s="103" t="s">
        <v>1825</v>
      </c>
      <c r="G275" s="66"/>
      <c r="H275" s="70"/>
      <c r="I275" s="71"/>
      <c r="J275" s="71"/>
      <c r="K275" s="70" t="s">
        <v>8040</v>
      </c>
      <c r="L275" s="74"/>
      <c r="M275" s="75">
        <v>9537.4072265625</v>
      </c>
      <c r="N275" s="75">
        <v>3076.615478515625</v>
      </c>
      <c r="O275" s="76"/>
      <c r="P275" s="77"/>
      <c r="Q275" s="77"/>
      <c r="R275" s="89"/>
      <c r="S275" s="48">
        <v>1</v>
      </c>
      <c r="T275" s="48">
        <v>1</v>
      </c>
      <c r="U275" s="49">
        <v>0</v>
      </c>
      <c r="V275" s="49">
        <v>0</v>
      </c>
      <c r="W275" s="49">
        <v>0</v>
      </c>
      <c r="X275" s="49">
        <v>0.999999</v>
      </c>
      <c r="Y275" s="49">
        <v>0</v>
      </c>
      <c r="Z275" s="49" t="s">
        <v>8113</v>
      </c>
      <c r="AA275" s="72">
        <v>275</v>
      </c>
      <c r="AB275" s="72"/>
      <c r="AC275" s="73"/>
      <c r="AD275" s="79" t="s">
        <v>4538</v>
      </c>
      <c r="AE275" s="79">
        <v>1001</v>
      </c>
      <c r="AF275" s="79">
        <v>2258</v>
      </c>
      <c r="AG275" s="79">
        <v>48219</v>
      </c>
      <c r="AH275" s="79">
        <v>65982</v>
      </c>
      <c r="AI275" s="79"/>
      <c r="AJ275" s="79" t="s">
        <v>5144</v>
      </c>
      <c r="AK275" s="79" t="s">
        <v>5563</v>
      </c>
      <c r="AL275" s="84" t="s">
        <v>5858</v>
      </c>
      <c r="AM275" s="79"/>
      <c r="AN275" s="81">
        <v>40942.13613425926</v>
      </c>
      <c r="AO275" s="84" t="s">
        <v>6420</v>
      </c>
      <c r="AP275" s="79" t="b">
        <v>0</v>
      </c>
      <c r="AQ275" s="79" t="b">
        <v>0</v>
      </c>
      <c r="AR275" s="79" t="b">
        <v>1</v>
      </c>
      <c r="AS275" s="79"/>
      <c r="AT275" s="79">
        <v>20</v>
      </c>
      <c r="AU275" s="84" t="s">
        <v>6498</v>
      </c>
      <c r="AV275" s="79" t="b">
        <v>0</v>
      </c>
      <c r="AW275" s="79" t="s">
        <v>6792</v>
      </c>
      <c r="AX275" s="84" t="s">
        <v>7382</v>
      </c>
      <c r="AY275" s="79" t="s">
        <v>66</v>
      </c>
      <c r="AZ275" s="79" t="str">
        <f>REPLACE(INDEX(GroupVertices[Group],MATCH(Vertices[[#This Row],[Vertex]],GroupVertices[Vertex],0)),1,1,"")</f>
        <v>195</v>
      </c>
      <c r="BA275" s="48"/>
      <c r="BB275" s="48"/>
      <c r="BC275" s="48"/>
      <c r="BD275" s="48"/>
      <c r="BE275" s="48"/>
      <c r="BF275" s="48"/>
      <c r="BG275" s="133" t="s">
        <v>9221</v>
      </c>
      <c r="BH275" s="133" t="s">
        <v>9221</v>
      </c>
      <c r="BI275" s="133" t="s">
        <v>9557</v>
      </c>
      <c r="BJ275" s="133" t="s">
        <v>9557</v>
      </c>
      <c r="BK275" s="2"/>
      <c r="BL275" s="3"/>
      <c r="BM275" s="3"/>
      <c r="BN275" s="3"/>
      <c r="BO275" s="3"/>
    </row>
    <row r="276" spans="1:67" ht="15">
      <c r="A276" s="65" t="s">
        <v>641</v>
      </c>
      <c r="B276" s="66"/>
      <c r="C276" s="66"/>
      <c r="D276" s="67">
        <v>1.5</v>
      </c>
      <c r="E276" s="69">
        <v>50</v>
      </c>
      <c r="F276" s="103" t="s">
        <v>1826</v>
      </c>
      <c r="G276" s="66"/>
      <c r="H276" s="70"/>
      <c r="I276" s="71"/>
      <c r="J276" s="71"/>
      <c r="K276" s="70" t="s">
        <v>8041</v>
      </c>
      <c r="L276" s="74"/>
      <c r="M276" s="75">
        <v>8757.251953125</v>
      </c>
      <c r="N276" s="75">
        <v>3646.85009765625</v>
      </c>
      <c r="O276" s="76"/>
      <c r="P276" s="77"/>
      <c r="Q276" s="77"/>
      <c r="R276" s="89"/>
      <c r="S276" s="48">
        <v>1</v>
      </c>
      <c r="T276" s="48">
        <v>1</v>
      </c>
      <c r="U276" s="49">
        <v>0</v>
      </c>
      <c r="V276" s="49">
        <v>0</v>
      </c>
      <c r="W276" s="49">
        <v>0</v>
      </c>
      <c r="X276" s="49">
        <v>0.999999</v>
      </c>
      <c r="Y276" s="49">
        <v>0</v>
      </c>
      <c r="Z276" s="49" t="s">
        <v>8113</v>
      </c>
      <c r="AA276" s="72">
        <v>276</v>
      </c>
      <c r="AB276" s="72"/>
      <c r="AC276" s="73"/>
      <c r="AD276" s="79" t="s">
        <v>4539</v>
      </c>
      <c r="AE276" s="79">
        <v>201</v>
      </c>
      <c r="AF276" s="79">
        <v>263</v>
      </c>
      <c r="AG276" s="79">
        <v>6649</v>
      </c>
      <c r="AH276" s="79">
        <v>5559</v>
      </c>
      <c r="AI276" s="79"/>
      <c r="AJ276" s="79" t="s">
        <v>5145</v>
      </c>
      <c r="AK276" s="79" t="s">
        <v>5564</v>
      </c>
      <c r="AL276" s="84" t="s">
        <v>5859</v>
      </c>
      <c r="AM276" s="79"/>
      <c r="AN276" s="81">
        <v>39967.879155092596</v>
      </c>
      <c r="AO276" s="84" t="s">
        <v>6421</v>
      </c>
      <c r="AP276" s="79" t="b">
        <v>0</v>
      </c>
      <c r="AQ276" s="79" t="b">
        <v>0</v>
      </c>
      <c r="AR276" s="79" t="b">
        <v>0</v>
      </c>
      <c r="AS276" s="79"/>
      <c r="AT276" s="79">
        <v>0</v>
      </c>
      <c r="AU276" s="84" t="s">
        <v>6486</v>
      </c>
      <c r="AV276" s="79" t="b">
        <v>0</v>
      </c>
      <c r="AW276" s="79" t="s">
        <v>6792</v>
      </c>
      <c r="AX276" s="84" t="s">
        <v>7383</v>
      </c>
      <c r="AY276" s="79" t="s">
        <v>66</v>
      </c>
      <c r="AZ276" s="79" t="str">
        <f>REPLACE(INDEX(GroupVertices[Group],MATCH(Vertices[[#This Row],[Vertex]],GroupVertices[Vertex],0)),1,1,"")</f>
        <v>148</v>
      </c>
      <c r="BA276" s="48" t="s">
        <v>1307</v>
      </c>
      <c r="BB276" s="48" t="s">
        <v>1307</v>
      </c>
      <c r="BC276" s="48" t="s">
        <v>1314</v>
      </c>
      <c r="BD276" s="48" t="s">
        <v>1314</v>
      </c>
      <c r="BE276" s="48"/>
      <c r="BF276" s="48"/>
      <c r="BG276" s="133" t="s">
        <v>9222</v>
      </c>
      <c r="BH276" s="133" t="s">
        <v>9222</v>
      </c>
      <c r="BI276" s="133" t="s">
        <v>9558</v>
      </c>
      <c r="BJ276" s="133" t="s">
        <v>9558</v>
      </c>
      <c r="BK276" s="2"/>
      <c r="BL276" s="3"/>
      <c r="BM276" s="3"/>
      <c r="BN276" s="3"/>
      <c r="BO276" s="3"/>
    </row>
    <row r="277" spans="1:67" ht="15">
      <c r="A277" s="65" t="s">
        <v>652</v>
      </c>
      <c r="B277" s="66"/>
      <c r="C277" s="66"/>
      <c r="D277" s="67">
        <v>1.5</v>
      </c>
      <c r="E277" s="69">
        <v>56.01328933507131</v>
      </c>
      <c r="F277" s="103" t="s">
        <v>6771</v>
      </c>
      <c r="G277" s="66"/>
      <c r="H277" s="70"/>
      <c r="I277" s="71"/>
      <c r="J277" s="71"/>
      <c r="K277" s="70" t="s">
        <v>8062</v>
      </c>
      <c r="L277" s="74"/>
      <c r="M277" s="75">
        <v>1614.6768798828125</v>
      </c>
      <c r="N277" s="75">
        <v>9097.7685546875</v>
      </c>
      <c r="O277" s="76"/>
      <c r="P277" s="77"/>
      <c r="Q277" s="77"/>
      <c r="R277" s="89"/>
      <c r="S277" s="48">
        <v>1</v>
      </c>
      <c r="T277" s="48">
        <v>1</v>
      </c>
      <c r="U277" s="49">
        <v>0</v>
      </c>
      <c r="V277" s="49">
        <v>0.015873</v>
      </c>
      <c r="W277" s="49">
        <v>0</v>
      </c>
      <c r="X277" s="49">
        <v>0.681754</v>
      </c>
      <c r="Y277" s="49">
        <v>0.5</v>
      </c>
      <c r="Z277" s="49">
        <v>0</v>
      </c>
      <c r="AA277" s="72">
        <v>277</v>
      </c>
      <c r="AB277" s="72"/>
      <c r="AC277" s="73"/>
      <c r="AD277" s="79" t="s">
        <v>4559</v>
      </c>
      <c r="AE277" s="79">
        <v>20</v>
      </c>
      <c r="AF277" s="79">
        <v>8</v>
      </c>
      <c r="AG277" s="79">
        <v>92</v>
      </c>
      <c r="AH277" s="79">
        <v>321</v>
      </c>
      <c r="AI277" s="79"/>
      <c r="AJ277" s="79" t="s">
        <v>5166</v>
      </c>
      <c r="AK277" s="79" t="s">
        <v>5571</v>
      </c>
      <c r="AL277" s="79"/>
      <c r="AM277" s="79"/>
      <c r="AN277" s="81">
        <v>43040.15090277778</v>
      </c>
      <c r="AO277" s="84" t="s">
        <v>6440</v>
      </c>
      <c r="AP277" s="79" t="b">
        <v>1</v>
      </c>
      <c r="AQ277" s="79" t="b">
        <v>0</v>
      </c>
      <c r="AR277" s="79" t="b">
        <v>0</v>
      </c>
      <c r="AS277" s="79"/>
      <c r="AT277" s="79">
        <v>0</v>
      </c>
      <c r="AU277" s="79"/>
      <c r="AV277" s="79" t="b">
        <v>0</v>
      </c>
      <c r="AW277" s="79" t="s">
        <v>6792</v>
      </c>
      <c r="AX277" s="84" t="s">
        <v>7404</v>
      </c>
      <c r="AY277" s="79" t="s">
        <v>66</v>
      </c>
      <c r="AZ277" s="79" t="str">
        <f>REPLACE(INDEX(GroupVertices[Group],MATCH(Vertices[[#This Row],[Vertex]],GroupVertices[Vertex],0)),1,1,"")</f>
        <v>3</v>
      </c>
      <c r="BA277" s="48"/>
      <c r="BB277" s="48"/>
      <c r="BC277" s="48"/>
      <c r="BD277" s="48"/>
      <c r="BE277" s="48"/>
      <c r="BF277" s="48"/>
      <c r="BG277" s="133" t="s">
        <v>9223</v>
      </c>
      <c r="BH277" s="133" t="s">
        <v>9223</v>
      </c>
      <c r="BI277" s="133" t="s">
        <v>9559</v>
      </c>
      <c r="BJ277" s="133" t="s">
        <v>9559</v>
      </c>
      <c r="BK277" s="2"/>
      <c r="BL277" s="3"/>
      <c r="BM277" s="3"/>
      <c r="BN277" s="3"/>
      <c r="BO277" s="3"/>
    </row>
    <row r="278" spans="1:67" ht="15">
      <c r="A278" s="65" t="s">
        <v>654</v>
      </c>
      <c r="B278" s="66"/>
      <c r="C278" s="66"/>
      <c r="D278" s="67">
        <v>1.5</v>
      </c>
      <c r="E278" s="69">
        <v>55.68176436494908</v>
      </c>
      <c r="F278" s="103" t="s">
        <v>1837</v>
      </c>
      <c r="G278" s="66"/>
      <c r="H278" s="70"/>
      <c r="I278" s="71"/>
      <c r="J278" s="71"/>
      <c r="K278" s="70" t="s">
        <v>8064</v>
      </c>
      <c r="L278" s="74"/>
      <c r="M278" s="75">
        <v>2177.837158203125</v>
      </c>
      <c r="N278" s="75">
        <v>8778.0107421875</v>
      </c>
      <c r="O278" s="76"/>
      <c r="P278" s="77"/>
      <c r="Q278" s="77"/>
      <c r="R278" s="89"/>
      <c r="S278" s="48">
        <v>1</v>
      </c>
      <c r="T278" s="48">
        <v>1</v>
      </c>
      <c r="U278" s="49">
        <v>0</v>
      </c>
      <c r="V278" s="49">
        <v>0.015385</v>
      </c>
      <c r="W278" s="49">
        <v>0</v>
      </c>
      <c r="X278" s="49">
        <v>0.653182</v>
      </c>
      <c r="Y278" s="49">
        <v>0.5</v>
      </c>
      <c r="Z278" s="49">
        <v>0</v>
      </c>
      <c r="AA278" s="72">
        <v>278</v>
      </c>
      <c r="AB278" s="72"/>
      <c r="AC278" s="73"/>
      <c r="AD278" s="79" t="s">
        <v>4561</v>
      </c>
      <c r="AE278" s="79">
        <v>221</v>
      </c>
      <c r="AF278" s="79">
        <v>306</v>
      </c>
      <c r="AG278" s="79">
        <v>51689</v>
      </c>
      <c r="AH278" s="79">
        <v>47416</v>
      </c>
      <c r="AI278" s="79"/>
      <c r="AJ278" s="79" t="s">
        <v>5168</v>
      </c>
      <c r="AK278" s="79" t="s">
        <v>5572</v>
      </c>
      <c r="AL278" s="79"/>
      <c r="AM278" s="79"/>
      <c r="AN278" s="81">
        <v>40663.16877314815</v>
      </c>
      <c r="AO278" s="84" t="s">
        <v>6441</v>
      </c>
      <c r="AP278" s="79" t="b">
        <v>0</v>
      </c>
      <c r="AQ278" s="79" t="b">
        <v>0</v>
      </c>
      <c r="AR278" s="79" t="b">
        <v>1</v>
      </c>
      <c r="AS278" s="79"/>
      <c r="AT278" s="79">
        <v>23</v>
      </c>
      <c r="AU278" s="84" t="s">
        <v>6499</v>
      </c>
      <c r="AV278" s="79" t="b">
        <v>0</v>
      </c>
      <c r="AW278" s="79" t="s">
        <v>6792</v>
      </c>
      <c r="AX278" s="84" t="s">
        <v>7406</v>
      </c>
      <c r="AY278" s="79" t="s">
        <v>66</v>
      </c>
      <c r="AZ278" s="79" t="str">
        <f>REPLACE(INDEX(GroupVertices[Group],MATCH(Vertices[[#This Row],[Vertex]],GroupVertices[Vertex],0)),1,1,"")</f>
        <v>3</v>
      </c>
      <c r="BA278" s="48"/>
      <c r="BB278" s="48"/>
      <c r="BC278" s="48"/>
      <c r="BD278" s="48"/>
      <c r="BE278" s="48"/>
      <c r="BF278" s="48"/>
      <c r="BG278" s="133" t="s">
        <v>9224</v>
      </c>
      <c r="BH278" s="133" t="s">
        <v>9224</v>
      </c>
      <c r="BI278" s="133" t="s">
        <v>9560</v>
      </c>
      <c r="BJ278" s="133" t="s">
        <v>9560</v>
      </c>
      <c r="BK278" s="2"/>
      <c r="BL278" s="3"/>
      <c r="BM278" s="3"/>
      <c r="BN278" s="3"/>
      <c r="BO278" s="3"/>
    </row>
    <row r="279" spans="1:67" ht="15">
      <c r="A279" s="65" t="s">
        <v>656</v>
      </c>
      <c r="B279" s="66"/>
      <c r="C279" s="66"/>
      <c r="D279" s="67">
        <v>1.5</v>
      </c>
      <c r="E279" s="69">
        <v>55.68176436494908</v>
      </c>
      <c r="F279" s="103" t="s">
        <v>1839</v>
      </c>
      <c r="G279" s="66"/>
      <c r="H279" s="70"/>
      <c r="I279" s="71"/>
      <c r="J279" s="71"/>
      <c r="K279" s="70" t="s">
        <v>8066</v>
      </c>
      <c r="L279" s="74"/>
      <c r="M279" s="75">
        <v>2091.47119140625</v>
      </c>
      <c r="N279" s="75">
        <v>6494.37353515625</v>
      </c>
      <c r="O279" s="76"/>
      <c r="P279" s="77"/>
      <c r="Q279" s="77"/>
      <c r="R279" s="89"/>
      <c r="S279" s="48">
        <v>1</v>
      </c>
      <c r="T279" s="48">
        <v>1</v>
      </c>
      <c r="U279" s="49">
        <v>0</v>
      </c>
      <c r="V279" s="49">
        <v>0.015385</v>
      </c>
      <c r="W279" s="49">
        <v>0</v>
      </c>
      <c r="X279" s="49">
        <v>0.653182</v>
      </c>
      <c r="Y279" s="49">
        <v>0.5</v>
      </c>
      <c r="Z279" s="49">
        <v>0</v>
      </c>
      <c r="AA279" s="72">
        <v>279</v>
      </c>
      <c r="AB279" s="72"/>
      <c r="AC279" s="73"/>
      <c r="AD279" s="79" t="s">
        <v>4563</v>
      </c>
      <c r="AE279" s="79">
        <v>29</v>
      </c>
      <c r="AF279" s="79">
        <v>1067</v>
      </c>
      <c r="AG279" s="79">
        <v>1468</v>
      </c>
      <c r="AH279" s="79">
        <v>7803</v>
      </c>
      <c r="AI279" s="79"/>
      <c r="AJ279" s="79" t="s">
        <v>5170</v>
      </c>
      <c r="AK279" s="79"/>
      <c r="AL279" s="84" t="s">
        <v>5867</v>
      </c>
      <c r="AM279" s="79"/>
      <c r="AN279" s="81">
        <v>43542.77357638889</v>
      </c>
      <c r="AO279" s="84" t="s">
        <v>6443</v>
      </c>
      <c r="AP279" s="79" t="b">
        <v>1</v>
      </c>
      <c r="AQ279" s="79" t="b">
        <v>0</v>
      </c>
      <c r="AR279" s="79" t="b">
        <v>0</v>
      </c>
      <c r="AS279" s="79"/>
      <c r="AT279" s="79">
        <v>2</v>
      </c>
      <c r="AU279" s="79"/>
      <c r="AV279" s="79" t="b">
        <v>0</v>
      </c>
      <c r="AW279" s="79" t="s">
        <v>6792</v>
      </c>
      <c r="AX279" s="84" t="s">
        <v>7408</v>
      </c>
      <c r="AY279" s="79" t="s">
        <v>66</v>
      </c>
      <c r="AZ279" s="79" t="str">
        <f>REPLACE(INDEX(GroupVertices[Group],MATCH(Vertices[[#This Row],[Vertex]],GroupVertices[Vertex],0)),1,1,"")</f>
        <v>3</v>
      </c>
      <c r="BA279" s="48"/>
      <c r="BB279" s="48"/>
      <c r="BC279" s="48"/>
      <c r="BD279" s="48"/>
      <c r="BE279" s="48"/>
      <c r="BF279" s="48"/>
      <c r="BG279" s="133" t="s">
        <v>9225</v>
      </c>
      <c r="BH279" s="133" t="s">
        <v>9225</v>
      </c>
      <c r="BI279" s="133" t="s">
        <v>9561</v>
      </c>
      <c r="BJ279" s="133" t="s">
        <v>9561</v>
      </c>
      <c r="BK279" s="2"/>
      <c r="BL279" s="3"/>
      <c r="BM279" s="3"/>
      <c r="BN279" s="3"/>
      <c r="BO279" s="3"/>
    </row>
    <row r="280" spans="1:67" ht="15">
      <c r="A280" s="65" t="s">
        <v>658</v>
      </c>
      <c r="B280" s="66"/>
      <c r="C280" s="66"/>
      <c r="D280" s="67">
        <v>1.5</v>
      </c>
      <c r="E280" s="69">
        <v>55.68176436494908</v>
      </c>
      <c r="F280" s="103" t="s">
        <v>6775</v>
      </c>
      <c r="G280" s="66"/>
      <c r="H280" s="70"/>
      <c r="I280" s="71"/>
      <c r="J280" s="71"/>
      <c r="K280" s="70" t="s">
        <v>8069</v>
      </c>
      <c r="L280" s="74"/>
      <c r="M280" s="75">
        <v>1538.3214111328125</v>
      </c>
      <c r="N280" s="75">
        <v>6511.82421875</v>
      </c>
      <c r="O280" s="76"/>
      <c r="P280" s="77"/>
      <c r="Q280" s="77"/>
      <c r="R280" s="89"/>
      <c r="S280" s="48">
        <v>1</v>
      </c>
      <c r="T280" s="48">
        <v>1</v>
      </c>
      <c r="U280" s="49">
        <v>0</v>
      </c>
      <c r="V280" s="49">
        <v>0.015385</v>
      </c>
      <c r="W280" s="49">
        <v>0</v>
      </c>
      <c r="X280" s="49">
        <v>0.653182</v>
      </c>
      <c r="Y280" s="49">
        <v>0.5</v>
      </c>
      <c r="Z280" s="49">
        <v>0</v>
      </c>
      <c r="AA280" s="72">
        <v>280</v>
      </c>
      <c r="AB280" s="72"/>
      <c r="AC280" s="73"/>
      <c r="AD280" s="79" t="s">
        <v>4566</v>
      </c>
      <c r="AE280" s="79">
        <v>351</v>
      </c>
      <c r="AF280" s="79">
        <v>66</v>
      </c>
      <c r="AG280" s="79">
        <v>14</v>
      </c>
      <c r="AH280" s="79">
        <v>14</v>
      </c>
      <c r="AI280" s="79"/>
      <c r="AJ280" s="79" t="s">
        <v>5173</v>
      </c>
      <c r="AK280" s="79"/>
      <c r="AL280" s="84" t="s">
        <v>5870</v>
      </c>
      <c r="AM280" s="79"/>
      <c r="AN280" s="81">
        <v>43496.80521990741</v>
      </c>
      <c r="AO280" s="84" t="s">
        <v>6446</v>
      </c>
      <c r="AP280" s="79" t="b">
        <v>0</v>
      </c>
      <c r="AQ280" s="79" t="b">
        <v>0</v>
      </c>
      <c r="AR280" s="79" t="b">
        <v>0</v>
      </c>
      <c r="AS280" s="79"/>
      <c r="AT280" s="79">
        <v>0</v>
      </c>
      <c r="AU280" s="84" t="s">
        <v>6484</v>
      </c>
      <c r="AV280" s="79" t="b">
        <v>0</v>
      </c>
      <c r="AW280" s="79" t="s">
        <v>6792</v>
      </c>
      <c r="AX280" s="84" t="s">
        <v>7411</v>
      </c>
      <c r="AY280" s="79" t="s">
        <v>66</v>
      </c>
      <c r="AZ280" s="79" t="str">
        <f>REPLACE(INDEX(GroupVertices[Group],MATCH(Vertices[[#This Row],[Vertex]],GroupVertices[Vertex],0)),1,1,"")</f>
        <v>3</v>
      </c>
      <c r="BA280" s="48"/>
      <c r="BB280" s="48"/>
      <c r="BC280" s="48"/>
      <c r="BD280" s="48"/>
      <c r="BE280" s="48"/>
      <c r="BF280" s="48"/>
      <c r="BG280" s="133" t="s">
        <v>9226</v>
      </c>
      <c r="BH280" s="133" t="s">
        <v>9226</v>
      </c>
      <c r="BI280" s="133" t="s">
        <v>9562</v>
      </c>
      <c r="BJ280" s="133" t="s">
        <v>9562</v>
      </c>
      <c r="BK280" s="2"/>
      <c r="BL280" s="3"/>
      <c r="BM280" s="3"/>
      <c r="BN280" s="3"/>
      <c r="BO280" s="3"/>
    </row>
    <row r="281" spans="1:67" ht="15">
      <c r="A281" s="65" t="s">
        <v>661</v>
      </c>
      <c r="B281" s="66"/>
      <c r="C281" s="66"/>
      <c r="D281" s="67">
        <v>1.5</v>
      </c>
      <c r="E281" s="69">
        <v>50</v>
      </c>
      <c r="F281" s="103" t="s">
        <v>1842</v>
      </c>
      <c r="G281" s="66"/>
      <c r="H281" s="70"/>
      <c r="I281" s="71"/>
      <c r="J281" s="71"/>
      <c r="K281" s="70" t="s">
        <v>8072</v>
      </c>
      <c r="L281" s="74"/>
      <c r="M281" s="75">
        <v>9082.31640625</v>
      </c>
      <c r="N281" s="75">
        <v>1392.4337158203125</v>
      </c>
      <c r="O281" s="76"/>
      <c r="P281" s="77"/>
      <c r="Q281" s="77"/>
      <c r="R281" s="89"/>
      <c r="S281" s="48">
        <v>1</v>
      </c>
      <c r="T281" s="48">
        <v>1</v>
      </c>
      <c r="U281" s="49">
        <v>0</v>
      </c>
      <c r="V281" s="49">
        <v>0</v>
      </c>
      <c r="W281" s="49">
        <v>0</v>
      </c>
      <c r="X281" s="49">
        <v>0.999999</v>
      </c>
      <c r="Y281" s="49">
        <v>0</v>
      </c>
      <c r="Z281" s="49" t="s">
        <v>8113</v>
      </c>
      <c r="AA281" s="72">
        <v>281</v>
      </c>
      <c r="AB281" s="72"/>
      <c r="AC281" s="73"/>
      <c r="AD281" s="79" t="s">
        <v>4569</v>
      </c>
      <c r="AE281" s="79">
        <v>63</v>
      </c>
      <c r="AF281" s="79">
        <v>99</v>
      </c>
      <c r="AG281" s="79">
        <v>1389</v>
      </c>
      <c r="AH281" s="79">
        <v>1340</v>
      </c>
      <c r="AI281" s="79"/>
      <c r="AJ281" s="79" t="s">
        <v>5176</v>
      </c>
      <c r="AK281" s="79"/>
      <c r="AL281" s="79"/>
      <c r="AM281" s="79"/>
      <c r="AN281" s="81">
        <v>42138.06655092593</v>
      </c>
      <c r="AO281" s="84" t="s">
        <v>6449</v>
      </c>
      <c r="AP281" s="79" t="b">
        <v>1</v>
      </c>
      <c r="AQ281" s="79" t="b">
        <v>0</v>
      </c>
      <c r="AR281" s="79" t="b">
        <v>0</v>
      </c>
      <c r="AS281" s="79"/>
      <c r="AT281" s="79">
        <v>0</v>
      </c>
      <c r="AU281" s="84" t="s">
        <v>6484</v>
      </c>
      <c r="AV281" s="79" t="b">
        <v>0</v>
      </c>
      <c r="AW281" s="79" t="s">
        <v>6792</v>
      </c>
      <c r="AX281" s="84" t="s">
        <v>7414</v>
      </c>
      <c r="AY281" s="79" t="s">
        <v>66</v>
      </c>
      <c r="AZ281" s="79" t="str">
        <f>REPLACE(INDEX(GroupVertices[Group],MATCH(Vertices[[#This Row],[Vertex]],GroupVertices[Vertex],0)),1,1,"")</f>
        <v>175</v>
      </c>
      <c r="BA281" s="48"/>
      <c r="BB281" s="48"/>
      <c r="BC281" s="48"/>
      <c r="BD281" s="48"/>
      <c r="BE281" s="48"/>
      <c r="BF281" s="48"/>
      <c r="BG281" s="133" t="s">
        <v>9227</v>
      </c>
      <c r="BH281" s="133" t="s">
        <v>9227</v>
      </c>
      <c r="BI281" s="133" t="s">
        <v>9563</v>
      </c>
      <c r="BJ281" s="133" t="s">
        <v>9563</v>
      </c>
      <c r="BK281" s="2"/>
      <c r="BL281" s="3"/>
      <c r="BM281" s="3"/>
      <c r="BN281" s="3"/>
      <c r="BO281" s="3"/>
    </row>
    <row r="282" spans="1:67" ht="15">
      <c r="A282" s="65" t="s">
        <v>664</v>
      </c>
      <c r="B282" s="66"/>
      <c r="C282" s="66"/>
      <c r="D282" s="67">
        <v>1.5</v>
      </c>
      <c r="E282" s="69">
        <v>50</v>
      </c>
      <c r="F282" s="103" t="s">
        <v>1845</v>
      </c>
      <c r="G282" s="66"/>
      <c r="H282" s="70"/>
      <c r="I282" s="71"/>
      <c r="J282" s="71"/>
      <c r="K282" s="70" t="s">
        <v>8075</v>
      </c>
      <c r="L282" s="74"/>
      <c r="M282" s="75">
        <v>9790.9580078125</v>
      </c>
      <c r="N282" s="75">
        <v>6418.4560546875</v>
      </c>
      <c r="O282" s="76"/>
      <c r="P282" s="77"/>
      <c r="Q282" s="77"/>
      <c r="R282" s="89"/>
      <c r="S282" s="48">
        <v>1</v>
      </c>
      <c r="T282" s="48">
        <v>1</v>
      </c>
      <c r="U282" s="49">
        <v>0</v>
      </c>
      <c r="V282" s="49">
        <v>0</v>
      </c>
      <c r="W282" s="49">
        <v>0</v>
      </c>
      <c r="X282" s="49">
        <v>0.999999</v>
      </c>
      <c r="Y282" s="49">
        <v>0</v>
      </c>
      <c r="Z282" s="49" t="s">
        <v>8113</v>
      </c>
      <c r="AA282" s="72">
        <v>282</v>
      </c>
      <c r="AB282" s="72"/>
      <c r="AC282" s="73"/>
      <c r="AD282" s="79" t="s">
        <v>4572</v>
      </c>
      <c r="AE282" s="79">
        <v>2124</v>
      </c>
      <c r="AF282" s="79">
        <v>928</v>
      </c>
      <c r="AG282" s="79">
        <v>8224</v>
      </c>
      <c r="AH282" s="79">
        <v>7095</v>
      </c>
      <c r="AI282" s="79"/>
      <c r="AJ282" s="79" t="s">
        <v>5179</v>
      </c>
      <c r="AK282" s="79" t="s">
        <v>5261</v>
      </c>
      <c r="AL282" s="84" t="s">
        <v>5875</v>
      </c>
      <c r="AM282" s="79"/>
      <c r="AN282" s="81">
        <v>41315.035995370374</v>
      </c>
      <c r="AO282" s="84" t="s">
        <v>6452</v>
      </c>
      <c r="AP282" s="79" t="b">
        <v>1</v>
      </c>
      <c r="AQ282" s="79" t="b">
        <v>0</v>
      </c>
      <c r="AR282" s="79" t="b">
        <v>1</v>
      </c>
      <c r="AS282" s="79"/>
      <c r="AT282" s="79">
        <v>12</v>
      </c>
      <c r="AU282" s="84" t="s">
        <v>6484</v>
      </c>
      <c r="AV282" s="79" t="b">
        <v>0</v>
      </c>
      <c r="AW282" s="79" t="s">
        <v>6792</v>
      </c>
      <c r="AX282" s="84" t="s">
        <v>7417</v>
      </c>
      <c r="AY282" s="79" t="s">
        <v>66</v>
      </c>
      <c r="AZ282" s="79" t="str">
        <f>REPLACE(INDEX(GroupVertices[Group],MATCH(Vertices[[#This Row],[Vertex]],GroupVertices[Vertex],0)),1,1,"")</f>
        <v>223</v>
      </c>
      <c r="BA282" s="48" t="s">
        <v>1311</v>
      </c>
      <c r="BB282" s="48" t="s">
        <v>1311</v>
      </c>
      <c r="BC282" s="48" t="s">
        <v>1314</v>
      </c>
      <c r="BD282" s="48" t="s">
        <v>1314</v>
      </c>
      <c r="BE282" s="48" t="s">
        <v>1364</v>
      </c>
      <c r="BF282" s="48" t="s">
        <v>1364</v>
      </c>
      <c r="BG282" s="133" t="s">
        <v>9228</v>
      </c>
      <c r="BH282" s="133" t="s">
        <v>9228</v>
      </c>
      <c r="BI282" s="133" t="s">
        <v>9564</v>
      </c>
      <c r="BJ282" s="133" t="s">
        <v>9564</v>
      </c>
      <c r="BK282" s="2"/>
      <c r="BL282" s="3"/>
      <c r="BM282" s="3"/>
      <c r="BN282" s="3"/>
      <c r="BO282" s="3"/>
    </row>
    <row r="283" spans="1:67" ht="15">
      <c r="A283" s="65" t="s">
        <v>667</v>
      </c>
      <c r="B283" s="66"/>
      <c r="C283" s="66"/>
      <c r="D283" s="67">
        <v>1.5</v>
      </c>
      <c r="E283" s="69">
        <v>50</v>
      </c>
      <c r="F283" s="103" t="s">
        <v>1847</v>
      </c>
      <c r="G283" s="66"/>
      <c r="H283" s="70"/>
      <c r="I283" s="71"/>
      <c r="J283" s="71"/>
      <c r="K283" s="70" t="s">
        <v>8080</v>
      </c>
      <c r="L283" s="74"/>
      <c r="M283" s="75">
        <v>9010.802734375</v>
      </c>
      <c r="N283" s="75">
        <v>4203.82373046875</v>
      </c>
      <c r="O283" s="76"/>
      <c r="P283" s="77"/>
      <c r="Q283" s="77"/>
      <c r="R283" s="89"/>
      <c r="S283" s="48">
        <v>1</v>
      </c>
      <c r="T283" s="48">
        <v>1</v>
      </c>
      <c r="U283" s="49">
        <v>0</v>
      </c>
      <c r="V283" s="49">
        <v>0</v>
      </c>
      <c r="W283" s="49">
        <v>0</v>
      </c>
      <c r="X283" s="49">
        <v>0.999999</v>
      </c>
      <c r="Y283" s="49">
        <v>0</v>
      </c>
      <c r="Z283" s="49" t="s">
        <v>8113</v>
      </c>
      <c r="AA283" s="72">
        <v>283</v>
      </c>
      <c r="AB283" s="72"/>
      <c r="AC283" s="73"/>
      <c r="AD283" s="79" t="s">
        <v>4577</v>
      </c>
      <c r="AE283" s="79">
        <v>163</v>
      </c>
      <c r="AF283" s="79">
        <v>112</v>
      </c>
      <c r="AG283" s="79">
        <v>77</v>
      </c>
      <c r="AH283" s="79">
        <v>2297</v>
      </c>
      <c r="AI283" s="79"/>
      <c r="AJ283" s="79" t="s">
        <v>5184</v>
      </c>
      <c r="AK283" s="79" t="s">
        <v>5578</v>
      </c>
      <c r="AL283" s="79"/>
      <c r="AM283" s="79"/>
      <c r="AN283" s="81">
        <v>43003.01447916667</v>
      </c>
      <c r="AO283" s="84" t="s">
        <v>6457</v>
      </c>
      <c r="AP283" s="79" t="b">
        <v>1</v>
      </c>
      <c r="AQ283" s="79" t="b">
        <v>0</v>
      </c>
      <c r="AR283" s="79" t="b">
        <v>0</v>
      </c>
      <c r="AS283" s="79"/>
      <c r="AT283" s="79">
        <v>0</v>
      </c>
      <c r="AU283" s="79"/>
      <c r="AV283" s="79" t="b">
        <v>0</v>
      </c>
      <c r="AW283" s="79" t="s">
        <v>6792</v>
      </c>
      <c r="AX283" s="84" t="s">
        <v>7422</v>
      </c>
      <c r="AY283" s="79" t="s">
        <v>66</v>
      </c>
      <c r="AZ283" s="79" t="str">
        <f>REPLACE(INDEX(GroupVertices[Group],MATCH(Vertices[[#This Row],[Vertex]],GroupVertices[Vertex],0)),1,1,"")</f>
        <v>159</v>
      </c>
      <c r="BA283" s="48"/>
      <c r="BB283" s="48"/>
      <c r="BC283" s="48"/>
      <c r="BD283" s="48"/>
      <c r="BE283" s="48"/>
      <c r="BF283" s="48"/>
      <c r="BG283" s="133" t="s">
        <v>9229</v>
      </c>
      <c r="BH283" s="133" t="s">
        <v>9229</v>
      </c>
      <c r="BI283" s="133" t="s">
        <v>9565</v>
      </c>
      <c r="BJ283" s="133" t="s">
        <v>9565</v>
      </c>
      <c r="BK283" s="2"/>
      <c r="BL283" s="3"/>
      <c r="BM283" s="3"/>
      <c r="BN283" s="3"/>
      <c r="BO283" s="3"/>
    </row>
    <row r="284" spans="1:67" ht="15">
      <c r="A284" s="65" t="s">
        <v>669</v>
      </c>
      <c r="B284" s="66"/>
      <c r="C284" s="66"/>
      <c r="D284" s="67">
        <v>1.5</v>
      </c>
      <c r="E284" s="69">
        <v>50</v>
      </c>
      <c r="F284" s="103" t="s">
        <v>6782</v>
      </c>
      <c r="G284" s="66"/>
      <c r="H284" s="70"/>
      <c r="I284" s="71"/>
      <c r="J284" s="71"/>
      <c r="K284" s="70" t="s">
        <v>8083</v>
      </c>
      <c r="L284" s="74"/>
      <c r="M284" s="75">
        <v>8250.150390625</v>
      </c>
      <c r="N284" s="75">
        <v>424.3607482910156</v>
      </c>
      <c r="O284" s="76"/>
      <c r="P284" s="77"/>
      <c r="Q284" s="77"/>
      <c r="R284" s="89"/>
      <c r="S284" s="48">
        <v>1</v>
      </c>
      <c r="T284" s="48">
        <v>1</v>
      </c>
      <c r="U284" s="49">
        <v>0</v>
      </c>
      <c r="V284" s="49">
        <v>0</v>
      </c>
      <c r="W284" s="49">
        <v>0</v>
      </c>
      <c r="X284" s="49">
        <v>0.999999</v>
      </c>
      <c r="Y284" s="49">
        <v>0</v>
      </c>
      <c r="Z284" s="49" t="s">
        <v>8113</v>
      </c>
      <c r="AA284" s="72">
        <v>284</v>
      </c>
      <c r="AB284" s="72"/>
      <c r="AC284" s="73"/>
      <c r="AD284" s="79" t="s">
        <v>4580</v>
      </c>
      <c r="AE284" s="79">
        <v>248</v>
      </c>
      <c r="AF284" s="79">
        <v>166</v>
      </c>
      <c r="AG284" s="79">
        <v>25952</v>
      </c>
      <c r="AH284" s="79">
        <v>30668</v>
      </c>
      <c r="AI284" s="79"/>
      <c r="AJ284" s="79" t="s">
        <v>5187</v>
      </c>
      <c r="AK284" s="79" t="s">
        <v>5445</v>
      </c>
      <c r="AL284" s="79"/>
      <c r="AM284" s="79"/>
      <c r="AN284" s="81">
        <v>40620.072592592594</v>
      </c>
      <c r="AO284" s="84" t="s">
        <v>6460</v>
      </c>
      <c r="AP284" s="79" t="b">
        <v>0</v>
      </c>
      <c r="AQ284" s="79" t="b">
        <v>0</v>
      </c>
      <c r="AR284" s="79" t="b">
        <v>0</v>
      </c>
      <c r="AS284" s="79"/>
      <c r="AT284" s="79">
        <v>5</v>
      </c>
      <c r="AU284" s="84" t="s">
        <v>6501</v>
      </c>
      <c r="AV284" s="79" t="b">
        <v>0</v>
      </c>
      <c r="AW284" s="79" t="s">
        <v>6792</v>
      </c>
      <c r="AX284" s="84" t="s">
        <v>7425</v>
      </c>
      <c r="AY284" s="79" t="s">
        <v>66</v>
      </c>
      <c r="AZ284" s="79" t="str">
        <f>REPLACE(INDEX(GroupVertices[Group],MATCH(Vertices[[#This Row],[Vertex]],GroupVertices[Vertex],0)),1,1,"")</f>
        <v>150</v>
      </c>
      <c r="BA284" s="48"/>
      <c r="BB284" s="48"/>
      <c r="BC284" s="48"/>
      <c r="BD284" s="48"/>
      <c r="BE284" s="48"/>
      <c r="BF284" s="48"/>
      <c r="BG284" s="133" t="s">
        <v>9230</v>
      </c>
      <c r="BH284" s="133" t="s">
        <v>9230</v>
      </c>
      <c r="BI284" s="133" t="s">
        <v>9566</v>
      </c>
      <c r="BJ284" s="133" t="s">
        <v>9566</v>
      </c>
      <c r="BK284" s="2"/>
      <c r="BL284" s="3"/>
      <c r="BM284" s="3"/>
      <c r="BN284" s="3"/>
      <c r="BO284" s="3"/>
    </row>
    <row r="285" spans="1:67" ht="15">
      <c r="A285" s="65" t="s">
        <v>673</v>
      </c>
      <c r="B285" s="66"/>
      <c r="C285" s="66"/>
      <c r="D285" s="67">
        <v>1.5</v>
      </c>
      <c r="E285" s="69">
        <v>50</v>
      </c>
      <c r="F285" s="103" t="s">
        <v>1850</v>
      </c>
      <c r="G285" s="66"/>
      <c r="H285" s="70"/>
      <c r="I285" s="71"/>
      <c r="J285" s="71"/>
      <c r="K285" s="70" t="s">
        <v>8087</v>
      </c>
      <c r="L285" s="74"/>
      <c r="M285" s="75">
        <v>9036.8076171875</v>
      </c>
      <c r="N285" s="75">
        <v>2506.380615234375</v>
      </c>
      <c r="O285" s="76"/>
      <c r="P285" s="77"/>
      <c r="Q285" s="77"/>
      <c r="R285" s="89"/>
      <c r="S285" s="48">
        <v>1</v>
      </c>
      <c r="T285" s="48">
        <v>1</v>
      </c>
      <c r="U285" s="49">
        <v>0</v>
      </c>
      <c r="V285" s="49">
        <v>0</v>
      </c>
      <c r="W285" s="49">
        <v>0</v>
      </c>
      <c r="X285" s="49">
        <v>0.999999</v>
      </c>
      <c r="Y285" s="49">
        <v>0</v>
      </c>
      <c r="Z285" s="49" t="s">
        <v>8113</v>
      </c>
      <c r="AA285" s="72">
        <v>285</v>
      </c>
      <c r="AB285" s="72"/>
      <c r="AC285" s="73"/>
      <c r="AD285" s="79" t="s">
        <v>4584</v>
      </c>
      <c r="AE285" s="79">
        <v>153</v>
      </c>
      <c r="AF285" s="79">
        <v>87</v>
      </c>
      <c r="AG285" s="79">
        <v>712</v>
      </c>
      <c r="AH285" s="79">
        <v>4830</v>
      </c>
      <c r="AI285" s="79"/>
      <c r="AJ285" s="79" t="s">
        <v>5191</v>
      </c>
      <c r="AK285" s="79" t="s">
        <v>5582</v>
      </c>
      <c r="AL285" s="79"/>
      <c r="AM285" s="79"/>
      <c r="AN285" s="81">
        <v>42937.22207175926</v>
      </c>
      <c r="AO285" s="84" t="s">
        <v>6464</v>
      </c>
      <c r="AP285" s="79" t="b">
        <v>1</v>
      </c>
      <c r="AQ285" s="79" t="b">
        <v>0</v>
      </c>
      <c r="AR285" s="79" t="b">
        <v>0</v>
      </c>
      <c r="AS285" s="79"/>
      <c r="AT285" s="79">
        <v>0</v>
      </c>
      <c r="AU285" s="79"/>
      <c r="AV285" s="79" t="b">
        <v>0</v>
      </c>
      <c r="AW285" s="79" t="s">
        <v>6792</v>
      </c>
      <c r="AX285" s="84" t="s">
        <v>7429</v>
      </c>
      <c r="AY285" s="79" t="s">
        <v>66</v>
      </c>
      <c r="AZ285" s="79" t="str">
        <f>REPLACE(INDEX(GroupVertices[Group],MATCH(Vertices[[#This Row],[Vertex]],GroupVertices[Vertex],0)),1,1,"")</f>
        <v>203</v>
      </c>
      <c r="BA285" s="48" t="s">
        <v>1312</v>
      </c>
      <c r="BB285" s="48" t="s">
        <v>1312</v>
      </c>
      <c r="BC285" s="48" t="s">
        <v>1326</v>
      </c>
      <c r="BD285" s="48" t="s">
        <v>1326</v>
      </c>
      <c r="BE285" s="48"/>
      <c r="BF285" s="48"/>
      <c r="BG285" s="133" t="s">
        <v>9231</v>
      </c>
      <c r="BH285" s="133" t="s">
        <v>9231</v>
      </c>
      <c r="BI285" s="133" t="s">
        <v>9567</v>
      </c>
      <c r="BJ285" s="133" t="s">
        <v>9567</v>
      </c>
      <c r="BK285" s="2"/>
      <c r="BL285" s="3"/>
      <c r="BM285" s="3"/>
      <c r="BN285" s="3"/>
      <c r="BO285" s="3"/>
    </row>
    <row r="286" spans="1:67" ht="15">
      <c r="A286" s="65" t="s">
        <v>675</v>
      </c>
      <c r="B286" s="66"/>
      <c r="C286" s="66"/>
      <c r="D286" s="67">
        <v>1.5</v>
      </c>
      <c r="E286" s="69">
        <v>50</v>
      </c>
      <c r="F286" s="103" t="s">
        <v>1852</v>
      </c>
      <c r="G286" s="66"/>
      <c r="H286" s="70"/>
      <c r="I286" s="71"/>
      <c r="J286" s="71"/>
      <c r="K286" s="70" t="s">
        <v>8090</v>
      </c>
      <c r="L286" s="74"/>
      <c r="M286" s="75">
        <v>9530.90625</v>
      </c>
      <c r="N286" s="75">
        <v>5317.7705078125</v>
      </c>
      <c r="O286" s="76"/>
      <c r="P286" s="77"/>
      <c r="Q286" s="77"/>
      <c r="R286" s="89"/>
      <c r="S286" s="48">
        <v>1</v>
      </c>
      <c r="T286" s="48">
        <v>1</v>
      </c>
      <c r="U286" s="49">
        <v>0</v>
      </c>
      <c r="V286" s="49">
        <v>0</v>
      </c>
      <c r="W286" s="49">
        <v>0</v>
      </c>
      <c r="X286" s="49">
        <v>0.999999</v>
      </c>
      <c r="Y286" s="49">
        <v>0</v>
      </c>
      <c r="Z286" s="49" t="s">
        <v>8113</v>
      </c>
      <c r="AA286" s="72">
        <v>286</v>
      </c>
      <c r="AB286" s="72"/>
      <c r="AC286" s="73"/>
      <c r="AD286" s="79" t="s">
        <v>4587</v>
      </c>
      <c r="AE286" s="79">
        <v>0</v>
      </c>
      <c r="AF286" s="79">
        <v>1</v>
      </c>
      <c r="AG286" s="79">
        <v>1531</v>
      </c>
      <c r="AH286" s="79">
        <v>0</v>
      </c>
      <c r="AI286" s="79"/>
      <c r="AJ286" s="79"/>
      <c r="AK286" s="79"/>
      <c r="AL286" s="79"/>
      <c r="AM286" s="79"/>
      <c r="AN286" s="81">
        <v>42894.25515046297</v>
      </c>
      <c r="AO286" s="79"/>
      <c r="AP286" s="79" t="b">
        <v>1</v>
      </c>
      <c r="AQ286" s="79" t="b">
        <v>0</v>
      </c>
      <c r="AR286" s="79" t="b">
        <v>0</v>
      </c>
      <c r="AS286" s="79"/>
      <c r="AT286" s="79">
        <v>0</v>
      </c>
      <c r="AU286" s="79"/>
      <c r="AV286" s="79" t="b">
        <v>0</v>
      </c>
      <c r="AW286" s="79" t="s">
        <v>6792</v>
      </c>
      <c r="AX286" s="84" t="s">
        <v>7432</v>
      </c>
      <c r="AY286" s="79" t="s">
        <v>66</v>
      </c>
      <c r="AZ286" s="79" t="str">
        <f>REPLACE(INDEX(GroupVertices[Group],MATCH(Vertices[[#This Row],[Vertex]],GroupVertices[Vertex],0)),1,1,"")</f>
        <v>253</v>
      </c>
      <c r="BA286" s="48"/>
      <c r="BB286" s="48"/>
      <c r="BC286" s="48"/>
      <c r="BD286" s="48"/>
      <c r="BE286" s="48"/>
      <c r="BF286" s="48"/>
      <c r="BG286" s="133" t="s">
        <v>9232</v>
      </c>
      <c r="BH286" s="133" t="s">
        <v>9232</v>
      </c>
      <c r="BI286" s="133" t="s">
        <v>9568</v>
      </c>
      <c r="BJ286" s="133" t="s">
        <v>9568</v>
      </c>
      <c r="BK286" s="2"/>
      <c r="BL286" s="3"/>
      <c r="BM286" s="3"/>
      <c r="BN286" s="3"/>
      <c r="BO286" s="3"/>
    </row>
    <row r="287" spans="1:67" ht="15">
      <c r="A287" s="65" t="s">
        <v>677</v>
      </c>
      <c r="B287" s="66"/>
      <c r="C287" s="66"/>
      <c r="D287" s="67">
        <v>1.5</v>
      </c>
      <c r="E287" s="69">
        <v>50</v>
      </c>
      <c r="F287" s="103" t="s">
        <v>1854</v>
      </c>
      <c r="G287" s="66"/>
      <c r="H287" s="70"/>
      <c r="I287" s="71"/>
      <c r="J287" s="71"/>
      <c r="K287" s="70" t="s">
        <v>8093</v>
      </c>
      <c r="L287" s="74"/>
      <c r="M287" s="75">
        <v>8523.205078125</v>
      </c>
      <c r="N287" s="75">
        <v>1485.2625732421875</v>
      </c>
      <c r="O287" s="76"/>
      <c r="P287" s="77"/>
      <c r="Q287" s="77"/>
      <c r="R287" s="89"/>
      <c r="S287" s="48">
        <v>1</v>
      </c>
      <c r="T287" s="48">
        <v>1</v>
      </c>
      <c r="U287" s="49">
        <v>0</v>
      </c>
      <c r="V287" s="49">
        <v>0</v>
      </c>
      <c r="W287" s="49">
        <v>0</v>
      </c>
      <c r="X287" s="49">
        <v>0.999999</v>
      </c>
      <c r="Y287" s="49">
        <v>0</v>
      </c>
      <c r="Z287" s="49" t="s">
        <v>8113</v>
      </c>
      <c r="AA287" s="72">
        <v>287</v>
      </c>
      <c r="AB287" s="72"/>
      <c r="AC287" s="73"/>
      <c r="AD287" s="79" t="s">
        <v>4590</v>
      </c>
      <c r="AE287" s="79">
        <v>426</v>
      </c>
      <c r="AF287" s="79">
        <v>881</v>
      </c>
      <c r="AG287" s="79">
        <v>2407</v>
      </c>
      <c r="AH287" s="79">
        <v>2326</v>
      </c>
      <c r="AI287" s="79"/>
      <c r="AJ287" s="79" t="s">
        <v>5196</v>
      </c>
      <c r="AK287" s="79" t="s">
        <v>5585</v>
      </c>
      <c r="AL287" s="84" t="s">
        <v>5884</v>
      </c>
      <c r="AM287" s="79"/>
      <c r="AN287" s="81">
        <v>43461.06633101852</v>
      </c>
      <c r="AO287" s="84" t="s">
        <v>6469</v>
      </c>
      <c r="AP287" s="79" t="b">
        <v>1</v>
      </c>
      <c r="AQ287" s="79" t="b">
        <v>0</v>
      </c>
      <c r="AR287" s="79" t="b">
        <v>0</v>
      </c>
      <c r="AS287" s="79"/>
      <c r="AT287" s="79">
        <v>16</v>
      </c>
      <c r="AU287" s="79"/>
      <c r="AV287" s="79" t="b">
        <v>0</v>
      </c>
      <c r="AW287" s="79" t="s">
        <v>6792</v>
      </c>
      <c r="AX287" s="84" t="s">
        <v>7435</v>
      </c>
      <c r="AY287" s="79" t="s">
        <v>66</v>
      </c>
      <c r="AZ287" s="79" t="str">
        <f>REPLACE(INDEX(GroupVertices[Group],MATCH(Vertices[[#This Row],[Vertex]],GroupVertices[Vertex],0)),1,1,"")</f>
        <v>191</v>
      </c>
      <c r="BA287" s="48"/>
      <c r="BB287" s="48"/>
      <c r="BC287" s="48"/>
      <c r="BD287" s="48"/>
      <c r="BE287" s="48"/>
      <c r="BF287" s="48"/>
      <c r="BG287" s="133" t="s">
        <v>9233</v>
      </c>
      <c r="BH287" s="133" t="s">
        <v>9233</v>
      </c>
      <c r="BI287" s="133" t="s">
        <v>9569</v>
      </c>
      <c r="BJ287" s="133" t="s">
        <v>9569</v>
      </c>
      <c r="BK287" s="2"/>
      <c r="BL287" s="3"/>
      <c r="BM287" s="3"/>
      <c r="BN287" s="3"/>
      <c r="BO287" s="3"/>
    </row>
    <row r="288" spans="1:67" ht="15">
      <c r="A288" s="65" t="s">
        <v>680</v>
      </c>
      <c r="B288" s="66"/>
      <c r="C288" s="66"/>
      <c r="D288" s="67">
        <v>1.5</v>
      </c>
      <c r="E288" s="69">
        <v>50</v>
      </c>
      <c r="F288" s="103" t="s">
        <v>1857</v>
      </c>
      <c r="G288" s="66"/>
      <c r="H288" s="70"/>
      <c r="I288" s="71"/>
      <c r="J288" s="71"/>
      <c r="K288" s="70" t="s">
        <v>8097</v>
      </c>
      <c r="L288" s="74"/>
      <c r="M288" s="75">
        <v>8230.646484375</v>
      </c>
      <c r="N288" s="75">
        <v>4760.796875</v>
      </c>
      <c r="O288" s="76"/>
      <c r="P288" s="77"/>
      <c r="Q288" s="77"/>
      <c r="R288" s="89"/>
      <c r="S288" s="48">
        <v>1</v>
      </c>
      <c r="T288" s="48">
        <v>1</v>
      </c>
      <c r="U288" s="49">
        <v>0</v>
      </c>
      <c r="V288" s="49">
        <v>0</v>
      </c>
      <c r="W288" s="49">
        <v>0</v>
      </c>
      <c r="X288" s="49">
        <v>0.999999</v>
      </c>
      <c r="Y288" s="49">
        <v>0</v>
      </c>
      <c r="Z288" s="49" t="s">
        <v>8113</v>
      </c>
      <c r="AA288" s="72">
        <v>288</v>
      </c>
      <c r="AB288" s="72"/>
      <c r="AC288" s="73"/>
      <c r="AD288" s="79" t="s">
        <v>4594</v>
      </c>
      <c r="AE288" s="79">
        <v>226</v>
      </c>
      <c r="AF288" s="79">
        <v>269</v>
      </c>
      <c r="AG288" s="79">
        <v>639</v>
      </c>
      <c r="AH288" s="79">
        <v>3378</v>
      </c>
      <c r="AI288" s="79"/>
      <c r="AJ288" s="79"/>
      <c r="AK288" s="79"/>
      <c r="AL288" s="79"/>
      <c r="AM288" s="79"/>
      <c r="AN288" s="81">
        <v>42622.5309375</v>
      </c>
      <c r="AO288" s="84" t="s">
        <v>6473</v>
      </c>
      <c r="AP288" s="79" t="b">
        <v>1</v>
      </c>
      <c r="AQ288" s="79" t="b">
        <v>0</v>
      </c>
      <c r="AR288" s="79" t="b">
        <v>1</v>
      </c>
      <c r="AS288" s="79"/>
      <c r="AT288" s="79">
        <v>1</v>
      </c>
      <c r="AU288" s="79"/>
      <c r="AV288" s="79" t="b">
        <v>0</v>
      </c>
      <c r="AW288" s="79" t="s">
        <v>6792</v>
      </c>
      <c r="AX288" s="84" t="s">
        <v>7439</v>
      </c>
      <c r="AY288" s="79" t="s">
        <v>66</v>
      </c>
      <c r="AZ288" s="79" t="str">
        <f>REPLACE(INDEX(GroupVertices[Group],MATCH(Vertices[[#This Row],[Vertex]],GroupVertices[Vertex],0)),1,1,"")</f>
        <v>242</v>
      </c>
      <c r="BA288" s="48"/>
      <c r="BB288" s="48"/>
      <c r="BC288" s="48"/>
      <c r="BD288" s="48"/>
      <c r="BE288" s="48"/>
      <c r="BF288" s="48"/>
      <c r="BG288" s="133" t="s">
        <v>9234</v>
      </c>
      <c r="BH288" s="133" t="s">
        <v>9234</v>
      </c>
      <c r="BI288" s="133" t="s">
        <v>9570</v>
      </c>
      <c r="BJ288" s="133" t="s">
        <v>9570</v>
      </c>
      <c r="BK288" s="2"/>
      <c r="BL288" s="3"/>
      <c r="BM288" s="3"/>
      <c r="BN288" s="3"/>
      <c r="BO288" s="3"/>
    </row>
    <row r="289" spans="1:67" ht="15">
      <c r="A289" s="65" t="s">
        <v>684</v>
      </c>
      <c r="B289" s="66"/>
      <c r="C289" s="66"/>
      <c r="D289" s="67">
        <v>1.5</v>
      </c>
      <c r="E289" s="69">
        <v>100</v>
      </c>
      <c r="F289" s="103" t="s">
        <v>1861</v>
      </c>
      <c r="G289" s="66"/>
      <c r="H289" s="70"/>
      <c r="I289" s="71"/>
      <c r="J289" s="71"/>
      <c r="K289" s="70" t="s">
        <v>8104</v>
      </c>
      <c r="L289" s="74"/>
      <c r="M289" s="75">
        <v>8893.6455078125</v>
      </c>
      <c r="N289" s="75">
        <v>8911.591796875</v>
      </c>
      <c r="O289" s="76"/>
      <c r="P289" s="77"/>
      <c r="Q289" s="77"/>
      <c r="R289" s="89"/>
      <c r="S289" s="48">
        <v>1</v>
      </c>
      <c r="T289" s="48">
        <v>1</v>
      </c>
      <c r="U289" s="49">
        <v>0</v>
      </c>
      <c r="V289" s="49">
        <v>1</v>
      </c>
      <c r="W289" s="49">
        <v>0</v>
      </c>
      <c r="X289" s="49">
        <v>0.999999</v>
      </c>
      <c r="Y289" s="49">
        <v>0</v>
      </c>
      <c r="Z289" s="49">
        <v>1</v>
      </c>
      <c r="AA289" s="72">
        <v>289</v>
      </c>
      <c r="AB289" s="72"/>
      <c r="AC289" s="73"/>
      <c r="AD289" s="79" t="s">
        <v>4601</v>
      </c>
      <c r="AE289" s="79">
        <v>311</v>
      </c>
      <c r="AF289" s="79">
        <v>2273</v>
      </c>
      <c r="AG289" s="79">
        <v>125536</v>
      </c>
      <c r="AH289" s="79">
        <v>659</v>
      </c>
      <c r="AI289" s="79"/>
      <c r="AJ289" s="79" t="s">
        <v>5206</v>
      </c>
      <c r="AK289" s="79" t="s">
        <v>5593</v>
      </c>
      <c r="AL289" s="79"/>
      <c r="AM289" s="79"/>
      <c r="AN289" s="81">
        <v>40249.29145833333</v>
      </c>
      <c r="AO289" s="79"/>
      <c r="AP289" s="79" t="b">
        <v>0</v>
      </c>
      <c r="AQ289" s="79" t="b">
        <v>0</v>
      </c>
      <c r="AR289" s="79" t="b">
        <v>0</v>
      </c>
      <c r="AS289" s="79"/>
      <c r="AT289" s="79">
        <v>94</v>
      </c>
      <c r="AU289" s="84" t="s">
        <v>6484</v>
      </c>
      <c r="AV289" s="79" t="b">
        <v>0</v>
      </c>
      <c r="AW289" s="79" t="s">
        <v>6792</v>
      </c>
      <c r="AX289" s="84" t="s">
        <v>7446</v>
      </c>
      <c r="AY289" s="79" t="s">
        <v>66</v>
      </c>
      <c r="AZ289" s="79" t="str">
        <f>REPLACE(INDEX(GroupVertices[Group],MATCH(Vertices[[#This Row],[Vertex]],GroupVertices[Vertex],0)),1,1,"")</f>
        <v>131</v>
      </c>
      <c r="BA289" s="48"/>
      <c r="BB289" s="48"/>
      <c r="BC289" s="48"/>
      <c r="BD289" s="48"/>
      <c r="BE289" s="48"/>
      <c r="BF289" s="48"/>
      <c r="BG289" s="133" t="s">
        <v>9235</v>
      </c>
      <c r="BH289" s="133" t="s">
        <v>9235</v>
      </c>
      <c r="BI289" s="133" t="s">
        <v>9571</v>
      </c>
      <c r="BJ289" s="133" t="s">
        <v>9571</v>
      </c>
      <c r="BK289" s="2"/>
      <c r="BL289" s="3"/>
      <c r="BM289" s="3"/>
      <c r="BN289" s="3"/>
      <c r="BO289" s="3"/>
    </row>
    <row r="290" spans="1:67" ht="15">
      <c r="A290" s="65" t="s">
        <v>685</v>
      </c>
      <c r="B290" s="66"/>
      <c r="C290" s="66"/>
      <c r="D290" s="67">
        <v>1.5</v>
      </c>
      <c r="E290" s="69">
        <v>100</v>
      </c>
      <c r="F290" s="103" t="s">
        <v>1862</v>
      </c>
      <c r="G290" s="66"/>
      <c r="H290" s="70"/>
      <c r="I290" s="71"/>
      <c r="J290" s="71"/>
      <c r="K290" s="70" t="s">
        <v>8105</v>
      </c>
      <c r="L290" s="74"/>
      <c r="M290" s="75">
        <v>9101.6875</v>
      </c>
      <c r="N290" s="75">
        <v>8434.185546875</v>
      </c>
      <c r="O290" s="76"/>
      <c r="P290" s="77"/>
      <c r="Q290" s="77"/>
      <c r="R290" s="89"/>
      <c r="S290" s="48">
        <v>1</v>
      </c>
      <c r="T290" s="48">
        <v>1</v>
      </c>
      <c r="U290" s="49">
        <v>0</v>
      </c>
      <c r="V290" s="49">
        <v>1</v>
      </c>
      <c r="W290" s="49">
        <v>0</v>
      </c>
      <c r="X290" s="49">
        <v>0.999999</v>
      </c>
      <c r="Y290" s="49">
        <v>0</v>
      </c>
      <c r="Z290" s="49">
        <v>1</v>
      </c>
      <c r="AA290" s="72">
        <v>290</v>
      </c>
      <c r="AB290" s="72"/>
      <c r="AC290" s="73"/>
      <c r="AD290" s="79" t="s">
        <v>4602</v>
      </c>
      <c r="AE290" s="79">
        <v>907</v>
      </c>
      <c r="AF290" s="79">
        <v>5196</v>
      </c>
      <c r="AG290" s="79">
        <v>145610</v>
      </c>
      <c r="AH290" s="79">
        <v>36514</v>
      </c>
      <c r="AI290" s="79"/>
      <c r="AJ290" s="79" t="s">
        <v>5207</v>
      </c>
      <c r="AK290" s="79" t="s">
        <v>5594</v>
      </c>
      <c r="AL290" s="84" t="s">
        <v>5890</v>
      </c>
      <c r="AM290" s="79"/>
      <c r="AN290" s="81">
        <v>40057.059745370374</v>
      </c>
      <c r="AO290" s="84" t="s">
        <v>6480</v>
      </c>
      <c r="AP290" s="79" t="b">
        <v>0</v>
      </c>
      <c r="AQ290" s="79" t="b">
        <v>0</v>
      </c>
      <c r="AR290" s="79" t="b">
        <v>0</v>
      </c>
      <c r="AS290" s="79"/>
      <c r="AT290" s="79">
        <v>339</v>
      </c>
      <c r="AU290" s="84" t="s">
        <v>6484</v>
      </c>
      <c r="AV290" s="79" t="b">
        <v>0</v>
      </c>
      <c r="AW290" s="79" t="s">
        <v>6792</v>
      </c>
      <c r="AX290" s="84" t="s">
        <v>7447</v>
      </c>
      <c r="AY290" s="79" t="s">
        <v>66</v>
      </c>
      <c r="AZ290" s="79" t="str">
        <f>REPLACE(INDEX(GroupVertices[Group],MATCH(Vertices[[#This Row],[Vertex]],GroupVertices[Vertex],0)),1,1,"")</f>
        <v>131</v>
      </c>
      <c r="BA290" s="48"/>
      <c r="BB290" s="48"/>
      <c r="BC290" s="48"/>
      <c r="BD290" s="48"/>
      <c r="BE290" s="48"/>
      <c r="BF290" s="48"/>
      <c r="BG290" s="133" t="s">
        <v>9236</v>
      </c>
      <c r="BH290" s="133" t="s">
        <v>9236</v>
      </c>
      <c r="BI290" s="133" t="s">
        <v>9572</v>
      </c>
      <c r="BJ290" s="133" t="s">
        <v>9572</v>
      </c>
      <c r="BK290" s="2"/>
      <c r="BL290" s="3"/>
      <c r="BM290" s="3"/>
      <c r="BN290" s="3"/>
      <c r="BO290" s="3"/>
    </row>
    <row r="291" spans="1:67" ht="15">
      <c r="A291" s="65" t="s">
        <v>216</v>
      </c>
      <c r="B291" s="66"/>
      <c r="C291" s="66"/>
      <c r="D291" s="67"/>
      <c r="E291" s="69">
        <v>50</v>
      </c>
      <c r="F291" s="103" t="s">
        <v>1504</v>
      </c>
      <c r="G291" s="66"/>
      <c r="H291" s="70"/>
      <c r="I291" s="71"/>
      <c r="J291" s="71"/>
      <c r="K291" s="70" t="s">
        <v>7451</v>
      </c>
      <c r="L291" s="74"/>
      <c r="M291" s="75">
        <v>1324.8037109375</v>
      </c>
      <c r="N291" s="75">
        <v>7849.58447265625</v>
      </c>
      <c r="O291" s="76"/>
      <c r="P291" s="77"/>
      <c r="Q291" s="77"/>
      <c r="R291" s="48"/>
      <c r="S291" s="48">
        <v>0</v>
      </c>
      <c r="T291" s="48">
        <v>1</v>
      </c>
      <c r="U291" s="49">
        <v>0</v>
      </c>
      <c r="V291" s="49">
        <v>0.009009</v>
      </c>
      <c r="W291" s="49">
        <v>0.015625</v>
      </c>
      <c r="X291" s="49">
        <v>0.544933</v>
      </c>
      <c r="Y291" s="49">
        <v>0</v>
      </c>
      <c r="Z291" s="49">
        <v>0</v>
      </c>
      <c r="AA291" s="72">
        <v>291</v>
      </c>
      <c r="AB291" s="72"/>
      <c r="AC291" s="73"/>
      <c r="AD291" s="79" t="s">
        <v>3961</v>
      </c>
      <c r="AE291" s="79">
        <v>822</v>
      </c>
      <c r="AF291" s="79">
        <v>430</v>
      </c>
      <c r="AG291" s="79">
        <v>10879</v>
      </c>
      <c r="AH291" s="79">
        <v>27094</v>
      </c>
      <c r="AI291" s="79"/>
      <c r="AJ291" s="79" t="s">
        <v>4606</v>
      </c>
      <c r="AK291" s="79" t="s">
        <v>5211</v>
      </c>
      <c r="AL291" s="79"/>
      <c r="AM291" s="79"/>
      <c r="AN291" s="81">
        <v>42288.98469907408</v>
      </c>
      <c r="AO291" s="84" t="s">
        <v>5894</v>
      </c>
      <c r="AP291" s="79" t="b">
        <v>1</v>
      </c>
      <c r="AQ291" s="79" t="b">
        <v>0</v>
      </c>
      <c r="AR291" s="79" t="b">
        <v>0</v>
      </c>
      <c r="AS291" s="79"/>
      <c r="AT291" s="79">
        <v>1</v>
      </c>
      <c r="AU291" s="84" t="s">
        <v>6484</v>
      </c>
      <c r="AV291" s="79" t="b">
        <v>0</v>
      </c>
      <c r="AW291" s="79" t="s">
        <v>6792</v>
      </c>
      <c r="AX291" s="84" t="s">
        <v>6793</v>
      </c>
      <c r="AY291" s="79" t="s">
        <v>66</v>
      </c>
      <c r="AZ291" s="79" t="str">
        <f>REPLACE(INDEX(GroupVertices[Group],MATCH(Vertices[[#This Row],[Vertex]],GroupVertices[Vertex],0)),1,1,"")</f>
        <v>1</v>
      </c>
      <c r="BA291" s="48"/>
      <c r="BB291" s="48"/>
      <c r="BC291" s="48"/>
      <c r="BD291" s="48"/>
      <c r="BE291" s="48"/>
      <c r="BF291" s="48"/>
      <c r="BG291" s="133" t="s">
        <v>8569</v>
      </c>
      <c r="BH291" s="133" t="s">
        <v>8569</v>
      </c>
      <c r="BI291" s="133" t="s">
        <v>8736</v>
      </c>
      <c r="BJ291" s="133" t="s">
        <v>8736</v>
      </c>
      <c r="BK291" s="2"/>
      <c r="BL291" s="3"/>
      <c r="BM291" s="3"/>
      <c r="BN291" s="3"/>
      <c r="BO291" s="3"/>
    </row>
    <row r="292" spans="1:67" ht="15">
      <c r="A292" s="65" t="s">
        <v>217</v>
      </c>
      <c r="B292" s="66"/>
      <c r="C292" s="66"/>
      <c r="D292" s="67"/>
      <c r="E292" s="69">
        <v>50</v>
      </c>
      <c r="F292" s="103" t="s">
        <v>1505</v>
      </c>
      <c r="G292" s="66"/>
      <c r="H292" s="70"/>
      <c r="I292" s="71"/>
      <c r="J292" s="71"/>
      <c r="K292" s="70" t="s">
        <v>7453</v>
      </c>
      <c r="L292" s="74"/>
      <c r="M292" s="75">
        <v>1327.7352294921875</v>
      </c>
      <c r="N292" s="75">
        <v>8760.068359375</v>
      </c>
      <c r="O292" s="76"/>
      <c r="P292" s="77"/>
      <c r="Q292" s="77"/>
      <c r="R292" s="89"/>
      <c r="S292" s="48">
        <v>0</v>
      </c>
      <c r="T292" s="48">
        <v>1</v>
      </c>
      <c r="U292" s="49">
        <v>0</v>
      </c>
      <c r="V292" s="49">
        <v>0.009009</v>
      </c>
      <c r="W292" s="49">
        <v>0.015625</v>
      </c>
      <c r="X292" s="49">
        <v>0.544933</v>
      </c>
      <c r="Y292" s="49">
        <v>0</v>
      </c>
      <c r="Z292" s="49">
        <v>0</v>
      </c>
      <c r="AA292" s="72">
        <v>292</v>
      </c>
      <c r="AB292" s="72"/>
      <c r="AC292" s="73"/>
      <c r="AD292" s="79" t="s">
        <v>3963</v>
      </c>
      <c r="AE292" s="79">
        <v>193</v>
      </c>
      <c r="AF292" s="79">
        <v>213</v>
      </c>
      <c r="AG292" s="79">
        <v>1904</v>
      </c>
      <c r="AH292" s="79">
        <v>6888</v>
      </c>
      <c r="AI292" s="79"/>
      <c r="AJ292" s="79"/>
      <c r="AK292" s="79" t="s">
        <v>5213</v>
      </c>
      <c r="AL292" s="79"/>
      <c r="AM292" s="79"/>
      <c r="AN292" s="81">
        <v>41966.11607638889</v>
      </c>
      <c r="AO292" s="84" t="s">
        <v>5896</v>
      </c>
      <c r="AP292" s="79" t="b">
        <v>1</v>
      </c>
      <c r="AQ292" s="79" t="b">
        <v>0</v>
      </c>
      <c r="AR292" s="79" t="b">
        <v>1</v>
      </c>
      <c r="AS292" s="79"/>
      <c r="AT292" s="79">
        <v>1</v>
      </c>
      <c r="AU292" s="84" t="s">
        <v>6484</v>
      </c>
      <c r="AV292" s="79" t="b">
        <v>0</v>
      </c>
      <c r="AW292" s="79" t="s">
        <v>6792</v>
      </c>
      <c r="AX292" s="84" t="s">
        <v>6795</v>
      </c>
      <c r="AY292" s="79" t="s">
        <v>66</v>
      </c>
      <c r="AZ292" s="79" t="str">
        <f>REPLACE(INDEX(GroupVertices[Group],MATCH(Vertices[[#This Row],[Vertex]],GroupVertices[Vertex],0)),1,1,"")</f>
        <v>1</v>
      </c>
      <c r="BA292" s="48"/>
      <c r="BB292" s="48"/>
      <c r="BC292" s="48"/>
      <c r="BD292" s="48"/>
      <c r="BE292" s="48"/>
      <c r="BF292" s="48"/>
      <c r="BG292" s="133" t="s">
        <v>8569</v>
      </c>
      <c r="BH292" s="133" t="s">
        <v>8569</v>
      </c>
      <c r="BI292" s="133" t="s">
        <v>8736</v>
      </c>
      <c r="BJ292" s="133" t="s">
        <v>8736</v>
      </c>
      <c r="BK292" s="2"/>
      <c r="BL292" s="3"/>
      <c r="BM292" s="3"/>
      <c r="BN292" s="3"/>
      <c r="BO292" s="3"/>
    </row>
    <row r="293" spans="1:67" ht="15">
      <c r="A293" s="65" t="s">
        <v>218</v>
      </c>
      <c r="B293" s="66"/>
      <c r="C293" s="66"/>
      <c r="D293" s="67"/>
      <c r="E293" s="69">
        <v>50</v>
      </c>
      <c r="F293" s="103" t="s">
        <v>1506</v>
      </c>
      <c r="G293" s="66"/>
      <c r="H293" s="70"/>
      <c r="I293" s="71"/>
      <c r="J293" s="71"/>
      <c r="K293" s="70" t="s">
        <v>7454</v>
      </c>
      <c r="L293" s="74"/>
      <c r="M293" s="75">
        <v>1101.307861328125</v>
      </c>
      <c r="N293" s="75">
        <v>6251.3916015625</v>
      </c>
      <c r="O293" s="76"/>
      <c r="P293" s="77"/>
      <c r="Q293" s="77"/>
      <c r="R293" s="89"/>
      <c r="S293" s="48">
        <v>0</v>
      </c>
      <c r="T293" s="48">
        <v>1</v>
      </c>
      <c r="U293" s="49">
        <v>0</v>
      </c>
      <c r="V293" s="49">
        <v>0.009009</v>
      </c>
      <c r="W293" s="49">
        <v>0.015625</v>
      </c>
      <c r="X293" s="49">
        <v>0.544933</v>
      </c>
      <c r="Y293" s="49">
        <v>0</v>
      </c>
      <c r="Z293" s="49">
        <v>0</v>
      </c>
      <c r="AA293" s="72">
        <v>293</v>
      </c>
      <c r="AB293" s="72"/>
      <c r="AC293" s="73"/>
      <c r="AD293" s="79" t="s">
        <v>3964</v>
      </c>
      <c r="AE293" s="79">
        <v>181</v>
      </c>
      <c r="AF293" s="79">
        <v>221</v>
      </c>
      <c r="AG293" s="79">
        <v>19675</v>
      </c>
      <c r="AH293" s="79">
        <v>9844</v>
      </c>
      <c r="AI293" s="79"/>
      <c r="AJ293" s="79" t="s">
        <v>4608</v>
      </c>
      <c r="AK293" s="79" t="s">
        <v>5214</v>
      </c>
      <c r="AL293" s="79"/>
      <c r="AM293" s="79"/>
      <c r="AN293" s="81">
        <v>41489.91515046296</v>
      </c>
      <c r="AO293" s="84" t="s">
        <v>5897</v>
      </c>
      <c r="AP293" s="79" t="b">
        <v>1</v>
      </c>
      <c r="AQ293" s="79" t="b">
        <v>0</v>
      </c>
      <c r="AR293" s="79" t="b">
        <v>1</v>
      </c>
      <c r="AS293" s="79"/>
      <c r="AT293" s="79">
        <v>2</v>
      </c>
      <c r="AU293" s="84" t="s">
        <v>6484</v>
      </c>
      <c r="AV293" s="79" t="b">
        <v>0</v>
      </c>
      <c r="AW293" s="79" t="s">
        <v>6792</v>
      </c>
      <c r="AX293" s="84" t="s">
        <v>6796</v>
      </c>
      <c r="AY293" s="79" t="s">
        <v>66</v>
      </c>
      <c r="AZ293" s="79" t="str">
        <f>REPLACE(INDEX(GroupVertices[Group],MATCH(Vertices[[#This Row],[Vertex]],GroupVertices[Vertex],0)),1,1,"")</f>
        <v>1</v>
      </c>
      <c r="BA293" s="48"/>
      <c r="BB293" s="48"/>
      <c r="BC293" s="48"/>
      <c r="BD293" s="48"/>
      <c r="BE293" s="48"/>
      <c r="BF293" s="48"/>
      <c r="BG293" s="133" t="s">
        <v>8569</v>
      </c>
      <c r="BH293" s="133" t="s">
        <v>8569</v>
      </c>
      <c r="BI293" s="133" t="s">
        <v>8736</v>
      </c>
      <c r="BJ293" s="133" t="s">
        <v>8736</v>
      </c>
      <c r="BK293" s="2"/>
      <c r="BL293" s="3"/>
      <c r="BM293" s="3"/>
      <c r="BN293" s="3"/>
      <c r="BO293" s="3"/>
    </row>
    <row r="294" spans="1:67" ht="15">
      <c r="A294" s="65" t="s">
        <v>219</v>
      </c>
      <c r="B294" s="66"/>
      <c r="C294" s="66"/>
      <c r="D294" s="67"/>
      <c r="E294" s="69">
        <v>50</v>
      </c>
      <c r="F294" s="103" t="s">
        <v>1507</v>
      </c>
      <c r="G294" s="66"/>
      <c r="H294" s="70"/>
      <c r="I294" s="71"/>
      <c r="J294" s="71"/>
      <c r="K294" s="70" t="s">
        <v>7455</v>
      </c>
      <c r="L294" s="74"/>
      <c r="M294" s="75">
        <v>1087.7337646484375</v>
      </c>
      <c r="N294" s="75">
        <v>4400.66943359375</v>
      </c>
      <c r="O294" s="76"/>
      <c r="P294" s="77"/>
      <c r="Q294" s="77"/>
      <c r="R294" s="89"/>
      <c r="S294" s="48">
        <v>0</v>
      </c>
      <c r="T294" s="48">
        <v>1</v>
      </c>
      <c r="U294" s="49">
        <v>0</v>
      </c>
      <c r="V294" s="49">
        <v>0.009009</v>
      </c>
      <c r="W294" s="49">
        <v>0.015625</v>
      </c>
      <c r="X294" s="49">
        <v>0.544933</v>
      </c>
      <c r="Y294" s="49">
        <v>0</v>
      </c>
      <c r="Z294" s="49">
        <v>0</v>
      </c>
      <c r="AA294" s="72">
        <v>294</v>
      </c>
      <c r="AB294" s="72"/>
      <c r="AC294" s="73"/>
      <c r="AD294" s="79" t="s">
        <v>3965</v>
      </c>
      <c r="AE294" s="79">
        <v>756</v>
      </c>
      <c r="AF294" s="79">
        <v>726</v>
      </c>
      <c r="AG294" s="79">
        <v>34948</v>
      </c>
      <c r="AH294" s="79">
        <v>934</v>
      </c>
      <c r="AI294" s="79"/>
      <c r="AJ294" s="79" t="s">
        <v>4609</v>
      </c>
      <c r="AK294" s="79" t="s">
        <v>5215</v>
      </c>
      <c r="AL294" s="84" t="s">
        <v>5599</v>
      </c>
      <c r="AM294" s="79"/>
      <c r="AN294" s="81">
        <v>43098.95887731481</v>
      </c>
      <c r="AO294" s="84" t="s">
        <v>5898</v>
      </c>
      <c r="AP294" s="79" t="b">
        <v>1</v>
      </c>
      <c r="AQ294" s="79" t="b">
        <v>0</v>
      </c>
      <c r="AR294" s="79" t="b">
        <v>0</v>
      </c>
      <c r="AS294" s="79"/>
      <c r="AT294" s="79">
        <v>22</v>
      </c>
      <c r="AU294" s="79"/>
      <c r="AV294" s="79" t="b">
        <v>0</v>
      </c>
      <c r="AW294" s="79" t="s">
        <v>6792</v>
      </c>
      <c r="AX294" s="84" t="s">
        <v>6797</v>
      </c>
      <c r="AY294" s="79" t="s">
        <v>66</v>
      </c>
      <c r="AZ294" s="79" t="str">
        <f>REPLACE(INDEX(GroupVertices[Group],MATCH(Vertices[[#This Row],[Vertex]],GroupVertices[Vertex],0)),1,1,"")</f>
        <v>1</v>
      </c>
      <c r="BA294" s="48"/>
      <c r="BB294" s="48"/>
      <c r="BC294" s="48"/>
      <c r="BD294" s="48"/>
      <c r="BE294" s="48"/>
      <c r="BF294" s="48"/>
      <c r="BG294" s="133" t="s">
        <v>8569</v>
      </c>
      <c r="BH294" s="133" t="s">
        <v>8569</v>
      </c>
      <c r="BI294" s="133" t="s">
        <v>8736</v>
      </c>
      <c r="BJ294" s="133" t="s">
        <v>8736</v>
      </c>
      <c r="BK294" s="2"/>
      <c r="BL294" s="3"/>
      <c r="BM294" s="3"/>
      <c r="BN294" s="3"/>
      <c r="BO294" s="3"/>
    </row>
    <row r="295" spans="1:67" ht="15">
      <c r="A295" s="65" t="s">
        <v>220</v>
      </c>
      <c r="B295" s="66"/>
      <c r="C295" s="66"/>
      <c r="D295" s="67"/>
      <c r="E295" s="69">
        <v>100</v>
      </c>
      <c r="F295" s="103" t="s">
        <v>1508</v>
      </c>
      <c r="G295" s="66"/>
      <c r="H295" s="70"/>
      <c r="I295" s="71"/>
      <c r="J295" s="71"/>
      <c r="K295" s="70" t="s">
        <v>7456</v>
      </c>
      <c r="L295" s="74"/>
      <c r="M295" s="75">
        <v>7788.515625</v>
      </c>
      <c r="N295" s="75">
        <v>8115.90869140625</v>
      </c>
      <c r="O295" s="76"/>
      <c r="P295" s="77"/>
      <c r="Q295" s="77"/>
      <c r="R295" s="89"/>
      <c r="S295" s="48">
        <v>0</v>
      </c>
      <c r="T295" s="48">
        <v>1</v>
      </c>
      <c r="U295" s="49">
        <v>0</v>
      </c>
      <c r="V295" s="49">
        <v>1</v>
      </c>
      <c r="W295" s="49">
        <v>0</v>
      </c>
      <c r="X295" s="49">
        <v>0.999999</v>
      </c>
      <c r="Y295" s="49">
        <v>0</v>
      </c>
      <c r="Z295" s="49">
        <v>0</v>
      </c>
      <c r="AA295" s="72">
        <v>295</v>
      </c>
      <c r="AB295" s="72"/>
      <c r="AC295" s="73"/>
      <c r="AD295" s="79" t="s">
        <v>3966</v>
      </c>
      <c r="AE295" s="79">
        <v>141</v>
      </c>
      <c r="AF295" s="79">
        <v>94</v>
      </c>
      <c r="AG295" s="79">
        <v>747</v>
      </c>
      <c r="AH295" s="79">
        <v>4652</v>
      </c>
      <c r="AI295" s="79"/>
      <c r="AJ295" s="79" t="s">
        <v>4610</v>
      </c>
      <c r="AK295" s="79" t="s">
        <v>5216</v>
      </c>
      <c r="AL295" s="79"/>
      <c r="AM295" s="79"/>
      <c r="AN295" s="81">
        <v>43610.49354166666</v>
      </c>
      <c r="AO295" s="84" t="s">
        <v>5899</v>
      </c>
      <c r="AP295" s="79" t="b">
        <v>1</v>
      </c>
      <c r="AQ295" s="79" t="b">
        <v>0</v>
      </c>
      <c r="AR295" s="79" t="b">
        <v>0</v>
      </c>
      <c r="AS295" s="79"/>
      <c r="AT295" s="79">
        <v>1</v>
      </c>
      <c r="AU295" s="79"/>
      <c r="AV295" s="79" t="b">
        <v>0</v>
      </c>
      <c r="AW295" s="79" t="s">
        <v>6792</v>
      </c>
      <c r="AX295" s="84" t="s">
        <v>6798</v>
      </c>
      <c r="AY295" s="79" t="s">
        <v>66</v>
      </c>
      <c r="AZ295" s="79" t="str">
        <f>REPLACE(INDEX(GroupVertices[Group],MATCH(Vertices[[#This Row],[Vertex]],GroupVertices[Vertex],0)),1,1,"")</f>
        <v>74</v>
      </c>
      <c r="BA295" s="48"/>
      <c r="BB295" s="48"/>
      <c r="BC295" s="48"/>
      <c r="BD295" s="48"/>
      <c r="BE295" s="48"/>
      <c r="BF295" s="48"/>
      <c r="BG295" s="133" t="s">
        <v>9237</v>
      </c>
      <c r="BH295" s="133" t="s">
        <v>9237</v>
      </c>
      <c r="BI295" s="133" t="s">
        <v>9573</v>
      </c>
      <c r="BJ295" s="133" t="s">
        <v>9573</v>
      </c>
      <c r="BK295" s="2"/>
      <c r="BL295" s="3"/>
      <c r="BM295" s="3"/>
      <c r="BN295" s="3"/>
      <c r="BO295" s="3"/>
    </row>
    <row r="296" spans="1:67" ht="15">
      <c r="A296" s="65" t="s">
        <v>221</v>
      </c>
      <c r="B296" s="66"/>
      <c r="C296" s="66"/>
      <c r="D296" s="67"/>
      <c r="E296" s="69">
        <v>50</v>
      </c>
      <c r="F296" s="103" t="s">
        <v>1509</v>
      </c>
      <c r="G296" s="66"/>
      <c r="H296" s="70"/>
      <c r="I296" s="71"/>
      <c r="J296" s="71"/>
      <c r="K296" s="70" t="s">
        <v>7458</v>
      </c>
      <c r="L296" s="74"/>
      <c r="M296" s="75">
        <v>1365.2730712890625</v>
      </c>
      <c r="N296" s="75">
        <v>6612.6689453125</v>
      </c>
      <c r="O296" s="76"/>
      <c r="P296" s="77"/>
      <c r="Q296" s="77"/>
      <c r="R296" s="89"/>
      <c r="S296" s="48">
        <v>0</v>
      </c>
      <c r="T296" s="48">
        <v>1</v>
      </c>
      <c r="U296" s="49">
        <v>0</v>
      </c>
      <c r="V296" s="49">
        <v>0.009009</v>
      </c>
      <c r="W296" s="49">
        <v>0.015625</v>
      </c>
      <c r="X296" s="49">
        <v>0.544933</v>
      </c>
      <c r="Y296" s="49">
        <v>0</v>
      </c>
      <c r="Z296" s="49">
        <v>0</v>
      </c>
      <c r="AA296" s="72">
        <v>296</v>
      </c>
      <c r="AB296" s="72"/>
      <c r="AC296" s="73"/>
      <c r="AD296" s="79" t="s">
        <v>3968</v>
      </c>
      <c r="AE296" s="79">
        <v>4276</v>
      </c>
      <c r="AF296" s="79">
        <v>6688</v>
      </c>
      <c r="AG296" s="79">
        <v>77078</v>
      </c>
      <c r="AH296" s="79">
        <v>25794</v>
      </c>
      <c r="AI296" s="79"/>
      <c r="AJ296" s="79" t="s">
        <v>4612</v>
      </c>
      <c r="AK296" s="79" t="s">
        <v>5218</v>
      </c>
      <c r="AL296" s="84" t="s">
        <v>5601</v>
      </c>
      <c r="AM296" s="79"/>
      <c r="AN296" s="81">
        <v>40831.130474537036</v>
      </c>
      <c r="AO296" s="84" t="s">
        <v>5901</v>
      </c>
      <c r="AP296" s="79" t="b">
        <v>0</v>
      </c>
      <c r="AQ296" s="79" t="b">
        <v>0</v>
      </c>
      <c r="AR296" s="79" t="b">
        <v>1</v>
      </c>
      <c r="AS296" s="79"/>
      <c r="AT296" s="79">
        <v>32</v>
      </c>
      <c r="AU296" s="84" t="s">
        <v>6485</v>
      </c>
      <c r="AV296" s="79" t="b">
        <v>0</v>
      </c>
      <c r="AW296" s="79" t="s">
        <v>6792</v>
      </c>
      <c r="AX296" s="84" t="s">
        <v>6800</v>
      </c>
      <c r="AY296" s="79" t="s">
        <v>66</v>
      </c>
      <c r="AZ296" s="79" t="str">
        <f>REPLACE(INDEX(GroupVertices[Group],MATCH(Vertices[[#This Row],[Vertex]],GroupVertices[Vertex],0)),1,1,"")</f>
        <v>1</v>
      </c>
      <c r="BA296" s="48"/>
      <c r="BB296" s="48"/>
      <c r="BC296" s="48"/>
      <c r="BD296" s="48"/>
      <c r="BE296" s="48"/>
      <c r="BF296" s="48"/>
      <c r="BG296" s="133" t="s">
        <v>8569</v>
      </c>
      <c r="BH296" s="133" t="s">
        <v>8569</v>
      </c>
      <c r="BI296" s="133" t="s">
        <v>8736</v>
      </c>
      <c r="BJ296" s="133" t="s">
        <v>8736</v>
      </c>
      <c r="BK296" s="2"/>
      <c r="BL296" s="3"/>
      <c r="BM296" s="3"/>
      <c r="BN296" s="3"/>
      <c r="BO296" s="3"/>
    </row>
    <row r="297" spans="1:67" ht="15">
      <c r="A297" s="65" t="s">
        <v>222</v>
      </c>
      <c r="B297" s="66"/>
      <c r="C297" s="66"/>
      <c r="D297" s="67"/>
      <c r="E297" s="69">
        <v>50</v>
      </c>
      <c r="F297" s="103" t="s">
        <v>1510</v>
      </c>
      <c r="G297" s="66"/>
      <c r="H297" s="70"/>
      <c r="I297" s="71"/>
      <c r="J297" s="71"/>
      <c r="K297" s="70" t="s">
        <v>7459</v>
      </c>
      <c r="L297" s="74"/>
      <c r="M297" s="75">
        <v>903.216796875</v>
      </c>
      <c r="N297" s="75">
        <v>4546.0576171875</v>
      </c>
      <c r="O297" s="76"/>
      <c r="P297" s="77"/>
      <c r="Q297" s="77"/>
      <c r="R297" s="89"/>
      <c r="S297" s="48">
        <v>0</v>
      </c>
      <c r="T297" s="48">
        <v>1</v>
      </c>
      <c r="U297" s="49">
        <v>0</v>
      </c>
      <c r="V297" s="49">
        <v>0.009009</v>
      </c>
      <c r="W297" s="49">
        <v>0.015625</v>
      </c>
      <c r="X297" s="49">
        <v>0.544933</v>
      </c>
      <c r="Y297" s="49">
        <v>0</v>
      </c>
      <c r="Z297" s="49">
        <v>0</v>
      </c>
      <c r="AA297" s="72">
        <v>297</v>
      </c>
      <c r="AB297" s="72"/>
      <c r="AC297" s="73"/>
      <c r="AD297" s="79" t="s">
        <v>3969</v>
      </c>
      <c r="AE297" s="79">
        <v>372</v>
      </c>
      <c r="AF297" s="79">
        <v>342</v>
      </c>
      <c r="AG297" s="79">
        <v>12339</v>
      </c>
      <c r="AH297" s="79">
        <v>45579</v>
      </c>
      <c r="AI297" s="79"/>
      <c r="AJ297" s="79" t="s">
        <v>4613</v>
      </c>
      <c r="AK297" s="79" t="s">
        <v>5219</v>
      </c>
      <c r="AL297" s="84" t="s">
        <v>5602</v>
      </c>
      <c r="AM297" s="79"/>
      <c r="AN297" s="81">
        <v>43302.581412037034</v>
      </c>
      <c r="AO297" s="84" t="s">
        <v>5902</v>
      </c>
      <c r="AP297" s="79" t="b">
        <v>0</v>
      </c>
      <c r="AQ297" s="79" t="b">
        <v>0</v>
      </c>
      <c r="AR297" s="79" t="b">
        <v>0</v>
      </c>
      <c r="AS297" s="79"/>
      <c r="AT297" s="79">
        <v>0</v>
      </c>
      <c r="AU297" s="84" t="s">
        <v>6484</v>
      </c>
      <c r="AV297" s="79" t="b">
        <v>0</v>
      </c>
      <c r="AW297" s="79" t="s">
        <v>6792</v>
      </c>
      <c r="AX297" s="84" t="s">
        <v>6801</v>
      </c>
      <c r="AY297" s="79" t="s">
        <v>66</v>
      </c>
      <c r="AZ297" s="79" t="str">
        <f>REPLACE(INDEX(GroupVertices[Group],MATCH(Vertices[[#This Row],[Vertex]],GroupVertices[Vertex],0)),1,1,"")</f>
        <v>1</v>
      </c>
      <c r="BA297" s="48"/>
      <c r="BB297" s="48"/>
      <c r="BC297" s="48"/>
      <c r="BD297" s="48"/>
      <c r="BE297" s="48"/>
      <c r="BF297" s="48"/>
      <c r="BG297" s="133" t="s">
        <v>8569</v>
      </c>
      <c r="BH297" s="133" t="s">
        <v>8569</v>
      </c>
      <c r="BI297" s="133" t="s">
        <v>8736</v>
      </c>
      <c r="BJ297" s="133" t="s">
        <v>8736</v>
      </c>
      <c r="BK297" s="2"/>
      <c r="BL297" s="3"/>
      <c r="BM297" s="3"/>
      <c r="BN297" s="3"/>
      <c r="BO297" s="3"/>
    </row>
    <row r="298" spans="1:67" ht="15">
      <c r="A298" s="65" t="s">
        <v>223</v>
      </c>
      <c r="B298" s="66"/>
      <c r="C298" s="66"/>
      <c r="D298" s="67"/>
      <c r="E298" s="69">
        <v>50</v>
      </c>
      <c r="F298" s="103" t="s">
        <v>1511</v>
      </c>
      <c r="G298" s="66"/>
      <c r="H298" s="70"/>
      <c r="I298" s="71"/>
      <c r="J298" s="71"/>
      <c r="K298" s="70" t="s">
        <v>7460</v>
      </c>
      <c r="L298" s="74"/>
      <c r="M298" s="75">
        <v>261.1864318847656</v>
      </c>
      <c r="N298" s="75">
        <v>8751.2841796875</v>
      </c>
      <c r="O298" s="76"/>
      <c r="P298" s="77"/>
      <c r="Q298" s="77"/>
      <c r="R298" s="89"/>
      <c r="S298" s="48">
        <v>0</v>
      </c>
      <c r="T298" s="48">
        <v>1</v>
      </c>
      <c r="U298" s="49">
        <v>0</v>
      </c>
      <c r="V298" s="49">
        <v>0.009009</v>
      </c>
      <c r="W298" s="49">
        <v>0.015625</v>
      </c>
      <c r="X298" s="49">
        <v>0.544933</v>
      </c>
      <c r="Y298" s="49">
        <v>0</v>
      </c>
      <c r="Z298" s="49">
        <v>0</v>
      </c>
      <c r="AA298" s="72">
        <v>298</v>
      </c>
      <c r="AB298" s="72"/>
      <c r="AC298" s="73"/>
      <c r="AD298" s="79" t="s">
        <v>3970</v>
      </c>
      <c r="AE298" s="79">
        <v>362</v>
      </c>
      <c r="AF298" s="79">
        <v>443</v>
      </c>
      <c r="AG298" s="79">
        <v>32748</v>
      </c>
      <c r="AH298" s="79">
        <v>12182</v>
      </c>
      <c r="AI298" s="79"/>
      <c r="AJ298" s="79" t="s">
        <v>4614</v>
      </c>
      <c r="AK298" s="79" t="s">
        <v>5220</v>
      </c>
      <c r="AL298" s="79"/>
      <c r="AM298" s="79"/>
      <c r="AN298" s="81">
        <v>39986.93733796296</v>
      </c>
      <c r="AO298" s="84" t="s">
        <v>5903</v>
      </c>
      <c r="AP298" s="79" t="b">
        <v>0</v>
      </c>
      <c r="AQ298" s="79" t="b">
        <v>0</v>
      </c>
      <c r="AR298" s="79" t="b">
        <v>1</v>
      </c>
      <c r="AS298" s="79"/>
      <c r="AT298" s="79">
        <v>4</v>
      </c>
      <c r="AU298" s="84" t="s">
        <v>6486</v>
      </c>
      <c r="AV298" s="79" t="b">
        <v>0</v>
      </c>
      <c r="AW298" s="79" t="s">
        <v>6792</v>
      </c>
      <c r="AX298" s="84" t="s">
        <v>6802</v>
      </c>
      <c r="AY298" s="79" t="s">
        <v>66</v>
      </c>
      <c r="AZ298" s="79" t="str">
        <f>REPLACE(INDEX(GroupVertices[Group],MATCH(Vertices[[#This Row],[Vertex]],GroupVertices[Vertex],0)),1,1,"")</f>
        <v>1</v>
      </c>
      <c r="BA298" s="48"/>
      <c r="BB298" s="48"/>
      <c r="BC298" s="48"/>
      <c r="BD298" s="48"/>
      <c r="BE298" s="48"/>
      <c r="BF298" s="48"/>
      <c r="BG298" s="133" t="s">
        <v>8569</v>
      </c>
      <c r="BH298" s="133" t="s">
        <v>8569</v>
      </c>
      <c r="BI298" s="133" t="s">
        <v>8736</v>
      </c>
      <c r="BJ298" s="133" t="s">
        <v>8736</v>
      </c>
      <c r="BK298" s="2"/>
      <c r="BL298" s="3"/>
      <c r="BM298" s="3"/>
      <c r="BN298" s="3"/>
      <c r="BO298" s="3"/>
    </row>
    <row r="299" spans="1:67" ht="15">
      <c r="A299" s="65" t="s">
        <v>224</v>
      </c>
      <c r="B299" s="66"/>
      <c r="C299" s="66"/>
      <c r="D299" s="67"/>
      <c r="E299" s="69">
        <v>50</v>
      </c>
      <c r="F299" s="103" t="s">
        <v>1512</v>
      </c>
      <c r="G299" s="66"/>
      <c r="H299" s="70"/>
      <c r="I299" s="71"/>
      <c r="J299" s="71"/>
      <c r="K299" s="70" t="s">
        <v>7461</v>
      </c>
      <c r="L299" s="74"/>
      <c r="M299" s="75">
        <v>858.495361328125</v>
      </c>
      <c r="N299" s="75">
        <v>5897.14404296875</v>
      </c>
      <c r="O299" s="76"/>
      <c r="P299" s="77"/>
      <c r="Q299" s="77"/>
      <c r="R299" s="89"/>
      <c r="S299" s="48">
        <v>0</v>
      </c>
      <c r="T299" s="48">
        <v>1</v>
      </c>
      <c r="U299" s="49">
        <v>0</v>
      </c>
      <c r="V299" s="49">
        <v>0.009009</v>
      </c>
      <c r="W299" s="49">
        <v>0.015625</v>
      </c>
      <c r="X299" s="49">
        <v>0.544933</v>
      </c>
      <c r="Y299" s="49">
        <v>0</v>
      </c>
      <c r="Z299" s="49">
        <v>0</v>
      </c>
      <c r="AA299" s="72">
        <v>299</v>
      </c>
      <c r="AB299" s="72"/>
      <c r="AC299" s="73"/>
      <c r="AD299" s="79" t="s">
        <v>3971</v>
      </c>
      <c r="AE299" s="79">
        <v>555</v>
      </c>
      <c r="AF299" s="79">
        <v>58</v>
      </c>
      <c r="AG299" s="79">
        <v>651</v>
      </c>
      <c r="AH299" s="79">
        <v>1529</v>
      </c>
      <c r="AI299" s="79"/>
      <c r="AJ299" s="79" t="s">
        <v>4615</v>
      </c>
      <c r="AK299" s="79" t="s">
        <v>5221</v>
      </c>
      <c r="AL299" s="79"/>
      <c r="AM299" s="79"/>
      <c r="AN299" s="81">
        <v>41505.83734953704</v>
      </c>
      <c r="AO299" s="84" t="s">
        <v>5904</v>
      </c>
      <c r="AP299" s="79" t="b">
        <v>1</v>
      </c>
      <c r="AQ299" s="79" t="b">
        <v>0</v>
      </c>
      <c r="AR299" s="79" t="b">
        <v>1</v>
      </c>
      <c r="AS299" s="79"/>
      <c r="AT299" s="79">
        <v>0</v>
      </c>
      <c r="AU299" s="84" t="s">
        <v>6484</v>
      </c>
      <c r="AV299" s="79" t="b">
        <v>0</v>
      </c>
      <c r="AW299" s="79" t="s">
        <v>6792</v>
      </c>
      <c r="AX299" s="84" t="s">
        <v>6803</v>
      </c>
      <c r="AY299" s="79" t="s">
        <v>66</v>
      </c>
      <c r="AZ299" s="79" t="str">
        <f>REPLACE(INDEX(GroupVertices[Group],MATCH(Vertices[[#This Row],[Vertex]],GroupVertices[Vertex],0)),1,1,"")</f>
        <v>1</v>
      </c>
      <c r="BA299" s="48"/>
      <c r="BB299" s="48"/>
      <c r="BC299" s="48"/>
      <c r="BD299" s="48"/>
      <c r="BE299" s="48"/>
      <c r="BF299" s="48"/>
      <c r="BG299" s="133" t="s">
        <v>8569</v>
      </c>
      <c r="BH299" s="133" t="s">
        <v>8569</v>
      </c>
      <c r="BI299" s="133" t="s">
        <v>8736</v>
      </c>
      <c r="BJ299" s="133" t="s">
        <v>8736</v>
      </c>
      <c r="BK299" s="2"/>
      <c r="BL299" s="3"/>
      <c r="BM299" s="3"/>
      <c r="BN299" s="3"/>
      <c r="BO299" s="3"/>
    </row>
    <row r="300" spans="1:67" ht="15">
      <c r="A300" s="65" t="s">
        <v>225</v>
      </c>
      <c r="B300" s="66"/>
      <c r="C300" s="66"/>
      <c r="D300" s="67"/>
      <c r="E300" s="69">
        <v>50</v>
      </c>
      <c r="F300" s="103" t="s">
        <v>1513</v>
      </c>
      <c r="G300" s="66"/>
      <c r="H300" s="70"/>
      <c r="I300" s="71"/>
      <c r="J300" s="71"/>
      <c r="K300" s="70" t="s">
        <v>7462</v>
      </c>
      <c r="L300" s="74"/>
      <c r="M300" s="75">
        <v>409.2088928222656</v>
      </c>
      <c r="N300" s="75">
        <v>6787.39794921875</v>
      </c>
      <c r="O300" s="76"/>
      <c r="P300" s="77"/>
      <c r="Q300" s="77"/>
      <c r="R300" s="89"/>
      <c r="S300" s="48">
        <v>0</v>
      </c>
      <c r="T300" s="48">
        <v>1</v>
      </c>
      <c r="U300" s="49">
        <v>0</v>
      </c>
      <c r="V300" s="49">
        <v>0.009009</v>
      </c>
      <c r="W300" s="49">
        <v>0.015625</v>
      </c>
      <c r="X300" s="49">
        <v>0.544933</v>
      </c>
      <c r="Y300" s="49">
        <v>0</v>
      </c>
      <c r="Z300" s="49">
        <v>0</v>
      </c>
      <c r="AA300" s="72">
        <v>300</v>
      </c>
      <c r="AB300" s="72"/>
      <c r="AC300" s="73"/>
      <c r="AD300" s="79" t="s">
        <v>3972</v>
      </c>
      <c r="AE300" s="79">
        <v>390</v>
      </c>
      <c r="AF300" s="79">
        <v>468</v>
      </c>
      <c r="AG300" s="79">
        <v>11059</v>
      </c>
      <c r="AH300" s="79">
        <v>24164</v>
      </c>
      <c r="AI300" s="79"/>
      <c r="AJ300" s="79"/>
      <c r="AK300" s="79" t="s">
        <v>5222</v>
      </c>
      <c r="AL300" s="79"/>
      <c r="AM300" s="79"/>
      <c r="AN300" s="81">
        <v>41671.23637731482</v>
      </c>
      <c r="AO300" s="84" t="s">
        <v>5905</v>
      </c>
      <c r="AP300" s="79" t="b">
        <v>1</v>
      </c>
      <c r="AQ300" s="79" t="b">
        <v>0</v>
      </c>
      <c r="AR300" s="79" t="b">
        <v>1</v>
      </c>
      <c r="AS300" s="79"/>
      <c r="AT300" s="79">
        <v>1</v>
      </c>
      <c r="AU300" s="84" t="s">
        <v>6484</v>
      </c>
      <c r="AV300" s="79" t="b">
        <v>0</v>
      </c>
      <c r="AW300" s="79" t="s">
        <v>6792</v>
      </c>
      <c r="AX300" s="84" t="s">
        <v>6804</v>
      </c>
      <c r="AY300" s="79" t="s">
        <v>66</v>
      </c>
      <c r="AZ300" s="79" t="str">
        <f>REPLACE(INDEX(GroupVertices[Group],MATCH(Vertices[[#This Row],[Vertex]],GroupVertices[Vertex],0)),1,1,"")</f>
        <v>1</v>
      </c>
      <c r="BA300" s="48"/>
      <c r="BB300" s="48"/>
      <c r="BC300" s="48"/>
      <c r="BD300" s="48"/>
      <c r="BE300" s="48"/>
      <c r="BF300" s="48"/>
      <c r="BG300" s="133" t="s">
        <v>8569</v>
      </c>
      <c r="BH300" s="133" t="s">
        <v>8569</v>
      </c>
      <c r="BI300" s="133" t="s">
        <v>8736</v>
      </c>
      <c r="BJ300" s="133" t="s">
        <v>8736</v>
      </c>
      <c r="BK300" s="2"/>
      <c r="BL300" s="3"/>
      <c r="BM300" s="3"/>
      <c r="BN300" s="3"/>
      <c r="BO300" s="3"/>
    </row>
    <row r="301" spans="1:67" ht="15">
      <c r="A301" s="65" t="s">
        <v>226</v>
      </c>
      <c r="B301" s="66"/>
      <c r="C301" s="66"/>
      <c r="D301" s="67"/>
      <c r="E301" s="69">
        <v>50</v>
      </c>
      <c r="F301" s="103" t="s">
        <v>1514</v>
      </c>
      <c r="G301" s="66"/>
      <c r="H301" s="70"/>
      <c r="I301" s="71"/>
      <c r="J301" s="71"/>
      <c r="K301" s="70" t="s">
        <v>7463</v>
      </c>
      <c r="L301" s="74"/>
      <c r="M301" s="75">
        <v>192.2953643798828</v>
      </c>
      <c r="N301" s="75">
        <v>7599.5478515625</v>
      </c>
      <c r="O301" s="76"/>
      <c r="P301" s="77"/>
      <c r="Q301" s="77"/>
      <c r="R301" s="89"/>
      <c r="S301" s="48">
        <v>0</v>
      </c>
      <c r="T301" s="48">
        <v>1</v>
      </c>
      <c r="U301" s="49">
        <v>0</v>
      </c>
      <c r="V301" s="49">
        <v>0.009009</v>
      </c>
      <c r="W301" s="49">
        <v>0.015625</v>
      </c>
      <c r="X301" s="49">
        <v>0.544933</v>
      </c>
      <c r="Y301" s="49">
        <v>0</v>
      </c>
      <c r="Z301" s="49">
        <v>0</v>
      </c>
      <c r="AA301" s="72">
        <v>301</v>
      </c>
      <c r="AB301" s="72"/>
      <c r="AC301" s="73"/>
      <c r="AD301" s="79" t="s">
        <v>3973</v>
      </c>
      <c r="AE301" s="79">
        <v>889</v>
      </c>
      <c r="AF301" s="79">
        <v>547</v>
      </c>
      <c r="AG301" s="79">
        <v>17621</v>
      </c>
      <c r="AH301" s="79">
        <v>17382</v>
      </c>
      <c r="AI301" s="79"/>
      <c r="AJ301" s="79" t="s">
        <v>4616</v>
      </c>
      <c r="AK301" s="79" t="s">
        <v>5223</v>
      </c>
      <c r="AL301" s="79"/>
      <c r="AM301" s="79"/>
      <c r="AN301" s="81">
        <v>41189.635092592594</v>
      </c>
      <c r="AO301" s="84" t="s">
        <v>5906</v>
      </c>
      <c r="AP301" s="79" t="b">
        <v>1</v>
      </c>
      <c r="AQ301" s="79" t="b">
        <v>0</v>
      </c>
      <c r="AR301" s="79" t="b">
        <v>1</v>
      </c>
      <c r="AS301" s="79"/>
      <c r="AT301" s="79">
        <v>0</v>
      </c>
      <c r="AU301" s="84" t="s">
        <v>6484</v>
      </c>
      <c r="AV301" s="79" t="b">
        <v>0</v>
      </c>
      <c r="AW301" s="79" t="s">
        <v>6792</v>
      </c>
      <c r="AX301" s="84" t="s">
        <v>6805</v>
      </c>
      <c r="AY301" s="79" t="s">
        <v>66</v>
      </c>
      <c r="AZ301" s="79" t="str">
        <f>REPLACE(INDEX(GroupVertices[Group],MATCH(Vertices[[#This Row],[Vertex]],GroupVertices[Vertex],0)),1,1,"")</f>
        <v>1</v>
      </c>
      <c r="BA301" s="48"/>
      <c r="BB301" s="48"/>
      <c r="BC301" s="48"/>
      <c r="BD301" s="48"/>
      <c r="BE301" s="48"/>
      <c r="BF301" s="48"/>
      <c r="BG301" s="133" t="s">
        <v>8569</v>
      </c>
      <c r="BH301" s="133" t="s">
        <v>8569</v>
      </c>
      <c r="BI301" s="133" t="s">
        <v>8736</v>
      </c>
      <c r="BJ301" s="133" t="s">
        <v>8736</v>
      </c>
      <c r="BK301" s="2"/>
      <c r="BL301" s="3"/>
      <c r="BM301" s="3"/>
      <c r="BN301" s="3"/>
      <c r="BO301" s="3"/>
    </row>
    <row r="302" spans="1:67" ht="15">
      <c r="A302" s="65" t="s">
        <v>227</v>
      </c>
      <c r="B302" s="66"/>
      <c r="C302" s="66"/>
      <c r="D302" s="67"/>
      <c r="E302" s="69">
        <v>50</v>
      </c>
      <c r="F302" s="103" t="s">
        <v>1515</v>
      </c>
      <c r="G302" s="66"/>
      <c r="H302" s="70"/>
      <c r="I302" s="71"/>
      <c r="J302" s="71"/>
      <c r="K302" s="70" t="s">
        <v>7464</v>
      </c>
      <c r="L302" s="74"/>
      <c r="M302" s="75">
        <v>437.67022705078125</v>
      </c>
      <c r="N302" s="75">
        <v>4079.6826171875</v>
      </c>
      <c r="O302" s="76"/>
      <c r="P302" s="77"/>
      <c r="Q302" s="77"/>
      <c r="R302" s="89"/>
      <c r="S302" s="48">
        <v>0</v>
      </c>
      <c r="T302" s="48">
        <v>1</v>
      </c>
      <c r="U302" s="49">
        <v>0</v>
      </c>
      <c r="V302" s="49">
        <v>0.009009</v>
      </c>
      <c r="W302" s="49">
        <v>0.015625</v>
      </c>
      <c r="X302" s="49">
        <v>0.544933</v>
      </c>
      <c r="Y302" s="49">
        <v>0</v>
      </c>
      <c r="Z302" s="49">
        <v>0</v>
      </c>
      <c r="AA302" s="72">
        <v>302</v>
      </c>
      <c r="AB302" s="72"/>
      <c r="AC302" s="73"/>
      <c r="AD302" s="79" t="s">
        <v>3974</v>
      </c>
      <c r="AE302" s="79">
        <v>333</v>
      </c>
      <c r="AF302" s="79">
        <v>352</v>
      </c>
      <c r="AG302" s="79">
        <v>14111</v>
      </c>
      <c r="AH302" s="79">
        <v>27809</v>
      </c>
      <c r="AI302" s="79"/>
      <c r="AJ302" s="79" t="s">
        <v>4617</v>
      </c>
      <c r="AK302" s="79"/>
      <c r="AL302" s="84" t="s">
        <v>5603</v>
      </c>
      <c r="AM302" s="79"/>
      <c r="AN302" s="81">
        <v>41419.82491898148</v>
      </c>
      <c r="AO302" s="84" t="s">
        <v>5907</v>
      </c>
      <c r="AP302" s="79" t="b">
        <v>1</v>
      </c>
      <c r="AQ302" s="79" t="b">
        <v>0</v>
      </c>
      <c r="AR302" s="79" t="b">
        <v>1</v>
      </c>
      <c r="AS302" s="79"/>
      <c r="AT302" s="79">
        <v>3</v>
      </c>
      <c r="AU302" s="84" t="s">
        <v>6484</v>
      </c>
      <c r="AV302" s="79" t="b">
        <v>0</v>
      </c>
      <c r="AW302" s="79" t="s">
        <v>6792</v>
      </c>
      <c r="AX302" s="84" t="s">
        <v>6806</v>
      </c>
      <c r="AY302" s="79" t="s">
        <v>66</v>
      </c>
      <c r="AZ302" s="79" t="str">
        <f>REPLACE(INDEX(GroupVertices[Group],MATCH(Vertices[[#This Row],[Vertex]],GroupVertices[Vertex],0)),1,1,"")</f>
        <v>1</v>
      </c>
      <c r="BA302" s="48"/>
      <c r="BB302" s="48"/>
      <c r="BC302" s="48"/>
      <c r="BD302" s="48"/>
      <c r="BE302" s="48"/>
      <c r="BF302" s="48"/>
      <c r="BG302" s="133" t="s">
        <v>8569</v>
      </c>
      <c r="BH302" s="133" t="s">
        <v>8569</v>
      </c>
      <c r="BI302" s="133" t="s">
        <v>8736</v>
      </c>
      <c r="BJ302" s="133" t="s">
        <v>8736</v>
      </c>
      <c r="BK302" s="2"/>
      <c r="BL302" s="3"/>
      <c r="BM302" s="3"/>
      <c r="BN302" s="3"/>
      <c r="BO302" s="3"/>
    </row>
    <row r="303" spans="1:67" ht="15">
      <c r="A303" s="65" t="s">
        <v>228</v>
      </c>
      <c r="B303" s="66"/>
      <c r="C303" s="66"/>
      <c r="D303" s="67"/>
      <c r="E303" s="69">
        <v>50</v>
      </c>
      <c r="F303" s="103" t="s">
        <v>1516</v>
      </c>
      <c r="G303" s="66"/>
      <c r="H303" s="70"/>
      <c r="I303" s="71"/>
      <c r="J303" s="71"/>
      <c r="K303" s="70" t="s">
        <v>7465</v>
      </c>
      <c r="L303" s="74"/>
      <c r="M303" s="75">
        <v>1171.080322265625</v>
      </c>
      <c r="N303" s="75">
        <v>5790.4912109375</v>
      </c>
      <c r="O303" s="76"/>
      <c r="P303" s="77"/>
      <c r="Q303" s="77"/>
      <c r="R303" s="89"/>
      <c r="S303" s="48">
        <v>0</v>
      </c>
      <c r="T303" s="48">
        <v>1</v>
      </c>
      <c r="U303" s="49">
        <v>0</v>
      </c>
      <c r="V303" s="49">
        <v>0.009009</v>
      </c>
      <c r="W303" s="49">
        <v>0.015625</v>
      </c>
      <c r="X303" s="49">
        <v>0.544933</v>
      </c>
      <c r="Y303" s="49">
        <v>0</v>
      </c>
      <c r="Z303" s="49">
        <v>0</v>
      </c>
      <c r="AA303" s="72">
        <v>303</v>
      </c>
      <c r="AB303" s="72"/>
      <c r="AC303" s="73"/>
      <c r="AD303" s="79" t="s">
        <v>3975</v>
      </c>
      <c r="AE303" s="79">
        <v>761</v>
      </c>
      <c r="AF303" s="79">
        <v>832</v>
      </c>
      <c r="AG303" s="79">
        <v>4585</v>
      </c>
      <c r="AH303" s="79">
        <v>2211</v>
      </c>
      <c r="AI303" s="79"/>
      <c r="AJ303" s="79" t="s">
        <v>4618</v>
      </c>
      <c r="AK303" s="79"/>
      <c r="AL303" s="79"/>
      <c r="AM303" s="79"/>
      <c r="AN303" s="81">
        <v>39372.61</v>
      </c>
      <c r="AO303" s="84" t="s">
        <v>5908</v>
      </c>
      <c r="AP303" s="79" t="b">
        <v>0</v>
      </c>
      <c r="AQ303" s="79" t="b">
        <v>0</v>
      </c>
      <c r="AR303" s="79" t="b">
        <v>1</v>
      </c>
      <c r="AS303" s="79"/>
      <c r="AT303" s="79">
        <v>13</v>
      </c>
      <c r="AU303" s="84" t="s">
        <v>6487</v>
      </c>
      <c r="AV303" s="79" t="b">
        <v>0</v>
      </c>
      <c r="AW303" s="79" t="s">
        <v>6792</v>
      </c>
      <c r="AX303" s="84" t="s">
        <v>6807</v>
      </c>
      <c r="AY303" s="79" t="s">
        <v>66</v>
      </c>
      <c r="AZ303" s="79" t="str">
        <f>REPLACE(INDEX(GroupVertices[Group],MATCH(Vertices[[#This Row],[Vertex]],GroupVertices[Vertex],0)),1,1,"")</f>
        <v>1</v>
      </c>
      <c r="BA303" s="48"/>
      <c r="BB303" s="48"/>
      <c r="BC303" s="48"/>
      <c r="BD303" s="48"/>
      <c r="BE303" s="48"/>
      <c r="BF303" s="48"/>
      <c r="BG303" s="133" t="s">
        <v>8569</v>
      </c>
      <c r="BH303" s="133" t="s">
        <v>8569</v>
      </c>
      <c r="BI303" s="133" t="s">
        <v>8736</v>
      </c>
      <c r="BJ303" s="133" t="s">
        <v>8736</v>
      </c>
      <c r="BK303" s="2"/>
      <c r="BL303" s="3"/>
      <c r="BM303" s="3"/>
      <c r="BN303" s="3"/>
      <c r="BO303" s="3"/>
    </row>
    <row r="304" spans="1:67" ht="15">
      <c r="A304" s="65" t="s">
        <v>229</v>
      </c>
      <c r="B304" s="66"/>
      <c r="C304" s="66"/>
      <c r="D304" s="67"/>
      <c r="E304" s="69">
        <v>50</v>
      </c>
      <c r="F304" s="103" t="s">
        <v>1517</v>
      </c>
      <c r="G304" s="66"/>
      <c r="H304" s="70"/>
      <c r="I304" s="71"/>
      <c r="J304" s="71"/>
      <c r="K304" s="70" t="s">
        <v>7466</v>
      </c>
      <c r="L304" s="74"/>
      <c r="M304" s="75">
        <v>608.8368530273438</v>
      </c>
      <c r="N304" s="75">
        <v>5253.091796875</v>
      </c>
      <c r="O304" s="76"/>
      <c r="P304" s="77"/>
      <c r="Q304" s="77"/>
      <c r="R304" s="89"/>
      <c r="S304" s="48">
        <v>0</v>
      </c>
      <c r="T304" s="48">
        <v>1</v>
      </c>
      <c r="U304" s="49">
        <v>0</v>
      </c>
      <c r="V304" s="49">
        <v>0.009009</v>
      </c>
      <c r="W304" s="49">
        <v>0.015625</v>
      </c>
      <c r="X304" s="49">
        <v>0.544933</v>
      </c>
      <c r="Y304" s="49">
        <v>0</v>
      </c>
      <c r="Z304" s="49">
        <v>0</v>
      </c>
      <c r="AA304" s="72">
        <v>304</v>
      </c>
      <c r="AB304" s="72"/>
      <c r="AC304" s="73"/>
      <c r="AD304" s="79" t="s">
        <v>3976</v>
      </c>
      <c r="AE304" s="79">
        <v>571</v>
      </c>
      <c r="AF304" s="79">
        <v>626</v>
      </c>
      <c r="AG304" s="79">
        <v>62850</v>
      </c>
      <c r="AH304" s="79">
        <v>1446</v>
      </c>
      <c r="AI304" s="79"/>
      <c r="AJ304" s="79" t="s">
        <v>4619</v>
      </c>
      <c r="AK304" s="79" t="s">
        <v>5224</v>
      </c>
      <c r="AL304" s="84" t="s">
        <v>5604</v>
      </c>
      <c r="AM304" s="79"/>
      <c r="AN304" s="81">
        <v>39932.88087962963</v>
      </c>
      <c r="AO304" s="84" t="s">
        <v>5909</v>
      </c>
      <c r="AP304" s="79" t="b">
        <v>0</v>
      </c>
      <c r="AQ304" s="79" t="b">
        <v>0</v>
      </c>
      <c r="AR304" s="79" t="b">
        <v>1</v>
      </c>
      <c r="AS304" s="79"/>
      <c r="AT304" s="79">
        <v>20</v>
      </c>
      <c r="AU304" s="84" t="s">
        <v>6484</v>
      </c>
      <c r="AV304" s="79" t="b">
        <v>0</v>
      </c>
      <c r="AW304" s="79" t="s">
        <v>6792</v>
      </c>
      <c r="AX304" s="84" t="s">
        <v>6808</v>
      </c>
      <c r="AY304" s="79" t="s">
        <v>66</v>
      </c>
      <c r="AZ304" s="79" t="str">
        <f>REPLACE(INDEX(GroupVertices[Group],MATCH(Vertices[[#This Row],[Vertex]],GroupVertices[Vertex],0)),1,1,"")</f>
        <v>1</v>
      </c>
      <c r="BA304" s="48"/>
      <c r="BB304" s="48"/>
      <c r="BC304" s="48"/>
      <c r="BD304" s="48"/>
      <c r="BE304" s="48"/>
      <c r="BF304" s="48"/>
      <c r="BG304" s="133" t="s">
        <v>8569</v>
      </c>
      <c r="BH304" s="133" t="s">
        <v>8569</v>
      </c>
      <c r="BI304" s="133" t="s">
        <v>8736</v>
      </c>
      <c r="BJ304" s="133" t="s">
        <v>8736</v>
      </c>
      <c r="BK304" s="2"/>
      <c r="BL304" s="3"/>
      <c r="BM304" s="3"/>
      <c r="BN304" s="3"/>
      <c r="BO304" s="3"/>
    </row>
    <row r="305" spans="1:67" ht="15">
      <c r="A305" s="65" t="s">
        <v>230</v>
      </c>
      <c r="B305" s="66"/>
      <c r="C305" s="66"/>
      <c r="D305" s="67"/>
      <c r="E305" s="69">
        <v>50</v>
      </c>
      <c r="F305" s="103" t="s">
        <v>1518</v>
      </c>
      <c r="G305" s="66"/>
      <c r="H305" s="70"/>
      <c r="I305" s="71"/>
      <c r="J305" s="71"/>
      <c r="K305" s="70" t="s">
        <v>7467</v>
      </c>
      <c r="L305" s="74"/>
      <c r="M305" s="75">
        <v>299.7196044921875</v>
      </c>
      <c r="N305" s="75">
        <v>9395.107421875</v>
      </c>
      <c r="O305" s="76"/>
      <c r="P305" s="77"/>
      <c r="Q305" s="77"/>
      <c r="R305" s="89"/>
      <c r="S305" s="48">
        <v>0</v>
      </c>
      <c r="T305" s="48">
        <v>1</v>
      </c>
      <c r="U305" s="49">
        <v>0</v>
      </c>
      <c r="V305" s="49">
        <v>0.009009</v>
      </c>
      <c r="W305" s="49">
        <v>0.015625</v>
      </c>
      <c r="X305" s="49">
        <v>0.544933</v>
      </c>
      <c r="Y305" s="49">
        <v>0</v>
      </c>
      <c r="Z305" s="49">
        <v>0</v>
      </c>
      <c r="AA305" s="72">
        <v>305</v>
      </c>
      <c r="AB305" s="72"/>
      <c r="AC305" s="73"/>
      <c r="AD305" s="79" t="s">
        <v>3977</v>
      </c>
      <c r="AE305" s="79">
        <v>228</v>
      </c>
      <c r="AF305" s="79">
        <v>303</v>
      </c>
      <c r="AG305" s="79">
        <v>24072</v>
      </c>
      <c r="AH305" s="79">
        <v>26259</v>
      </c>
      <c r="AI305" s="79"/>
      <c r="AJ305" s="79" t="s">
        <v>4620</v>
      </c>
      <c r="AK305" s="79" t="s">
        <v>5225</v>
      </c>
      <c r="AL305" s="84" t="s">
        <v>5605</v>
      </c>
      <c r="AM305" s="79"/>
      <c r="AN305" s="81">
        <v>42148.25996527778</v>
      </c>
      <c r="AO305" s="84" t="s">
        <v>5910</v>
      </c>
      <c r="AP305" s="79" t="b">
        <v>0</v>
      </c>
      <c r="AQ305" s="79" t="b">
        <v>0</v>
      </c>
      <c r="AR305" s="79" t="b">
        <v>1</v>
      </c>
      <c r="AS305" s="79"/>
      <c r="AT305" s="79">
        <v>4</v>
      </c>
      <c r="AU305" s="84" t="s">
        <v>6484</v>
      </c>
      <c r="AV305" s="79" t="b">
        <v>0</v>
      </c>
      <c r="AW305" s="79" t="s">
        <v>6792</v>
      </c>
      <c r="AX305" s="84" t="s">
        <v>6809</v>
      </c>
      <c r="AY305" s="79" t="s">
        <v>66</v>
      </c>
      <c r="AZ305" s="79" t="str">
        <f>REPLACE(INDEX(GroupVertices[Group],MATCH(Vertices[[#This Row],[Vertex]],GroupVertices[Vertex],0)),1,1,"")</f>
        <v>1</v>
      </c>
      <c r="BA305" s="48"/>
      <c r="BB305" s="48"/>
      <c r="BC305" s="48"/>
      <c r="BD305" s="48"/>
      <c r="BE305" s="48"/>
      <c r="BF305" s="48"/>
      <c r="BG305" s="133" t="s">
        <v>8569</v>
      </c>
      <c r="BH305" s="133" t="s">
        <v>8569</v>
      </c>
      <c r="BI305" s="133" t="s">
        <v>8736</v>
      </c>
      <c r="BJ305" s="133" t="s">
        <v>8736</v>
      </c>
      <c r="BK305" s="2"/>
      <c r="BL305" s="3"/>
      <c r="BM305" s="3"/>
      <c r="BN305" s="3"/>
      <c r="BO305" s="3"/>
    </row>
    <row r="306" spans="1:67" ht="15">
      <c r="A306" s="65" t="s">
        <v>231</v>
      </c>
      <c r="B306" s="66"/>
      <c r="C306" s="66"/>
      <c r="D306" s="67"/>
      <c r="E306" s="69">
        <v>50</v>
      </c>
      <c r="F306" s="103" t="s">
        <v>1519</v>
      </c>
      <c r="G306" s="66"/>
      <c r="H306" s="70"/>
      <c r="I306" s="71"/>
      <c r="J306" s="71"/>
      <c r="K306" s="70" t="s">
        <v>7468</v>
      </c>
      <c r="L306" s="74"/>
      <c r="M306" s="75">
        <v>733.4678955078125</v>
      </c>
      <c r="N306" s="75">
        <v>8380.1943359375</v>
      </c>
      <c r="O306" s="76"/>
      <c r="P306" s="77"/>
      <c r="Q306" s="77"/>
      <c r="R306" s="89"/>
      <c r="S306" s="48">
        <v>0</v>
      </c>
      <c r="T306" s="48">
        <v>1</v>
      </c>
      <c r="U306" s="49">
        <v>0</v>
      </c>
      <c r="V306" s="49">
        <v>0.009009</v>
      </c>
      <c r="W306" s="49">
        <v>0.015625</v>
      </c>
      <c r="X306" s="49">
        <v>0.544933</v>
      </c>
      <c r="Y306" s="49">
        <v>0</v>
      </c>
      <c r="Z306" s="49">
        <v>0</v>
      </c>
      <c r="AA306" s="72">
        <v>306</v>
      </c>
      <c r="AB306" s="72"/>
      <c r="AC306" s="73"/>
      <c r="AD306" s="79" t="s">
        <v>3978</v>
      </c>
      <c r="AE306" s="79">
        <v>826</v>
      </c>
      <c r="AF306" s="79">
        <v>193</v>
      </c>
      <c r="AG306" s="79">
        <v>67051</v>
      </c>
      <c r="AH306" s="79">
        <v>158696</v>
      </c>
      <c r="AI306" s="79"/>
      <c r="AJ306" s="79" t="s">
        <v>4621</v>
      </c>
      <c r="AK306" s="79" t="s">
        <v>5226</v>
      </c>
      <c r="AL306" s="79"/>
      <c r="AM306" s="79"/>
      <c r="AN306" s="81">
        <v>39944.922581018516</v>
      </c>
      <c r="AO306" s="84" t="s">
        <v>5911</v>
      </c>
      <c r="AP306" s="79" t="b">
        <v>1</v>
      </c>
      <c r="AQ306" s="79" t="b">
        <v>0</v>
      </c>
      <c r="AR306" s="79" t="b">
        <v>0</v>
      </c>
      <c r="AS306" s="79"/>
      <c r="AT306" s="79">
        <v>0</v>
      </c>
      <c r="AU306" s="84" t="s">
        <v>6484</v>
      </c>
      <c r="AV306" s="79" t="b">
        <v>0</v>
      </c>
      <c r="AW306" s="79" t="s">
        <v>6792</v>
      </c>
      <c r="AX306" s="84" t="s">
        <v>6810</v>
      </c>
      <c r="AY306" s="79" t="s">
        <v>66</v>
      </c>
      <c r="AZ306" s="79" t="str">
        <f>REPLACE(INDEX(GroupVertices[Group],MATCH(Vertices[[#This Row],[Vertex]],GroupVertices[Vertex],0)),1,1,"")</f>
        <v>1</v>
      </c>
      <c r="BA306" s="48"/>
      <c r="BB306" s="48"/>
      <c r="BC306" s="48"/>
      <c r="BD306" s="48"/>
      <c r="BE306" s="48"/>
      <c r="BF306" s="48"/>
      <c r="BG306" s="133" t="s">
        <v>8569</v>
      </c>
      <c r="BH306" s="133" t="s">
        <v>8569</v>
      </c>
      <c r="BI306" s="133" t="s">
        <v>8736</v>
      </c>
      <c r="BJ306" s="133" t="s">
        <v>8736</v>
      </c>
      <c r="BK306" s="2"/>
      <c r="BL306" s="3"/>
      <c r="BM306" s="3"/>
      <c r="BN306" s="3"/>
      <c r="BO306" s="3"/>
    </row>
    <row r="307" spans="1:67" ht="15">
      <c r="A307" s="65" t="s">
        <v>232</v>
      </c>
      <c r="B307" s="66"/>
      <c r="C307" s="66"/>
      <c r="D307" s="67"/>
      <c r="E307" s="69">
        <v>50</v>
      </c>
      <c r="F307" s="103" t="s">
        <v>1520</v>
      </c>
      <c r="G307" s="66"/>
      <c r="H307" s="70"/>
      <c r="I307" s="71"/>
      <c r="J307" s="71"/>
      <c r="K307" s="70" t="s">
        <v>7469</v>
      </c>
      <c r="L307" s="74"/>
      <c r="M307" s="75">
        <v>1079.00146484375</v>
      </c>
      <c r="N307" s="75">
        <v>8017.72314453125</v>
      </c>
      <c r="O307" s="76"/>
      <c r="P307" s="77"/>
      <c r="Q307" s="77"/>
      <c r="R307" s="89"/>
      <c r="S307" s="48">
        <v>0</v>
      </c>
      <c r="T307" s="48">
        <v>1</v>
      </c>
      <c r="U307" s="49">
        <v>0</v>
      </c>
      <c r="V307" s="49">
        <v>0.009009</v>
      </c>
      <c r="W307" s="49">
        <v>0.015625</v>
      </c>
      <c r="X307" s="49">
        <v>0.544933</v>
      </c>
      <c r="Y307" s="49">
        <v>0</v>
      </c>
      <c r="Z307" s="49">
        <v>0</v>
      </c>
      <c r="AA307" s="72">
        <v>307</v>
      </c>
      <c r="AB307" s="72"/>
      <c r="AC307" s="73"/>
      <c r="AD307" s="79" t="s">
        <v>3979</v>
      </c>
      <c r="AE307" s="79">
        <v>1082</v>
      </c>
      <c r="AF307" s="79">
        <v>214</v>
      </c>
      <c r="AG307" s="79">
        <v>4248</v>
      </c>
      <c r="AH307" s="79">
        <v>9920</v>
      </c>
      <c r="AI307" s="79"/>
      <c r="AJ307" s="79" t="s">
        <v>4622</v>
      </c>
      <c r="AK307" s="79" t="s">
        <v>5227</v>
      </c>
      <c r="AL307" s="79"/>
      <c r="AM307" s="79"/>
      <c r="AN307" s="81">
        <v>40728.38071759259</v>
      </c>
      <c r="AO307" s="84" t="s">
        <v>5912</v>
      </c>
      <c r="AP307" s="79" t="b">
        <v>0</v>
      </c>
      <c r="AQ307" s="79" t="b">
        <v>0</v>
      </c>
      <c r="AR307" s="79" t="b">
        <v>0</v>
      </c>
      <c r="AS307" s="79"/>
      <c r="AT307" s="79">
        <v>6</v>
      </c>
      <c r="AU307" s="84" t="s">
        <v>6484</v>
      </c>
      <c r="AV307" s="79" t="b">
        <v>0</v>
      </c>
      <c r="AW307" s="79" t="s">
        <v>6792</v>
      </c>
      <c r="AX307" s="84" t="s">
        <v>6811</v>
      </c>
      <c r="AY307" s="79" t="s">
        <v>66</v>
      </c>
      <c r="AZ307" s="79" t="str">
        <f>REPLACE(INDEX(GroupVertices[Group],MATCH(Vertices[[#This Row],[Vertex]],GroupVertices[Vertex],0)),1,1,"")</f>
        <v>1</v>
      </c>
      <c r="BA307" s="48"/>
      <c r="BB307" s="48"/>
      <c r="BC307" s="48"/>
      <c r="BD307" s="48"/>
      <c r="BE307" s="48"/>
      <c r="BF307" s="48"/>
      <c r="BG307" s="133" t="s">
        <v>8569</v>
      </c>
      <c r="BH307" s="133" t="s">
        <v>8569</v>
      </c>
      <c r="BI307" s="133" t="s">
        <v>8736</v>
      </c>
      <c r="BJ307" s="133" t="s">
        <v>8736</v>
      </c>
      <c r="BK307" s="2"/>
      <c r="BL307" s="3"/>
      <c r="BM307" s="3"/>
      <c r="BN307" s="3"/>
      <c r="BO307" s="3"/>
    </row>
    <row r="308" spans="1:67" ht="15">
      <c r="A308" s="65" t="s">
        <v>233</v>
      </c>
      <c r="B308" s="66"/>
      <c r="C308" s="66"/>
      <c r="D308" s="67"/>
      <c r="E308" s="69">
        <v>50</v>
      </c>
      <c r="F308" s="103" t="s">
        <v>1521</v>
      </c>
      <c r="G308" s="66"/>
      <c r="H308" s="70"/>
      <c r="I308" s="71"/>
      <c r="J308" s="71"/>
      <c r="K308" s="70" t="s">
        <v>7470</v>
      </c>
      <c r="L308" s="74"/>
      <c r="M308" s="75">
        <v>432.45709228515625</v>
      </c>
      <c r="N308" s="75">
        <v>5412.81005859375</v>
      </c>
      <c r="O308" s="76"/>
      <c r="P308" s="77"/>
      <c r="Q308" s="77"/>
      <c r="R308" s="89"/>
      <c r="S308" s="48">
        <v>0</v>
      </c>
      <c r="T308" s="48">
        <v>1</v>
      </c>
      <c r="U308" s="49">
        <v>0</v>
      </c>
      <c r="V308" s="49">
        <v>0.009009</v>
      </c>
      <c r="W308" s="49">
        <v>0.015625</v>
      </c>
      <c r="X308" s="49">
        <v>0.544933</v>
      </c>
      <c r="Y308" s="49">
        <v>0</v>
      </c>
      <c r="Z308" s="49">
        <v>0</v>
      </c>
      <c r="AA308" s="72">
        <v>308</v>
      </c>
      <c r="AB308" s="72"/>
      <c r="AC308" s="73"/>
      <c r="AD308" s="79" t="s">
        <v>3980</v>
      </c>
      <c r="AE308" s="79">
        <v>155</v>
      </c>
      <c r="AF308" s="79">
        <v>78</v>
      </c>
      <c r="AG308" s="79">
        <v>3181</v>
      </c>
      <c r="AH308" s="79">
        <v>1485</v>
      </c>
      <c r="AI308" s="79"/>
      <c r="AJ308" s="79"/>
      <c r="AK308" s="79" t="s">
        <v>5228</v>
      </c>
      <c r="AL308" s="79"/>
      <c r="AM308" s="79"/>
      <c r="AN308" s="81">
        <v>42263.74711805556</v>
      </c>
      <c r="AO308" s="84" t="s">
        <v>5913</v>
      </c>
      <c r="AP308" s="79" t="b">
        <v>1</v>
      </c>
      <c r="AQ308" s="79" t="b">
        <v>0</v>
      </c>
      <c r="AR308" s="79" t="b">
        <v>0</v>
      </c>
      <c r="AS308" s="79"/>
      <c r="AT308" s="79">
        <v>1</v>
      </c>
      <c r="AU308" s="84" t="s">
        <v>6484</v>
      </c>
      <c r="AV308" s="79" t="b">
        <v>0</v>
      </c>
      <c r="AW308" s="79" t="s">
        <v>6792</v>
      </c>
      <c r="AX308" s="84" t="s">
        <v>6812</v>
      </c>
      <c r="AY308" s="79" t="s">
        <v>66</v>
      </c>
      <c r="AZ308" s="79" t="str">
        <f>REPLACE(INDEX(GroupVertices[Group],MATCH(Vertices[[#This Row],[Vertex]],GroupVertices[Vertex],0)),1,1,"")</f>
        <v>1</v>
      </c>
      <c r="BA308" s="48"/>
      <c r="BB308" s="48"/>
      <c r="BC308" s="48"/>
      <c r="BD308" s="48"/>
      <c r="BE308" s="48"/>
      <c r="BF308" s="48"/>
      <c r="BG308" s="133" t="s">
        <v>8569</v>
      </c>
      <c r="BH308" s="133" t="s">
        <v>8569</v>
      </c>
      <c r="BI308" s="133" t="s">
        <v>8736</v>
      </c>
      <c r="BJ308" s="133" t="s">
        <v>8736</v>
      </c>
      <c r="BK308" s="2"/>
      <c r="BL308" s="3"/>
      <c r="BM308" s="3"/>
      <c r="BN308" s="3"/>
      <c r="BO308" s="3"/>
    </row>
    <row r="309" spans="1:67" ht="15">
      <c r="A309" s="65" t="s">
        <v>234</v>
      </c>
      <c r="B309" s="66"/>
      <c r="C309" s="66"/>
      <c r="D309" s="67"/>
      <c r="E309" s="69">
        <v>50</v>
      </c>
      <c r="F309" s="103" t="s">
        <v>1522</v>
      </c>
      <c r="G309" s="66"/>
      <c r="H309" s="70"/>
      <c r="I309" s="71"/>
      <c r="J309" s="71"/>
      <c r="K309" s="70" t="s">
        <v>7471</v>
      </c>
      <c r="L309" s="74"/>
      <c r="M309" s="75">
        <v>1157.0029296875</v>
      </c>
      <c r="N309" s="75">
        <v>6731.0537109375</v>
      </c>
      <c r="O309" s="76"/>
      <c r="P309" s="77"/>
      <c r="Q309" s="77"/>
      <c r="R309" s="89"/>
      <c r="S309" s="48">
        <v>0</v>
      </c>
      <c r="T309" s="48">
        <v>1</v>
      </c>
      <c r="U309" s="49">
        <v>0</v>
      </c>
      <c r="V309" s="49">
        <v>0.009009</v>
      </c>
      <c r="W309" s="49">
        <v>0.015625</v>
      </c>
      <c r="X309" s="49">
        <v>0.544933</v>
      </c>
      <c r="Y309" s="49">
        <v>0</v>
      </c>
      <c r="Z309" s="49">
        <v>0</v>
      </c>
      <c r="AA309" s="72">
        <v>309</v>
      </c>
      <c r="AB309" s="72"/>
      <c r="AC309" s="73"/>
      <c r="AD309" s="79" t="s">
        <v>3981</v>
      </c>
      <c r="AE309" s="79">
        <v>607</v>
      </c>
      <c r="AF309" s="79">
        <v>377</v>
      </c>
      <c r="AG309" s="79">
        <v>13881</v>
      </c>
      <c r="AH309" s="79">
        <v>12651</v>
      </c>
      <c r="AI309" s="79"/>
      <c r="AJ309" s="79" t="s">
        <v>4623</v>
      </c>
      <c r="AK309" s="79" t="s">
        <v>5223</v>
      </c>
      <c r="AL309" s="79"/>
      <c r="AM309" s="79"/>
      <c r="AN309" s="81">
        <v>41876.883726851855</v>
      </c>
      <c r="AO309" s="84" t="s">
        <v>5914</v>
      </c>
      <c r="AP309" s="79" t="b">
        <v>1</v>
      </c>
      <c r="AQ309" s="79" t="b">
        <v>0</v>
      </c>
      <c r="AR309" s="79" t="b">
        <v>1</v>
      </c>
      <c r="AS309" s="79"/>
      <c r="AT309" s="79">
        <v>2</v>
      </c>
      <c r="AU309" s="84" t="s">
        <v>6484</v>
      </c>
      <c r="AV309" s="79" t="b">
        <v>0</v>
      </c>
      <c r="AW309" s="79" t="s">
        <v>6792</v>
      </c>
      <c r="AX309" s="84" t="s">
        <v>6813</v>
      </c>
      <c r="AY309" s="79" t="s">
        <v>66</v>
      </c>
      <c r="AZ309" s="79" t="str">
        <f>REPLACE(INDEX(GroupVertices[Group],MATCH(Vertices[[#This Row],[Vertex]],GroupVertices[Vertex],0)),1,1,"")</f>
        <v>1</v>
      </c>
      <c r="BA309" s="48"/>
      <c r="BB309" s="48"/>
      <c r="BC309" s="48"/>
      <c r="BD309" s="48"/>
      <c r="BE309" s="48"/>
      <c r="BF309" s="48"/>
      <c r="BG309" s="133" t="s">
        <v>8569</v>
      </c>
      <c r="BH309" s="133" t="s">
        <v>8569</v>
      </c>
      <c r="BI309" s="133" t="s">
        <v>8736</v>
      </c>
      <c r="BJ309" s="133" t="s">
        <v>8736</v>
      </c>
      <c r="BK309" s="2"/>
      <c r="BL309" s="3"/>
      <c r="BM309" s="3"/>
      <c r="BN309" s="3"/>
      <c r="BO309" s="3"/>
    </row>
    <row r="310" spans="1:67" ht="15">
      <c r="A310" s="65" t="s">
        <v>235</v>
      </c>
      <c r="B310" s="66"/>
      <c r="C310" s="66"/>
      <c r="D310" s="67"/>
      <c r="E310" s="69">
        <v>50</v>
      </c>
      <c r="F310" s="103" t="s">
        <v>1523</v>
      </c>
      <c r="G310" s="66"/>
      <c r="H310" s="70"/>
      <c r="I310" s="71"/>
      <c r="J310" s="71"/>
      <c r="K310" s="70" t="s">
        <v>7472</v>
      </c>
      <c r="L310" s="74"/>
      <c r="M310" s="75">
        <v>1360.7496337890625</v>
      </c>
      <c r="N310" s="75">
        <v>8361.2099609375</v>
      </c>
      <c r="O310" s="76"/>
      <c r="P310" s="77"/>
      <c r="Q310" s="77"/>
      <c r="R310" s="89"/>
      <c r="S310" s="48">
        <v>0</v>
      </c>
      <c r="T310" s="48">
        <v>1</v>
      </c>
      <c r="U310" s="49">
        <v>0</v>
      </c>
      <c r="V310" s="49">
        <v>0.009009</v>
      </c>
      <c r="W310" s="49">
        <v>0.015625</v>
      </c>
      <c r="X310" s="49">
        <v>0.544933</v>
      </c>
      <c r="Y310" s="49">
        <v>0</v>
      </c>
      <c r="Z310" s="49">
        <v>0</v>
      </c>
      <c r="AA310" s="72">
        <v>310</v>
      </c>
      <c r="AB310" s="72"/>
      <c r="AC310" s="73"/>
      <c r="AD310" s="79" t="s">
        <v>3982</v>
      </c>
      <c r="AE310" s="79">
        <v>76</v>
      </c>
      <c r="AF310" s="79">
        <v>5</v>
      </c>
      <c r="AG310" s="79">
        <v>144</v>
      </c>
      <c r="AH310" s="79">
        <v>231</v>
      </c>
      <c r="AI310" s="79"/>
      <c r="AJ310" s="79"/>
      <c r="AK310" s="79"/>
      <c r="AL310" s="79"/>
      <c r="AM310" s="79"/>
      <c r="AN310" s="81">
        <v>41262.24994212963</v>
      </c>
      <c r="AO310" s="84" t="s">
        <v>5915</v>
      </c>
      <c r="AP310" s="79" t="b">
        <v>0</v>
      </c>
      <c r="AQ310" s="79" t="b">
        <v>0</v>
      </c>
      <c r="AR310" s="79" t="b">
        <v>0</v>
      </c>
      <c r="AS310" s="79"/>
      <c r="AT310" s="79">
        <v>0</v>
      </c>
      <c r="AU310" s="84" t="s">
        <v>6484</v>
      </c>
      <c r="AV310" s="79" t="b">
        <v>0</v>
      </c>
      <c r="AW310" s="79" t="s">
        <v>6792</v>
      </c>
      <c r="AX310" s="84" t="s">
        <v>6814</v>
      </c>
      <c r="AY310" s="79" t="s">
        <v>66</v>
      </c>
      <c r="AZ310" s="79" t="str">
        <f>REPLACE(INDEX(GroupVertices[Group],MATCH(Vertices[[#This Row],[Vertex]],GroupVertices[Vertex],0)),1,1,"")</f>
        <v>1</v>
      </c>
      <c r="BA310" s="48"/>
      <c r="BB310" s="48"/>
      <c r="BC310" s="48"/>
      <c r="BD310" s="48"/>
      <c r="BE310" s="48"/>
      <c r="BF310" s="48"/>
      <c r="BG310" s="133" t="s">
        <v>8569</v>
      </c>
      <c r="BH310" s="133" t="s">
        <v>8569</v>
      </c>
      <c r="BI310" s="133" t="s">
        <v>8736</v>
      </c>
      <c r="BJ310" s="133" t="s">
        <v>8736</v>
      </c>
      <c r="BK310" s="2"/>
      <c r="BL310" s="3"/>
      <c r="BM310" s="3"/>
      <c r="BN310" s="3"/>
      <c r="BO310" s="3"/>
    </row>
    <row r="311" spans="1:67" ht="15">
      <c r="A311" s="65" t="s">
        <v>236</v>
      </c>
      <c r="B311" s="66"/>
      <c r="C311" s="66"/>
      <c r="D311" s="67"/>
      <c r="E311" s="69">
        <v>50</v>
      </c>
      <c r="F311" s="103" t="s">
        <v>1524</v>
      </c>
      <c r="G311" s="66"/>
      <c r="H311" s="70"/>
      <c r="I311" s="71"/>
      <c r="J311" s="71"/>
      <c r="K311" s="70" t="s">
        <v>7473</v>
      </c>
      <c r="L311" s="74"/>
      <c r="M311" s="75">
        <v>234.59478759765625</v>
      </c>
      <c r="N311" s="75">
        <v>5801.5029296875</v>
      </c>
      <c r="O311" s="76"/>
      <c r="P311" s="77"/>
      <c r="Q311" s="77"/>
      <c r="R311" s="89"/>
      <c r="S311" s="48">
        <v>0</v>
      </c>
      <c r="T311" s="48">
        <v>1</v>
      </c>
      <c r="U311" s="49">
        <v>0</v>
      </c>
      <c r="V311" s="49">
        <v>0.009009</v>
      </c>
      <c r="W311" s="49">
        <v>0.015625</v>
      </c>
      <c r="X311" s="49">
        <v>0.544933</v>
      </c>
      <c r="Y311" s="49">
        <v>0</v>
      </c>
      <c r="Z311" s="49">
        <v>0</v>
      </c>
      <c r="AA311" s="72">
        <v>311</v>
      </c>
      <c r="AB311" s="72"/>
      <c r="AC311" s="73"/>
      <c r="AD311" s="79" t="s">
        <v>3983</v>
      </c>
      <c r="AE311" s="79">
        <v>200</v>
      </c>
      <c r="AF311" s="79">
        <v>205</v>
      </c>
      <c r="AG311" s="79">
        <v>65397</v>
      </c>
      <c r="AH311" s="79">
        <v>20871</v>
      </c>
      <c r="AI311" s="79"/>
      <c r="AJ311" s="79" t="s">
        <v>4624</v>
      </c>
      <c r="AK311" s="79" t="s">
        <v>5229</v>
      </c>
      <c r="AL311" s="84" t="s">
        <v>5606</v>
      </c>
      <c r="AM311" s="79"/>
      <c r="AN311" s="81">
        <v>41200.13728009259</v>
      </c>
      <c r="AO311" s="84" t="s">
        <v>5916</v>
      </c>
      <c r="AP311" s="79" t="b">
        <v>0</v>
      </c>
      <c r="AQ311" s="79" t="b">
        <v>0</v>
      </c>
      <c r="AR311" s="79" t="b">
        <v>1</v>
      </c>
      <c r="AS311" s="79"/>
      <c r="AT311" s="79">
        <v>4</v>
      </c>
      <c r="AU311" s="84" t="s">
        <v>6488</v>
      </c>
      <c r="AV311" s="79" t="b">
        <v>0</v>
      </c>
      <c r="AW311" s="79" t="s">
        <v>6792</v>
      </c>
      <c r="AX311" s="84" t="s">
        <v>6815</v>
      </c>
      <c r="AY311" s="79" t="s">
        <v>66</v>
      </c>
      <c r="AZ311" s="79" t="str">
        <f>REPLACE(INDEX(GroupVertices[Group],MATCH(Vertices[[#This Row],[Vertex]],GroupVertices[Vertex],0)),1,1,"")</f>
        <v>1</v>
      </c>
      <c r="BA311" s="48"/>
      <c r="BB311" s="48"/>
      <c r="BC311" s="48"/>
      <c r="BD311" s="48"/>
      <c r="BE311" s="48"/>
      <c r="BF311" s="48"/>
      <c r="BG311" s="133" t="s">
        <v>8569</v>
      </c>
      <c r="BH311" s="133" t="s">
        <v>8569</v>
      </c>
      <c r="BI311" s="133" t="s">
        <v>8736</v>
      </c>
      <c r="BJ311" s="133" t="s">
        <v>8736</v>
      </c>
      <c r="BK311" s="2"/>
      <c r="BL311" s="3"/>
      <c r="BM311" s="3"/>
      <c r="BN311" s="3"/>
      <c r="BO311" s="3"/>
    </row>
    <row r="312" spans="1:67" ht="15">
      <c r="A312" s="65" t="s">
        <v>237</v>
      </c>
      <c r="B312" s="66"/>
      <c r="C312" s="66"/>
      <c r="D312" s="67"/>
      <c r="E312" s="69">
        <v>50</v>
      </c>
      <c r="F312" s="103" t="s">
        <v>1525</v>
      </c>
      <c r="G312" s="66"/>
      <c r="H312" s="70"/>
      <c r="I312" s="71"/>
      <c r="J312" s="71"/>
      <c r="K312" s="70" t="s">
        <v>7474</v>
      </c>
      <c r="L312" s="74"/>
      <c r="M312" s="75">
        <v>902.7531127929688</v>
      </c>
      <c r="N312" s="75">
        <v>7034.921875</v>
      </c>
      <c r="O312" s="76"/>
      <c r="P312" s="77"/>
      <c r="Q312" s="77"/>
      <c r="R312" s="89"/>
      <c r="S312" s="48">
        <v>0</v>
      </c>
      <c r="T312" s="48">
        <v>1</v>
      </c>
      <c r="U312" s="49">
        <v>0</v>
      </c>
      <c r="V312" s="49">
        <v>0.009009</v>
      </c>
      <c r="W312" s="49">
        <v>0.015625</v>
      </c>
      <c r="X312" s="49">
        <v>0.544933</v>
      </c>
      <c r="Y312" s="49">
        <v>0</v>
      </c>
      <c r="Z312" s="49">
        <v>0</v>
      </c>
      <c r="AA312" s="72">
        <v>312</v>
      </c>
      <c r="AB312" s="72"/>
      <c r="AC312" s="73"/>
      <c r="AD312" s="79" t="s">
        <v>3980</v>
      </c>
      <c r="AE312" s="79">
        <v>296</v>
      </c>
      <c r="AF312" s="79">
        <v>111</v>
      </c>
      <c r="AG312" s="79">
        <v>13851</v>
      </c>
      <c r="AH312" s="79">
        <v>30186</v>
      </c>
      <c r="AI312" s="79"/>
      <c r="AJ312" s="79" t="s">
        <v>4625</v>
      </c>
      <c r="AK312" s="79"/>
      <c r="AL312" s="79"/>
      <c r="AM312" s="79"/>
      <c r="AN312" s="81">
        <v>42461.68106481482</v>
      </c>
      <c r="AO312" s="84" t="s">
        <v>5917</v>
      </c>
      <c r="AP312" s="79" t="b">
        <v>1</v>
      </c>
      <c r="AQ312" s="79" t="b">
        <v>0</v>
      </c>
      <c r="AR312" s="79" t="b">
        <v>1</v>
      </c>
      <c r="AS312" s="79"/>
      <c r="AT312" s="79">
        <v>0</v>
      </c>
      <c r="AU312" s="79"/>
      <c r="AV312" s="79" t="b">
        <v>0</v>
      </c>
      <c r="AW312" s="79" t="s">
        <v>6792</v>
      </c>
      <c r="AX312" s="84" t="s">
        <v>6816</v>
      </c>
      <c r="AY312" s="79" t="s">
        <v>66</v>
      </c>
      <c r="AZ312" s="79" t="str">
        <f>REPLACE(INDEX(GroupVertices[Group],MATCH(Vertices[[#This Row],[Vertex]],GroupVertices[Vertex],0)),1,1,"")</f>
        <v>1</v>
      </c>
      <c r="BA312" s="48"/>
      <c r="BB312" s="48"/>
      <c r="BC312" s="48"/>
      <c r="BD312" s="48"/>
      <c r="BE312" s="48"/>
      <c r="BF312" s="48"/>
      <c r="BG312" s="133" t="s">
        <v>8569</v>
      </c>
      <c r="BH312" s="133" t="s">
        <v>8569</v>
      </c>
      <c r="BI312" s="133" t="s">
        <v>8736</v>
      </c>
      <c r="BJ312" s="133" t="s">
        <v>8736</v>
      </c>
      <c r="BK312" s="2"/>
      <c r="BL312" s="3"/>
      <c r="BM312" s="3"/>
      <c r="BN312" s="3"/>
      <c r="BO312" s="3"/>
    </row>
    <row r="313" spans="1:67" ht="15">
      <c r="A313" s="65" t="s">
        <v>238</v>
      </c>
      <c r="B313" s="66"/>
      <c r="C313" s="66"/>
      <c r="D313" s="67"/>
      <c r="E313" s="69">
        <v>50</v>
      </c>
      <c r="F313" s="103" t="s">
        <v>1526</v>
      </c>
      <c r="G313" s="66"/>
      <c r="H313" s="70"/>
      <c r="I313" s="71"/>
      <c r="J313" s="71"/>
      <c r="K313" s="70" t="s">
        <v>7475</v>
      </c>
      <c r="L313" s="74"/>
      <c r="M313" s="75">
        <v>878.5096435546875</v>
      </c>
      <c r="N313" s="75">
        <v>5033.453125</v>
      </c>
      <c r="O313" s="76"/>
      <c r="P313" s="77"/>
      <c r="Q313" s="77"/>
      <c r="R313" s="89"/>
      <c r="S313" s="48">
        <v>0</v>
      </c>
      <c r="T313" s="48">
        <v>1</v>
      </c>
      <c r="U313" s="49">
        <v>0</v>
      </c>
      <c r="V313" s="49">
        <v>0.009009</v>
      </c>
      <c r="W313" s="49">
        <v>0.015625</v>
      </c>
      <c r="X313" s="49">
        <v>0.544933</v>
      </c>
      <c r="Y313" s="49">
        <v>0</v>
      </c>
      <c r="Z313" s="49">
        <v>0</v>
      </c>
      <c r="AA313" s="72">
        <v>313</v>
      </c>
      <c r="AB313" s="72"/>
      <c r="AC313" s="73"/>
      <c r="AD313" s="79" t="s">
        <v>3984</v>
      </c>
      <c r="AE313" s="79">
        <v>95</v>
      </c>
      <c r="AF313" s="79">
        <v>35</v>
      </c>
      <c r="AG313" s="79">
        <v>8756</v>
      </c>
      <c r="AH313" s="79">
        <v>16989</v>
      </c>
      <c r="AI313" s="79"/>
      <c r="AJ313" s="79"/>
      <c r="AK313" s="79" t="s">
        <v>5230</v>
      </c>
      <c r="AL313" s="79"/>
      <c r="AM313" s="79"/>
      <c r="AN313" s="81">
        <v>43189.37645833333</v>
      </c>
      <c r="AO313" s="79"/>
      <c r="AP313" s="79" t="b">
        <v>1</v>
      </c>
      <c r="AQ313" s="79" t="b">
        <v>1</v>
      </c>
      <c r="AR313" s="79" t="b">
        <v>0</v>
      </c>
      <c r="AS313" s="79"/>
      <c r="AT313" s="79">
        <v>0</v>
      </c>
      <c r="AU313" s="79"/>
      <c r="AV313" s="79" t="b">
        <v>0</v>
      </c>
      <c r="AW313" s="79" t="s">
        <v>6792</v>
      </c>
      <c r="AX313" s="84" t="s">
        <v>6817</v>
      </c>
      <c r="AY313" s="79" t="s">
        <v>66</v>
      </c>
      <c r="AZ313" s="79" t="str">
        <f>REPLACE(INDEX(GroupVertices[Group],MATCH(Vertices[[#This Row],[Vertex]],GroupVertices[Vertex],0)),1,1,"")</f>
        <v>1</v>
      </c>
      <c r="BA313" s="48"/>
      <c r="BB313" s="48"/>
      <c r="BC313" s="48"/>
      <c r="BD313" s="48"/>
      <c r="BE313" s="48"/>
      <c r="BF313" s="48"/>
      <c r="BG313" s="133" t="s">
        <v>8569</v>
      </c>
      <c r="BH313" s="133" t="s">
        <v>8569</v>
      </c>
      <c r="BI313" s="133" t="s">
        <v>8736</v>
      </c>
      <c r="BJ313" s="133" t="s">
        <v>8736</v>
      </c>
      <c r="BK313" s="2"/>
      <c r="BL313" s="3"/>
      <c r="BM313" s="3"/>
      <c r="BN313" s="3"/>
      <c r="BO313" s="3"/>
    </row>
    <row r="314" spans="1:67" ht="15">
      <c r="A314" s="65" t="s">
        <v>239</v>
      </c>
      <c r="B314" s="66"/>
      <c r="C314" s="66"/>
      <c r="D314" s="67"/>
      <c r="E314" s="69">
        <v>100</v>
      </c>
      <c r="F314" s="103" t="s">
        <v>1527</v>
      </c>
      <c r="G314" s="66"/>
      <c r="H314" s="70"/>
      <c r="I314" s="71"/>
      <c r="J314" s="71"/>
      <c r="K314" s="70" t="s">
        <v>7476</v>
      </c>
      <c r="L314" s="74"/>
      <c r="M314" s="75">
        <v>5929.14697265625</v>
      </c>
      <c r="N314" s="75">
        <v>1485.317626953125</v>
      </c>
      <c r="O314" s="76"/>
      <c r="P314" s="77"/>
      <c r="Q314" s="77"/>
      <c r="R314" s="89"/>
      <c r="S314" s="48">
        <v>0</v>
      </c>
      <c r="T314" s="48">
        <v>1</v>
      </c>
      <c r="U314" s="49">
        <v>0</v>
      </c>
      <c r="V314" s="49">
        <v>1</v>
      </c>
      <c r="W314" s="49">
        <v>0</v>
      </c>
      <c r="X314" s="49">
        <v>0.999999</v>
      </c>
      <c r="Y314" s="49">
        <v>0</v>
      </c>
      <c r="Z314" s="49">
        <v>0</v>
      </c>
      <c r="AA314" s="72">
        <v>314</v>
      </c>
      <c r="AB314" s="72"/>
      <c r="AC314" s="73"/>
      <c r="AD314" s="79" t="s">
        <v>3985</v>
      </c>
      <c r="AE314" s="79">
        <v>527</v>
      </c>
      <c r="AF314" s="79">
        <v>582</v>
      </c>
      <c r="AG314" s="79">
        <v>5755</v>
      </c>
      <c r="AH314" s="79">
        <v>23194</v>
      </c>
      <c r="AI314" s="79"/>
      <c r="AJ314" s="79" t="s">
        <v>4626</v>
      </c>
      <c r="AK314" s="79"/>
      <c r="AL314" s="79"/>
      <c r="AM314" s="79"/>
      <c r="AN314" s="81">
        <v>41043.643854166665</v>
      </c>
      <c r="AO314" s="84" t="s">
        <v>5918</v>
      </c>
      <c r="AP314" s="79" t="b">
        <v>1</v>
      </c>
      <c r="AQ314" s="79" t="b">
        <v>0</v>
      </c>
      <c r="AR314" s="79" t="b">
        <v>0</v>
      </c>
      <c r="AS314" s="79"/>
      <c r="AT314" s="79">
        <v>0</v>
      </c>
      <c r="AU314" s="84" t="s">
        <v>6484</v>
      </c>
      <c r="AV314" s="79" t="b">
        <v>0</v>
      </c>
      <c r="AW314" s="79" t="s">
        <v>6792</v>
      </c>
      <c r="AX314" s="84" t="s">
        <v>6818</v>
      </c>
      <c r="AY314" s="79" t="s">
        <v>66</v>
      </c>
      <c r="AZ314" s="79" t="str">
        <f>REPLACE(INDEX(GroupVertices[Group],MATCH(Vertices[[#This Row],[Vertex]],GroupVertices[Vertex],0)),1,1,"")</f>
        <v>71</v>
      </c>
      <c r="BA314" s="48"/>
      <c r="BB314" s="48"/>
      <c r="BC314" s="48"/>
      <c r="BD314" s="48"/>
      <c r="BE314" s="48"/>
      <c r="BF314" s="48"/>
      <c r="BG314" s="133" t="s">
        <v>9238</v>
      </c>
      <c r="BH314" s="133" t="s">
        <v>9238</v>
      </c>
      <c r="BI314" s="133" t="s">
        <v>9574</v>
      </c>
      <c r="BJ314" s="133" t="s">
        <v>9574</v>
      </c>
      <c r="BK314" s="2"/>
      <c r="BL314" s="3"/>
      <c r="BM314" s="3"/>
      <c r="BN314" s="3"/>
      <c r="BO314" s="3"/>
    </row>
    <row r="315" spans="1:67" ht="15">
      <c r="A315" s="65" t="s">
        <v>240</v>
      </c>
      <c r="B315" s="66"/>
      <c r="C315" s="66"/>
      <c r="D315" s="67"/>
      <c r="E315" s="69">
        <v>50</v>
      </c>
      <c r="F315" s="103" t="s">
        <v>1528</v>
      </c>
      <c r="G315" s="66"/>
      <c r="H315" s="70"/>
      <c r="I315" s="71"/>
      <c r="J315" s="71"/>
      <c r="K315" s="70" t="s">
        <v>7478</v>
      </c>
      <c r="L315" s="74"/>
      <c r="M315" s="75">
        <v>156.0312042236328</v>
      </c>
      <c r="N315" s="75">
        <v>7921.98046875</v>
      </c>
      <c r="O315" s="76"/>
      <c r="P315" s="77"/>
      <c r="Q315" s="77"/>
      <c r="R315" s="89"/>
      <c r="S315" s="48">
        <v>0</v>
      </c>
      <c r="T315" s="48">
        <v>1</v>
      </c>
      <c r="U315" s="49">
        <v>0</v>
      </c>
      <c r="V315" s="49">
        <v>0.009009</v>
      </c>
      <c r="W315" s="49">
        <v>0.015625</v>
      </c>
      <c r="X315" s="49">
        <v>0.544933</v>
      </c>
      <c r="Y315" s="49">
        <v>0</v>
      </c>
      <c r="Z315" s="49">
        <v>0</v>
      </c>
      <c r="AA315" s="72">
        <v>315</v>
      </c>
      <c r="AB315" s="72"/>
      <c r="AC315" s="73"/>
      <c r="AD315" s="79" t="s">
        <v>3987</v>
      </c>
      <c r="AE315" s="79">
        <v>1117</v>
      </c>
      <c r="AF315" s="79">
        <v>719</v>
      </c>
      <c r="AG315" s="79">
        <v>15989</v>
      </c>
      <c r="AH315" s="79">
        <v>6575</v>
      </c>
      <c r="AI315" s="79"/>
      <c r="AJ315" s="79" t="s">
        <v>4628</v>
      </c>
      <c r="AK315" s="79" t="s">
        <v>5231</v>
      </c>
      <c r="AL315" s="79"/>
      <c r="AM315" s="79"/>
      <c r="AN315" s="81">
        <v>39743.71671296296</v>
      </c>
      <c r="AO315" s="84" t="s">
        <v>5920</v>
      </c>
      <c r="AP315" s="79" t="b">
        <v>0</v>
      </c>
      <c r="AQ315" s="79" t="b">
        <v>0</v>
      </c>
      <c r="AR315" s="79" t="b">
        <v>1</v>
      </c>
      <c r="AS315" s="79"/>
      <c r="AT315" s="79">
        <v>17</v>
      </c>
      <c r="AU315" s="84" t="s">
        <v>6484</v>
      </c>
      <c r="AV315" s="79" t="b">
        <v>0</v>
      </c>
      <c r="AW315" s="79" t="s">
        <v>6792</v>
      </c>
      <c r="AX315" s="84" t="s">
        <v>6820</v>
      </c>
      <c r="AY315" s="79" t="s">
        <v>66</v>
      </c>
      <c r="AZ315" s="79" t="str">
        <f>REPLACE(INDEX(GroupVertices[Group],MATCH(Vertices[[#This Row],[Vertex]],GroupVertices[Vertex],0)),1,1,"")</f>
        <v>1</v>
      </c>
      <c r="BA315" s="48"/>
      <c r="BB315" s="48"/>
      <c r="BC315" s="48"/>
      <c r="BD315" s="48"/>
      <c r="BE315" s="48"/>
      <c r="BF315" s="48"/>
      <c r="BG315" s="133" t="s">
        <v>8569</v>
      </c>
      <c r="BH315" s="133" t="s">
        <v>8569</v>
      </c>
      <c r="BI315" s="133" t="s">
        <v>8736</v>
      </c>
      <c r="BJ315" s="133" t="s">
        <v>8736</v>
      </c>
      <c r="BK315" s="2"/>
      <c r="BL315" s="3"/>
      <c r="BM315" s="3"/>
      <c r="BN315" s="3"/>
      <c r="BO315" s="3"/>
    </row>
    <row r="316" spans="1:67" ht="15">
      <c r="A316" s="65" t="s">
        <v>241</v>
      </c>
      <c r="B316" s="66"/>
      <c r="C316" s="66"/>
      <c r="D316" s="67"/>
      <c r="E316" s="69">
        <v>50</v>
      </c>
      <c r="F316" s="103" t="s">
        <v>1529</v>
      </c>
      <c r="G316" s="66"/>
      <c r="H316" s="70"/>
      <c r="I316" s="71"/>
      <c r="J316" s="71"/>
      <c r="K316" s="70" t="s">
        <v>7479</v>
      </c>
      <c r="L316" s="74"/>
      <c r="M316" s="75">
        <v>1304.6485595703125</v>
      </c>
      <c r="N316" s="75">
        <v>6637.38037109375</v>
      </c>
      <c r="O316" s="76"/>
      <c r="P316" s="77"/>
      <c r="Q316" s="77"/>
      <c r="R316" s="89"/>
      <c r="S316" s="48">
        <v>0</v>
      </c>
      <c r="T316" s="48">
        <v>1</v>
      </c>
      <c r="U316" s="49">
        <v>0</v>
      </c>
      <c r="V316" s="49">
        <v>0.009009</v>
      </c>
      <c r="W316" s="49">
        <v>0.015625</v>
      </c>
      <c r="X316" s="49">
        <v>0.544933</v>
      </c>
      <c r="Y316" s="49">
        <v>0</v>
      </c>
      <c r="Z316" s="49">
        <v>0</v>
      </c>
      <c r="AA316" s="72">
        <v>316</v>
      </c>
      <c r="AB316" s="72"/>
      <c r="AC316" s="73"/>
      <c r="AD316" s="79" t="s">
        <v>3988</v>
      </c>
      <c r="AE316" s="79">
        <v>633</v>
      </c>
      <c r="AF316" s="79">
        <v>448</v>
      </c>
      <c r="AG316" s="79">
        <v>1373</v>
      </c>
      <c r="AH316" s="79">
        <v>25100</v>
      </c>
      <c r="AI316" s="79"/>
      <c r="AJ316" s="79"/>
      <c r="AK316" s="79" t="s">
        <v>5232</v>
      </c>
      <c r="AL316" s="79"/>
      <c r="AM316" s="79"/>
      <c r="AN316" s="81">
        <v>41150.94677083333</v>
      </c>
      <c r="AO316" s="79"/>
      <c r="AP316" s="79" t="b">
        <v>1</v>
      </c>
      <c r="AQ316" s="79" t="b">
        <v>0</v>
      </c>
      <c r="AR316" s="79" t="b">
        <v>0</v>
      </c>
      <c r="AS316" s="79"/>
      <c r="AT316" s="79">
        <v>0</v>
      </c>
      <c r="AU316" s="84" t="s">
        <v>6484</v>
      </c>
      <c r="AV316" s="79" t="b">
        <v>0</v>
      </c>
      <c r="AW316" s="79" t="s">
        <v>6792</v>
      </c>
      <c r="AX316" s="84" t="s">
        <v>6821</v>
      </c>
      <c r="AY316" s="79" t="s">
        <v>66</v>
      </c>
      <c r="AZ316" s="79" t="str">
        <f>REPLACE(INDEX(GroupVertices[Group],MATCH(Vertices[[#This Row],[Vertex]],GroupVertices[Vertex],0)),1,1,"")</f>
        <v>1</v>
      </c>
      <c r="BA316" s="48"/>
      <c r="BB316" s="48"/>
      <c r="BC316" s="48"/>
      <c r="BD316" s="48"/>
      <c r="BE316" s="48"/>
      <c r="BF316" s="48"/>
      <c r="BG316" s="133" t="s">
        <v>8569</v>
      </c>
      <c r="BH316" s="133" t="s">
        <v>8569</v>
      </c>
      <c r="BI316" s="133" t="s">
        <v>8736</v>
      </c>
      <c r="BJ316" s="133" t="s">
        <v>8736</v>
      </c>
      <c r="BK316" s="2"/>
      <c r="BL316" s="3"/>
      <c r="BM316" s="3"/>
      <c r="BN316" s="3"/>
      <c r="BO316" s="3"/>
    </row>
    <row r="317" spans="1:67" ht="15">
      <c r="A317" s="65" t="s">
        <v>242</v>
      </c>
      <c r="B317" s="66"/>
      <c r="C317" s="66"/>
      <c r="D317" s="67"/>
      <c r="E317" s="69">
        <v>50</v>
      </c>
      <c r="F317" s="103" t="s">
        <v>1530</v>
      </c>
      <c r="G317" s="66"/>
      <c r="H317" s="70"/>
      <c r="I317" s="71"/>
      <c r="J317" s="71"/>
      <c r="K317" s="70" t="s">
        <v>7480</v>
      </c>
      <c r="L317" s="74"/>
      <c r="M317" s="75">
        <v>833.1502075195312</v>
      </c>
      <c r="N317" s="75">
        <v>9542.9404296875</v>
      </c>
      <c r="O317" s="76"/>
      <c r="P317" s="77"/>
      <c r="Q317" s="77"/>
      <c r="R317" s="89"/>
      <c r="S317" s="48">
        <v>0</v>
      </c>
      <c r="T317" s="48">
        <v>1</v>
      </c>
      <c r="U317" s="49">
        <v>0</v>
      </c>
      <c r="V317" s="49">
        <v>0.009009</v>
      </c>
      <c r="W317" s="49">
        <v>0.015625</v>
      </c>
      <c r="X317" s="49">
        <v>0.544933</v>
      </c>
      <c r="Y317" s="49">
        <v>0</v>
      </c>
      <c r="Z317" s="49">
        <v>0</v>
      </c>
      <c r="AA317" s="72">
        <v>317</v>
      </c>
      <c r="AB317" s="72"/>
      <c r="AC317" s="73"/>
      <c r="AD317" s="79" t="s">
        <v>3989</v>
      </c>
      <c r="AE317" s="79">
        <v>164</v>
      </c>
      <c r="AF317" s="79">
        <v>69</v>
      </c>
      <c r="AG317" s="79">
        <v>4896</v>
      </c>
      <c r="AH317" s="79">
        <v>15646</v>
      </c>
      <c r="AI317" s="79"/>
      <c r="AJ317" s="79"/>
      <c r="AK317" s="79"/>
      <c r="AL317" s="79"/>
      <c r="AM317" s="79"/>
      <c r="AN317" s="81">
        <v>41544.57642361111</v>
      </c>
      <c r="AO317" s="79"/>
      <c r="AP317" s="79" t="b">
        <v>0</v>
      </c>
      <c r="AQ317" s="79" t="b">
        <v>0</v>
      </c>
      <c r="AR317" s="79" t="b">
        <v>0</v>
      </c>
      <c r="AS317" s="79"/>
      <c r="AT317" s="79">
        <v>0</v>
      </c>
      <c r="AU317" s="84" t="s">
        <v>6484</v>
      </c>
      <c r="AV317" s="79" t="b">
        <v>0</v>
      </c>
      <c r="AW317" s="79" t="s">
        <v>6792</v>
      </c>
      <c r="AX317" s="84" t="s">
        <v>6822</v>
      </c>
      <c r="AY317" s="79" t="s">
        <v>66</v>
      </c>
      <c r="AZ317" s="79" t="str">
        <f>REPLACE(INDEX(GroupVertices[Group],MATCH(Vertices[[#This Row],[Vertex]],GroupVertices[Vertex],0)),1,1,"")</f>
        <v>1</v>
      </c>
      <c r="BA317" s="48"/>
      <c r="BB317" s="48"/>
      <c r="BC317" s="48"/>
      <c r="BD317" s="48"/>
      <c r="BE317" s="48"/>
      <c r="BF317" s="48"/>
      <c r="BG317" s="133" t="s">
        <v>8569</v>
      </c>
      <c r="BH317" s="133" t="s">
        <v>8569</v>
      </c>
      <c r="BI317" s="133" t="s">
        <v>8736</v>
      </c>
      <c r="BJ317" s="133" t="s">
        <v>8736</v>
      </c>
      <c r="BK317" s="2"/>
      <c r="BL317" s="3"/>
      <c r="BM317" s="3"/>
      <c r="BN317" s="3"/>
      <c r="BO317" s="3"/>
    </row>
    <row r="318" spans="1:67" ht="15">
      <c r="A318" s="65" t="s">
        <v>243</v>
      </c>
      <c r="B318" s="66"/>
      <c r="C318" s="66"/>
      <c r="D318" s="67"/>
      <c r="E318" s="69">
        <v>50</v>
      </c>
      <c r="F318" s="103" t="s">
        <v>1531</v>
      </c>
      <c r="G318" s="66"/>
      <c r="H318" s="70"/>
      <c r="I318" s="71"/>
      <c r="J318" s="71"/>
      <c r="K318" s="70" t="s">
        <v>7481</v>
      </c>
      <c r="L318" s="74"/>
      <c r="M318" s="75">
        <v>213.3729705810547</v>
      </c>
      <c r="N318" s="75">
        <v>7221.52392578125</v>
      </c>
      <c r="O318" s="76"/>
      <c r="P318" s="77"/>
      <c r="Q318" s="77"/>
      <c r="R318" s="89"/>
      <c r="S318" s="48">
        <v>0</v>
      </c>
      <c r="T318" s="48">
        <v>1</v>
      </c>
      <c r="U318" s="49">
        <v>0</v>
      </c>
      <c r="V318" s="49">
        <v>0.009009</v>
      </c>
      <c r="W318" s="49">
        <v>0.015625</v>
      </c>
      <c r="X318" s="49">
        <v>0.544933</v>
      </c>
      <c r="Y318" s="49">
        <v>0</v>
      </c>
      <c r="Z318" s="49">
        <v>0</v>
      </c>
      <c r="AA318" s="72">
        <v>318</v>
      </c>
      <c r="AB318" s="72"/>
      <c r="AC318" s="73"/>
      <c r="AD318" s="79" t="s">
        <v>3990</v>
      </c>
      <c r="AE318" s="79">
        <v>190</v>
      </c>
      <c r="AF318" s="79">
        <v>60</v>
      </c>
      <c r="AG318" s="79">
        <v>2367</v>
      </c>
      <c r="AH318" s="79">
        <v>7052</v>
      </c>
      <c r="AI318" s="79"/>
      <c r="AJ318" s="79"/>
      <c r="AK318" s="79"/>
      <c r="AL318" s="79"/>
      <c r="AM318" s="79"/>
      <c r="AN318" s="81">
        <v>41217.34165509259</v>
      </c>
      <c r="AO318" s="84" t="s">
        <v>5921</v>
      </c>
      <c r="AP318" s="79" t="b">
        <v>1</v>
      </c>
      <c r="AQ318" s="79" t="b">
        <v>0</v>
      </c>
      <c r="AR318" s="79" t="b">
        <v>0</v>
      </c>
      <c r="AS318" s="79"/>
      <c r="AT318" s="79">
        <v>0</v>
      </c>
      <c r="AU318" s="84" t="s">
        <v>6484</v>
      </c>
      <c r="AV318" s="79" t="b">
        <v>0</v>
      </c>
      <c r="AW318" s="79" t="s">
        <v>6792</v>
      </c>
      <c r="AX318" s="84" t="s">
        <v>6823</v>
      </c>
      <c r="AY318" s="79" t="s">
        <v>66</v>
      </c>
      <c r="AZ318" s="79" t="str">
        <f>REPLACE(INDEX(GroupVertices[Group],MATCH(Vertices[[#This Row],[Vertex]],GroupVertices[Vertex],0)),1,1,"")</f>
        <v>1</v>
      </c>
      <c r="BA318" s="48"/>
      <c r="BB318" s="48"/>
      <c r="BC318" s="48"/>
      <c r="BD318" s="48"/>
      <c r="BE318" s="48"/>
      <c r="BF318" s="48"/>
      <c r="BG318" s="133" t="s">
        <v>8569</v>
      </c>
      <c r="BH318" s="133" t="s">
        <v>8569</v>
      </c>
      <c r="BI318" s="133" t="s">
        <v>8736</v>
      </c>
      <c r="BJ318" s="133" t="s">
        <v>8736</v>
      </c>
      <c r="BK318" s="2"/>
      <c r="BL318" s="3"/>
      <c r="BM318" s="3"/>
      <c r="BN318" s="3"/>
      <c r="BO318" s="3"/>
    </row>
    <row r="319" spans="1:67" ht="15">
      <c r="A319" s="65" t="s">
        <v>244</v>
      </c>
      <c r="B319" s="66"/>
      <c r="C319" s="66"/>
      <c r="D319" s="67"/>
      <c r="E319" s="69">
        <v>69.92051625755842</v>
      </c>
      <c r="F319" s="103" t="s">
        <v>1532</v>
      </c>
      <c r="G319" s="66"/>
      <c r="H319" s="70"/>
      <c r="I319" s="71"/>
      <c r="J319" s="71"/>
      <c r="K319" s="70" t="s">
        <v>7482</v>
      </c>
      <c r="L319" s="74"/>
      <c r="M319" s="75">
        <v>2683.70263671875</v>
      </c>
      <c r="N319" s="75">
        <v>8049.3369140625</v>
      </c>
      <c r="O319" s="76"/>
      <c r="P319" s="77"/>
      <c r="Q319" s="77"/>
      <c r="R319" s="89"/>
      <c r="S319" s="48">
        <v>0</v>
      </c>
      <c r="T319" s="48">
        <v>1</v>
      </c>
      <c r="U319" s="49">
        <v>0</v>
      </c>
      <c r="V319" s="49">
        <v>0.058824</v>
      </c>
      <c r="W319" s="49">
        <v>0</v>
      </c>
      <c r="X319" s="49">
        <v>0.566572</v>
      </c>
      <c r="Y319" s="49">
        <v>0</v>
      </c>
      <c r="Z319" s="49">
        <v>0</v>
      </c>
      <c r="AA319" s="72">
        <v>319</v>
      </c>
      <c r="AB319" s="72"/>
      <c r="AC319" s="73"/>
      <c r="AD319" s="79" t="s">
        <v>3991</v>
      </c>
      <c r="AE319" s="79">
        <v>482</v>
      </c>
      <c r="AF319" s="79">
        <v>168</v>
      </c>
      <c r="AG319" s="79">
        <v>10321</v>
      </c>
      <c r="AH319" s="79">
        <v>3539</v>
      </c>
      <c r="AI319" s="79"/>
      <c r="AJ319" s="79" t="s">
        <v>4629</v>
      </c>
      <c r="AK319" s="79" t="s">
        <v>5233</v>
      </c>
      <c r="AL319" s="84" t="s">
        <v>5607</v>
      </c>
      <c r="AM319" s="79"/>
      <c r="AN319" s="81">
        <v>39933.062256944446</v>
      </c>
      <c r="AO319" s="84" t="s">
        <v>5922</v>
      </c>
      <c r="AP319" s="79" t="b">
        <v>0</v>
      </c>
      <c r="AQ319" s="79" t="b">
        <v>0</v>
      </c>
      <c r="AR319" s="79" t="b">
        <v>1</v>
      </c>
      <c r="AS319" s="79"/>
      <c r="AT319" s="79">
        <v>12</v>
      </c>
      <c r="AU319" s="84" t="s">
        <v>6489</v>
      </c>
      <c r="AV319" s="79" t="b">
        <v>0</v>
      </c>
      <c r="AW319" s="79" t="s">
        <v>6792</v>
      </c>
      <c r="AX319" s="84" t="s">
        <v>6824</v>
      </c>
      <c r="AY319" s="79" t="s">
        <v>66</v>
      </c>
      <c r="AZ319" s="79" t="str">
        <f>REPLACE(INDEX(GroupVertices[Group],MATCH(Vertices[[#This Row],[Vertex]],GroupVertices[Vertex],0)),1,1,"")</f>
        <v>7</v>
      </c>
      <c r="BA319" s="48" t="s">
        <v>1249</v>
      </c>
      <c r="BB319" s="48" t="s">
        <v>1249</v>
      </c>
      <c r="BC319" s="48" t="s">
        <v>1313</v>
      </c>
      <c r="BD319" s="48" t="s">
        <v>1313</v>
      </c>
      <c r="BE319" s="48"/>
      <c r="BF319" s="48"/>
      <c r="BG319" s="133" t="s">
        <v>8574</v>
      </c>
      <c r="BH319" s="133" t="s">
        <v>8574</v>
      </c>
      <c r="BI319" s="133" t="s">
        <v>8740</v>
      </c>
      <c r="BJ319" s="133" t="s">
        <v>8740</v>
      </c>
      <c r="BK319" s="2"/>
      <c r="BL319" s="3"/>
      <c r="BM319" s="3"/>
      <c r="BN319" s="3"/>
      <c r="BO319" s="3"/>
    </row>
    <row r="320" spans="1:67" ht="15">
      <c r="A320" s="65" t="s">
        <v>245</v>
      </c>
      <c r="B320" s="66"/>
      <c r="C320" s="66"/>
      <c r="D320" s="67"/>
      <c r="E320" s="69">
        <v>50</v>
      </c>
      <c r="F320" s="103" t="s">
        <v>1533</v>
      </c>
      <c r="G320" s="66"/>
      <c r="H320" s="70"/>
      <c r="I320" s="71"/>
      <c r="J320" s="71"/>
      <c r="K320" s="70" t="s">
        <v>7484</v>
      </c>
      <c r="L320" s="74"/>
      <c r="M320" s="75">
        <v>534.540771484375</v>
      </c>
      <c r="N320" s="75">
        <v>4203.01513671875</v>
      </c>
      <c r="O320" s="76"/>
      <c r="P320" s="77"/>
      <c r="Q320" s="77"/>
      <c r="R320" s="89"/>
      <c r="S320" s="48">
        <v>0</v>
      </c>
      <c r="T320" s="48">
        <v>1</v>
      </c>
      <c r="U320" s="49">
        <v>0</v>
      </c>
      <c r="V320" s="49">
        <v>0.009009</v>
      </c>
      <c r="W320" s="49">
        <v>0.015625</v>
      </c>
      <c r="X320" s="49">
        <v>0.544933</v>
      </c>
      <c r="Y320" s="49">
        <v>0</v>
      </c>
      <c r="Z320" s="49">
        <v>0</v>
      </c>
      <c r="AA320" s="72">
        <v>320</v>
      </c>
      <c r="AB320" s="72"/>
      <c r="AC320" s="73"/>
      <c r="AD320" s="79" t="s">
        <v>3993</v>
      </c>
      <c r="AE320" s="79">
        <v>244</v>
      </c>
      <c r="AF320" s="79">
        <v>590</v>
      </c>
      <c r="AG320" s="79">
        <v>19482</v>
      </c>
      <c r="AH320" s="79">
        <v>10167</v>
      </c>
      <c r="AI320" s="79"/>
      <c r="AJ320" s="79" t="s">
        <v>4631</v>
      </c>
      <c r="AK320" s="79"/>
      <c r="AL320" s="79"/>
      <c r="AM320" s="79"/>
      <c r="AN320" s="81">
        <v>40741.21634259259</v>
      </c>
      <c r="AO320" s="84" t="s">
        <v>5924</v>
      </c>
      <c r="AP320" s="79" t="b">
        <v>0</v>
      </c>
      <c r="AQ320" s="79" t="b">
        <v>0</v>
      </c>
      <c r="AR320" s="79" t="b">
        <v>1</v>
      </c>
      <c r="AS320" s="79"/>
      <c r="AT320" s="79">
        <v>1</v>
      </c>
      <c r="AU320" s="84" t="s">
        <v>6490</v>
      </c>
      <c r="AV320" s="79" t="b">
        <v>0</v>
      </c>
      <c r="AW320" s="79" t="s">
        <v>6792</v>
      </c>
      <c r="AX320" s="84" t="s">
        <v>6826</v>
      </c>
      <c r="AY320" s="79" t="s">
        <v>66</v>
      </c>
      <c r="AZ320" s="79" t="str">
        <f>REPLACE(INDEX(GroupVertices[Group],MATCH(Vertices[[#This Row],[Vertex]],GroupVertices[Vertex],0)),1,1,"")</f>
        <v>1</v>
      </c>
      <c r="BA320" s="48"/>
      <c r="BB320" s="48"/>
      <c r="BC320" s="48"/>
      <c r="BD320" s="48"/>
      <c r="BE320" s="48"/>
      <c r="BF320" s="48"/>
      <c r="BG320" s="133" t="s">
        <v>8569</v>
      </c>
      <c r="BH320" s="133" t="s">
        <v>8569</v>
      </c>
      <c r="BI320" s="133" t="s">
        <v>8736</v>
      </c>
      <c r="BJ320" s="133" t="s">
        <v>8736</v>
      </c>
      <c r="BK320" s="2"/>
      <c r="BL320" s="3"/>
      <c r="BM320" s="3"/>
      <c r="BN320" s="3"/>
      <c r="BO320" s="3"/>
    </row>
    <row r="321" spans="1:67" ht="15">
      <c r="A321" s="65" t="s">
        <v>247</v>
      </c>
      <c r="B321" s="66"/>
      <c r="C321" s="66"/>
      <c r="D321" s="67"/>
      <c r="E321" s="69">
        <v>100</v>
      </c>
      <c r="F321" s="103" t="s">
        <v>1534</v>
      </c>
      <c r="G321" s="66"/>
      <c r="H321" s="70"/>
      <c r="I321" s="71"/>
      <c r="J321" s="71"/>
      <c r="K321" s="70" t="s">
        <v>7486</v>
      </c>
      <c r="L321" s="74"/>
      <c r="M321" s="75">
        <v>6722.31201171875</v>
      </c>
      <c r="N321" s="75">
        <v>5808.45751953125</v>
      </c>
      <c r="O321" s="76"/>
      <c r="P321" s="77"/>
      <c r="Q321" s="77"/>
      <c r="R321" s="89"/>
      <c r="S321" s="48">
        <v>0</v>
      </c>
      <c r="T321" s="48">
        <v>1</v>
      </c>
      <c r="U321" s="49">
        <v>0</v>
      </c>
      <c r="V321" s="49">
        <v>1</v>
      </c>
      <c r="W321" s="49">
        <v>0</v>
      </c>
      <c r="X321" s="49">
        <v>0.999999</v>
      </c>
      <c r="Y321" s="49">
        <v>0</v>
      </c>
      <c r="Z321" s="49">
        <v>0</v>
      </c>
      <c r="AA321" s="72">
        <v>321</v>
      </c>
      <c r="AB321" s="72"/>
      <c r="AC321" s="73"/>
      <c r="AD321" s="79" t="s">
        <v>3995</v>
      </c>
      <c r="AE321" s="79">
        <v>88</v>
      </c>
      <c r="AF321" s="79">
        <v>35</v>
      </c>
      <c r="AG321" s="79">
        <v>193</v>
      </c>
      <c r="AH321" s="79">
        <v>753</v>
      </c>
      <c r="AI321" s="79"/>
      <c r="AJ321" s="79" t="s">
        <v>4633</v>
      </c>
      <c r="AK321" s="79" t="s">
        <v>5234</v>
      </c>
      <c r="AL321" s="79"/>
      <c r="AM321" s="79"/>
      <c r="AN321" s="81">
        <v>43443.12871527778</v>
      </c>
      <c r="AO321" s="84" t="s">
        <v>5926</v>
      </c>
      <c r="AP321" s="79" t="b">
        <v>1</v>
      </c>
      <c r="AQ321" s="79" t="b">
        <v>0</v>
      </c>
      <c r="AR321" s="79" t="b">
        <v>0</v>
      </c>
      <c r="AS321" s="79"/>
      <c r="AT321" s="79">
        <v>0</v>
      </c>
      <c r="AU321" s="79"/>
      <c r="AV321" s="79" t="b">
        <v>0</v>
      </c>
      <c r="AW321" s="79" t="s">
        <v>6792</v>
      </c>
      <c r="AX321" s="84" t="s">
        <v>6828</v>
      </c>
      <c r="AY321" s="79" t="s">
        <v>66</v>
      </c>
      <c r="AZ321" s="79" t="str">
        <f>REPLACE(INDEX(GroupVertices[Group],MATCH(Vertices[[#This Row],[Vertex]],GroupVertices[Vertex],0)),1,1,"")</f>
        <v>81</v>
      </c>
      <c r="BA321" s="48"/>
      <c r="BB321" s="48"/>
      <c r="BC321" s="48"/>
      <c r="BD321" s="48"/>
      <c r="BE321" s="48"/>
      <c r="BF321" s="48"/>
      <c r="BG321" s="133" t="s">
        <v>9239</v>
      </c>
      <c r="BH321" s="133" t="s">
        <v>9239</v>
      </c>
      <c r="BI321" s="133" t="s">
        <v>9575</v>
      </c>
      <c r="BJ321" s="133" t="s">
        <v>9575</v>
      </c>
      <c r="BK321" s="2"/>
      <c r="BL321" s="3"/>
      <c r="BM321" s="3"/>
      <c r="BN321" s="3"/>
      <c r="BO321" s="3"/>
    </row>
    <row r="322" spans="1:67" ht="15">
      <c r="A322" s="65" t="s">
        <v>248</v>
      </c>
      <c r="B322" s="66"/>
      <c r="C322" s="66"/>
      <c r="D322" s="67"/>
      <c r="E322" s="69">
        <v>82.9129711256032</v>
      </c>
      <c r="F322" s="103" t="s">
        <v>1535</v>
      </c>
      <c r="G322" s="66"/>
      <c r="H322" s="70"/>
      <c r="I322" s="71"/>
      <c r="J322" s="71"/>
      <c r="K322" s="70" t="s">
        <v>7488</v>
      </c>
      <c r="L322" s="74"/>
      <c r="M322" s="75">
        <v>4043.80517578125</v>
      </c>
      <c r="N322" s="75">
        <v>4118.42236328125</v>
      </c>
      <c r="O322" s="76"/>
      <c r="P322" s="77"/>
      <c r="Q322" s="77"/>
      <c r="R322" s="89"/>
      <c r="S322" s="48">
        <v>0</v>
      </c>
      <c r="T322" s="48">
        <v>1</v>
      </c>
      <c r="U322" s="49">
        <v>0</v>
      </c>
      <c r="V322" s="49">
        <v>0.2</v>
      </c>
      <c r="W322" s="49">
        <v>0</v>
      </c>
      <c r="X322" s="49">
        <v>0.610687</v>
      </c>
      <c r="Y322" s="49">
        <v>0</v>
      </c>
      <c r="Z322" s="49">
        <v>0</v>
      </c>
      <c r="AA322" s="72">
        <v>322</v>
      </c>
      <c r="AB322" s="72"/>
      <c r="AC322" s="73"/>
      <c r="AD322" s="79" t="s">
        <v>3997</v>
      </c>
      <c r="AE322" s="79">
        <v>65</v>
      </c>
      <c r="AF322" s="79">
        <v>74</v>
      </c>
      <c r="AG322" s="79">
        <v>9518</v>
      </c>
      <c r="AH322" s="79">
        <v>45894</v>
      </c>
      <c r="AI322" s="79"/>
      <c r="AJ322" s="79" t="s">
        <v>4635</v>
      </c>
      <c r="AK322" s="79"/>
      <c r="AL322" s="84" t="s">
        <v>5609</v>
      </c>
      <c r="AM322" s="79"/>
      <c r="AN322" s="81">
        <v>41095.34244212963</v>
      </c>
      <c r="AO322" s="84" t="s">
        <v>5928</v>
      </c>
      <c r="AP322" s="79" t="b">
        <v>0</v>
      </c>
      <c r="AQ322" s="79" t="b">
        <v>0</v>
      </c>
      <c r="AR322" s="79" t="b">
        <v>0</v>
      </c>
      <c r="AS322" s="79"/>
      <c r="AT322" s="79">
        <v>2</v>
      </c>
      <c r="AU322" s="84" t="s">
        <v>6484</v>
      </c>
      <c r="AV322" s="79" t="b">
        <v>0</v>
      </c>
      <c r="AW322" s="79" t="s">
        <v>6792</v>
      </c>
      <c r="AX322" s="84" t="s">
        <v>6830</v>
      </c>
      <c r="AY322" s="79" t="s">
        <v>66</v>
      </c>
      <c r="AZ322" s="79" t="str">
        <f>REPLACE(INDEX(GroupVertices[Group],MATCH(Vertices[[#This Row],[Vertex]],GroupVertices[Vertex],0)),1,1,"")</f>
        <v>27</v>
      </c>
      <c r="BA322" s="48"/>
      <c r="BB322" s="48"/>
      <c r="BC322" s="48"/>
      <c r="BD322" s="48"/>
      <c r="BE322" s="48" t="s">
        <v>1340</v>
      </c>
      <c r="BF322" s="48" t="s">
        <v>1340</v>
      </c>
      <c r="BG322" s="133" t="s">
        <v>8590</v>
      </c>
      <c r="BH322" s="133" t="s">
        <v>8590</v>
      </c>
      <c r="BI322" s="133" t="s">
        <v>8754</v>
      </c>
      <c r="BJ322" s="133" t="s">
        <v>8754</v>
      </c>
      <c r="BK322" s="2"/>
      <c r="BL322" s="3"/>
      <c r="BM322" s="3"/>
      <c r="BN322" s="3"/>
      <c r="BO322" s="3"/>
    </row>
    <row r="323" spans="1:67" ht="15">
      <c r="A323" s="65" t="s">
        <v>249</v>
      </c>
      <c r="B323" s="66"/>
      <c r="C323" s="66"/>
      <c r="D323" s="67"/>
      <c r="E323" s="69">
        <v>50</v>
      </c>
      <c r="F323" s="103" t="s">
        <v>1536</v>
      </c>
      <c r="G323" s="66"/>
      <c r="H323" s="70"/>
      <c r="I323" s="71"/>
      <c r="J323" s="71"/>
      <c r="K323" s="70" t="s">
        <v>7490</v>
      </c>
      <c r="L323" s="74"/>
      <c r="M323" s="75">
        <v>383.67620849609375</v>
      </c>
      <c r="N323" s="75">
        <v>9014.810546875</v>
      </c>
      <c r="O323" s="76"/>
      <c r="P323" s="77"/>
      <c r="Q323" s="77"/>
      <c r="R323" s="89"/>
      <c r="S323" s="48">
        <v>0</v>
      </c>
      <c r="T323" s="48">
        <v>1</v>
      </c>
      <c r="U323" s="49">
        <v>0</v>
      </c>
      <c r="V323" s="49">
        <v>0.009009</v>
      </c>
      <c r="W323" s="49">
        <v>0.015625</v>
      </c>
      <c r="X323" s="49">
        <v>0.544933</v>
      </c>
      <c r="Y323" s="49">
        <v>0</v>
      </c>
      <c r="Z323" s="49">
        <v>0</v>
      </c>
      <c r="AA323" s="72">
        <v>323</v>
      </c>
      <c r="AB323" s="72"/>
      <c r="AC323" s="73"/>
      <c r="AD323" s="79" t="s">
        <v>3999</v>
      </c>
      <c r="AE323" s="79">
        <v>711</v>
      </c>
      <c r="AF323" s="79">
        <v>410</v>
      </c>
      <c r="AG323" s="79">
        <v>50765</v>
      </c>
      <c r="AH323" s="79">
        <v>37381</v>
      </c>
      <c r="AI323" s="79"/>
      <c r="AJ323" s="79" t="s">
        <v>4637</v>
      </c>
      <c r="AK323" s="79" t="s">
        <v>5236</v>
      </c>
      <c r="AL323" s="79"/>
      <c r="AM323" s="79"/>
      <c r="AN323" s="81">
        <v>41843.22586805555</v>
      </c>
      <c r="AO323" s="84" t="s">
        <v>5930</v>
      </c>
      <c r="AP323" s="79" t="b">
        <v>0</v>
      </c>
      <c r="AQ323" s="79" t="b">
        <v>0</v>
      </c>
      <c r="AR323" s="79" t="b">
        <v>1</v>
      </c>
      <c r="AS323" s="79"/>
      <c r="AT323" s="79">
        <v>8</v>
      </c>
      <c r="AU323" s="84" t="s">
        <v>6484</v>
      </c>
      <c r="AV323" s="79" t="b">
        <v>0</v>
      </c>
      <c r="AW323" s="79" t="s">
        <v>6792</v>
      </c>
      <c r="AX323" s="84" t="s">
        <v>6832</v>
      </c>
      <c r="AY323" s="79" t="s">
        <v>66</v>
      </c>
      <c r="AZ323" s="79" t="str">
        <f>REPLACE(INDEX(GroupVertices[Group],MATCH(Vertices[[#This Row],[Vertex]],GroupVertices[Vertex],0)),1,1,"")</f>
        <v>1</v>
      </c>
      <c r="BA323" s="48"/>
      <c r="BB323" s="48"/>
      <c r="BC323" s="48"/>
      <c r="BD323" s="48"/>
      <c r="BE323" s="48"/>
      <c r="BF323" s="48"/>
      <c r="BG323" s="133" t="s">
        <v>8569</v>
      </c>
      <c r="BH323" s="133" t="s">
        <v>8569</v>
      </c>
      <c r="BI323" s="133" t="s">
        <v>8736</v>
      </c>
      <c r="BJ323" s="133" t="s">
        <v>8736</v>
      </c>
      <c r="BK323" s="2"/>
      <c r="BL323" s="3"/>
      <c r="BM323" s="3"/>
      <c r="BN323" s="3"/>
      <c r="BO323" s="3"/>
    </row>
    <row r="324" spans="1:67" ht="15">
      <c r="A324" s="65" t="s">
        <v>251</v>
      </c>
      <c r="B324" s="66"/>
      <c r="C324" s="66"/>
      <c r="D324" s="67"/>
      <c r="E324" s="69">
        <v>69.92051625755842</v>
      </c>
      <c r="F324" s="103" t="s">
        <v>1538</v>
      </c>
      <c r="G324" s="66"/>
      <c r="H324" s="70"/>
      <c r="I324" s="71"/>
      <c r="J324" s="71"/>
      <c r="K324" s="70" t="s">
        <v>7495</v>
      </c>
      <c r="L324" s="74"/>
      <c r="M324" s="75">
        <v>2353.4697265625</v>
      </c>
      <c r="N324" s="75">
        <v>8596.7236328125</v>
      </c>
      <c r="O324" s="76"/>
      <c r="P324" s="77"/>
      <c r="Q324" s="77"/>
      <c r="R324" s="89"/>
      <c r="S324" s="48">
        <v>0</v>
      </c>
      <c r="T324" s="48">
        <v>1</v>
      </c>
      <c r="U324" s="49">
        <v>0</v>
      </c>
      <c r="V324" s="49">
        <v>0.058824</v>
      </c>
      <c r="W324" s="49">
        <v>0</v>
      </c>
      <c r="X324" s="49">
        <v>0.566572</v>
      </c>
      <c r="Y324" s="49">
        <v>0</v>
      </c>
      <c r="Z324" s="49">
        <v>0</v>
      </c>
      <c r="AA324" s="72">
        <v>324</v>
      </c>
      <c r="AB324" s="72"/>
      <c r="AC324" s="73"/>
      <c r="AD324" s="79" t="s">
        <v>4004</v>
      </c>
      <c r="AE324" s="79">
        <v>265</v>
      </c>
      <c r="AF324" s="79">
        <v>52</v>
      </c>
      <c r="AG324" s="79">
        <v>144</v>
      </c>
      <c r="AH324" s="79">
        <v>168</v>
      </c>
      <c r="AI324" s="79"/>
      <c r="AJ324" s="79" t="s">
        <v>4642</v>
      </c>
      <c r="AK324" s="79"/>
      <c r="AL324" s="79"/>
      <c r="AM324" s="79"/>
      <c r="AN324" s="81">
        <v>41512.355474537035</v>
      </c>
      <c r="AO324" s="84" t="s">
        <v>5935</v>
      </c>
      <c r="AP324" s="79" t="b">
        <v>1</v>
      </c>
      <c r="AQ324" s="79" t="b">
        <v>0</v>
      </c>
      <c r="AR324" s="79" t="b">
        <v>0</v>
      </c>
      <c r="AS324" s="79"/>
      <c r="AT324" s="79">
        <v>0</v>
      </c>
      <c r="AU324" s="84" t="s">
        <v>6484</v>
      </c>
      <c r="AV324" s="79" t="b">
        <v>0</v>
      </c>
      <c r="AW324" s="79" t="s">
        <v>6792</v>
      </c>
      <c r="AX324" s="84" t="s">
        <v>6837</v>
      </c>
      <c r="AY324" s="79" t="s">
        <v>66</v>
      </c>
      <c r="AZ324" s="79" t="str">
        <f>REPLACE(INDEX(GroupVertices[Group],MATCH(Vertices[[#This Row],[Vertex]],GroupVertices[Vertex],0)),1,1,"")</f>
        <v>7</v>
      </c>
      <c r="BA324" s="48" t="s">
        <v>1249</v>
      </c>
      <c r="BB324" s="48" t="s">
        <v>1249</v>
      </c>
      <c r="BC324" s="48" t="s">
        <v>1313</v>
      </c>
      <c r="BD324" s="48" t="s">
        <v>1313</v>
      </c>
      <c r="BE324" s="48"/>
      <c r="BF324" s="48"/>
      <c r="BG324" s="133" t="s">
        <v>8574</v>
      </c>
      <c r="BH324" s="133" t="s">
        <v>8574</v>
      </c>
      <c r="BI324" s="133" t="s">
        <v>8740</v>
      </c>
      <c r="BJ324" s="133" t="s">
        <v>8740</v>
      </c>
      <c r="BK324" s="2"/>
      <c r="BL324" s="3"/>
      <c r="BM324" s="3"/>
      <c r="BN324" s="3"/>
      <c r="BO324" s="3"/>
    </row>
    <row r="325" spans="1:67" ht="15">
      <c r="A325" s="65" t="s">
        <v>252</v>
      </c>
      <c r="B325" s="66"/>
      <c r="C325" s="66"/>
      <c r="D325" s="67"/>
      <c r="E325" s="69">
        <v>100</v>
      </c>
      <c r="F325" s="103" t="s">
        <v>6513</v>
      </c>
      <c r="G325" s="66"/>
      <c r="H325" s="70"/>
      <c r="I325" s="71"/>
      <c r="J325" s="71"/>
      <c r="K325" s="70" t="s">
        <v>7496</v>
      </c>
      <c r="L325" s="74"/>
      <c r="M325" s="75">
        <v>5539.08984375</v>
      </c>
      <c r="N325" s="75">
        <v>5941.0634765625</v>
      </c>
      <c r="O325" s="76"/>
      <c r="P325" s="77"/>
      <c r="Q325" s="77"/>
      <c r="R325" s="89"/>
      <c r="S325" s="48">
        <v>0</v>
      </c>
      <c r="T325" s="48">
        <v>1</v>
      </c>
      <c r="U325" s="49">
        <v>0</v>
      </c>
      <c r="V325" s="49">
        <v>1</v>
      </c>
      <c r="W325" s="49">
        <v>0</v>
      </c>
      <c r="X325" s="49">
        <v>0.999999</v>
      </c>
      <c r="Y325" s="49">
        <v>0</v>
      </c>
      <c r="Z325" s="49">
        <v>0</v>
      </c>
      <c r="AA325" s="72">
        <v>325</v>
      </c>
      <c r="AB325" s="72"/>
      <c r="AC325" s="73"/>
      <c r="AD325" s="79" t="s">
        <v>4005</v>
      </c>
      <c r="AE325" s="79">
        <v>105</v>
      </c>
      <c r="AF325" s="79">
        <v>443</v>
      </c>
      <c r="AG325" s="79">
        <v>12328</v>
      </c>
      <c r="AH325" s="79">
        <v>10861</v>
      </c>
      <c r="AI325" s="79"/>
      <c r="AJ325" s="79" t="s">
        <v>4643</v>
      </c>
      <c r="AK325" s="79"/>
      <c r="AL325" s="84" t="s">
        <v>5613</v>
      </c>
      <c r="AM325" s="79"/>
      <c r="AN325" s="81">
        <v>39860.132060185184</v>
      </c>
      <c r="AO325" s="84" t="s">
        <v>5936</v>
      </c>
      <c r="AP325" s="79" t="b">
        <v>0</v>
      </c>
      <c r="AQ325" s="79" t="b">
        <v>0</v>
      </c>
      <c r="AR325" s="79" t="b">
        <v>1</v>
      </c>
      <c r="AS325" s="79"/>
      <c r="AT325" s="79">
        <v>3</v>
      </c>
      <c r="AU325" s="84" t="s">
        <v>6491</v>
      </c>
      <c r="AV325" s="79" t="b">
        <v>0</v>
      </c>
      <c r="AW325" s="79" t="s">
        <v>6792</v>
      </c>
      <c r="AX325" s="84" t="s">
        <v>6838</v>
      </c>
      <c r="AY325" s="79" t="s">
        <v>66</v>
      </c>
      <c r="AZ325" s="79" t="str">
        <f>REPLACE(INDEX(GroupVertices[Group],MATCH(Vertices[[#This Row],[Vertex]],GroupVertices[Vertex],0)),1,1,"")</f>
        <v>107</v>
      </c>
      <c r="BA325" s="48"/>
      <c r="BB325" s="48"/>
      <c r="BC325" s="48"/>
      <c r="BD325" s="48"/>
      <c r="BE325" s="48"/>
      <c r="BF325" s="48"/>
      <c r="BG325" s="133" t="s">
        <v>9240</v>
      </c>
      <c r="BH325" s="133" t="s">
        <v>9240</v>
      </c>
      <c r="BI325" s="133" t="s">
        <v>9576</v>
      </c>
      <c r="BJ325" s="133" t="s">
        <v>9576</v>
      </c>
      <c r="BK325" s="2"/>
      <c r="BL325" s="3"/>
      <c r="BM325" s="3"/>
      <c r="BN325" s="3"/>
      <c r="BO325" s="3"/>
    </row>
    <row r="326" spans="1:67" ht="15">
      <c r="A326" s="65" t="s">
        <v>255</v>
      </c>
      <c r="B326" s="66"/>
      <c r="C326" s="66"/>
      <c r="D326" s="67"/>
      <c r="E326" s="69">
        <v>50</v>
      </c>
      <c r="F326" s="103" t="s">
        <v>1541</v>
      </c>
      <c r="G326" s="66"/>
      <c r="H326" s="70"/>
      <c r="I326" s="71"/>
      <c r="J326" s="71"/>
      <c r="K326" s="70" t="s">
        <v>7502</v>
      </c>
      <c r="L326" s="74"/>
      <c r="M326" s="75">
        <v>1265.988037109375</v>
      </c>
      <c r="N326" s="75">
        <v>7494.59765625</v>
      </c>
      <c r="O326" s="76"/>
      <c r="P326" s="77"/>
      <c r="Q326" s="77"/>
      <c r="R326" s="89"/>
      <c r="S326" s="48">
        <v>0</v>
      </c>
      <c r="T326" s="48">
        <v>1</v>
      </c>
      <c r="U326" s="49">
        <v>0</v>
      </c>
      <c r="V326" s="49">
        <v>0.009009</v>
      </c>
      <c r="W326" s="49">
        <v>0.015625</v>
      </c>
      <c r="X326" s="49">
        <v>0.544933</v>
      </c>
      <c r="Y326" s="49">
        <v>0</v>
      </c>
      <c r="Z326" s="49">
        <v>0</v>
      </c>
      <c r="AA326" s="72">
        <v>326</v>
      </c>
      <c r="AB326" s="72"/>
      <c r="AC326" s="73"/>
      <c r="AD326" s="79" t="s">
        <v>4011</v>
      </c>
      <c r="AE326" s="79">
        <v>254</v>
      </c>
      <c r="AF326" s="79">
        <v>68</v>
      </c>
      <c r="AG326" s="79">
        <v>2152</v>
      </c>
      <c r="AH326" s="79">
        <v>4795</v>
      </c>
      <c r="AI326" s="79"/>
      <c r="AJ326" s="79" t="s">
        <v>4649</v>
      </c>
      <c r="AK326" s="79" t="s">
        <v>5243</v>
      </c>
      <c r="AL326" s="79"/>
      <c r="AM326" s="79"/>
      <c r="AN326" s="81">
        <v>42184.01472222222</v>
      </c>
      <c r="AO326" s="84" t="s">
        <v>5942</v>
      </c>
      <c r="AP326" s="79" t="b">
        <v>1</v>
      </c>
      <c r="AQ326" s="79" t="b">
        <v>0</v>
      </c>
      <c r="AR326" s="79" t="b">
        <v>0</v>
      </c>
      <c r="AS326" s="79"/>
      <c r="AT326" s="79">
        <v>1</v>
      </c>
      <c r="AU326" s="84" t="s">
        <v>6484</v>
      </c>
      <c r="AV326" s="79" t="b">
        <v>0</v>
      </c>
      <c r="AW326" s="79" t="s">
        <v>6792</v>
      </c>
      <c r="AX326" s="84" t="s">
        <v>6844</v>
      </c>
      <c r="AY326" s="79" t="s">
        <v>66</v>
      </c>
      <c r="AZ326" s="79" t="str">
        <f>REPLACE(INDEX(GroupVertices[Group],MATCH(Vertices[[#This Row],[Vertex]],GroupVertices[Vertex],0)),1,1,"")</f>
        <v>1</v>
      </c>
      <c r="BA326" s="48"/>
      <c r="BB326" s="48"/>
      <c r="BC326" s="48"/>
      <c r="BD326" s="48"/>
      <c r="BE326" s="48"/>
      <c r="BF326" s="48"/>
      <c r="BG326" s="133" t="s">
        <v>8569</v>
      </c>
      <c r="BH326" s="133" t="s">
        <v>8569</v>
      </c>
      <c r="BI326" s="133" t="s">
        <v>8736</v>
      </c>
      <c r="BJ326" s="133" t="s">
        <v>8736</v>
      </c>
      <c r="BK326" s="2"/>
      <c r="BL326" s="3"/>
      <c r="BM326" s="3"/>
      <c r="BN326" s="3"/>
      <c r="BO326" s="3"/>
    </row>
    <row r="327" spans="1:67" ht="15">
      <c r="A327" s="65" t="s">
        <v>256</v>
      </c>
      <c r="B327" s="66"/>
      <c r="C327" s="66"/>
      <c r="D327" s="67"/>
      <c r="E327" s="69">
        <v>50</v>
      </c>
      <c r="F327" s="103" t="s">
        <v>1542</v>
      </c>
      <c r="G327" s="66"/>
      <c r="H327" s="70"/>
      <c r="I327" s="71"/>
      <c r="J327" s="71"/>
      <c r="K327" s="70" t="s">
        <v>7503</v>
      </c>
      <c r="L327" s="74"/>
      <c r="M327" s="75">
        <v>222.8067626953125</v>
      </c>
      <c r="N327" s="75">
        <v>8188.3798828125</v>
      </c>
      <c r="O327" s="76"/>
      <c r="P327" s="77"/>
      <c r="Q327" s="77"/>
      <c r="R327" s="89"/>
      <c r="S327" s="48">
        <v>0</v>
      </c>
      <c r="T327" s="48">
        <v>1</v>
      </c>
      <c r="U327" s="49">
        <v>0</v>
      </c>
      <c r="V327" s="49">
        <v>0.009009</v>
      </c>
      <c r="W327" s="49">
        <v>0.015625</v>
      </c>
      <c r="X327" s="49">
        <v>0.544933</v>
      </c>
      <c r="Y327" s="49">
        <v>0</v>
      </c>
      <c r="Z327" s="49">
        <v>0</v>
      </c>
      <c r="AA327" s="72">
        <v>327</v>
      </c>
      <c r="AB327" s="72"/>
      <c r="AC327" s="73"/>
      <c r="AD327" s="79" t="s">
        <v>4012</v>
      </c>
      <c r="AE327" s="79">
        <v>53</v>
      </c>
      <c r="AF327" s="79">
        <v>55</v>
      </c>
      <c r="AG327" s="79">
        <v>4061</v>
      </c>
      <c r="AH327" s="79">
        <v>4072</v>
      </c>
      <c r="AI327" s="79"/>
      <c r="AJ327" s="79" t="s">
        <v>4650</v>
      </c>
      <c r="AK327" s="79" t="s">
        <v>5244</v>
      </c>
      <c r="AL327" s="79"/>
      <c r="AM327" s="79"/>
      <c r="AN327" s="81">
        <v>43258.71909722222</v>
      </c>
      <c r="AO327" s="84" t="s">
        <v>5943</v>
      </c>
      <c r="AP327" s="79" t="b">
        <v>1</v>
      </c>
      <c r="AQ327" s="79" t="b">
        <v>0</v>
      </c>
      <c r="AR327" s="79" t="b">
        <v>1</v>
      </c>
      <c r="AS327" s="79"/>
      <c r="AT327" s="79">
        <v>0</v>
      </c>
      <c r="AU327" s="79"/>
      <c r="AV327" s="79" t="b">
        <v>0</v>
      </c>
      <c r="AW327" s="79" t="s">
        <v>6792</v>
      </c>
      <c r="AX327" s="84" t="s">
        <v>6845</v>
      </c>
      <c r="AY327" s="79" t="s">
        <v>66</v>
      </c>
      <c r="AZ327" s="79" t="str">
        <f>REPLACE(INDEX(GroupVertices[Group],MATCH(Vertices[[#This Row],[Vertex]],GroupVertices[Vertex],0)),1,1,"")</f>
        <v>1</v>
      </c>
      <c r="BA327" s="48"/>
      <c r="BB327" s="48"/>
      <c r="BC327" s="48"/>
      <c r="BD327" s="48"/>
      <c r="BE327" s="48"/>
      <c r="BF327" s="48"/>
      <c r="BG327" s="133" t="s">
        <v>8569</v>
      </c>
      <c r="BH327" s="133" t="s">
        <v>8569</v>
      </c>
      <c r="BI327" s="133" t="s">
        <v>8736</v>
      </c>
      <c r="BJ327" s="133" t="s">
        <v>8736</v>
      </c>
      <c r="BK327" s="2"/>
      <c r="BL327" s="3"/>
      <c r="BM327" s="3"/>
      <c r="BN327" s="3"/>
      <c r="BO327" s="3"/>
    </row>
    <row r="328" spans="1:67" ht="15">
      <c r="A328" s="65" t="s">
        <v>257</v>
      </c>
      <c r="B328" s="66"/>
      <c r="C328" s="66"/>
      <c r="D328" s="67"/>
      <c r="E328" s="69">
        <v>50</v>
      </c>
      <c r="F328" s="103" t="s">
        <v>1543</v>
      </c>
      <c r="G328" s="66"/>
      <c r="H328" s="70"/>
      <c r="I328" s="71"/>
      <c r="J328" s="71"/>
      <c r="K328" s="70" t="s">
        <v>7504</v>
      </c>
      <c r="L328" s="74"/>
      <c r="M328" s="75">
        <v>1208.4908447265625</v>
      </c>
      <c r="N328" s="75">
        <v>8692.6279296875</v>
      </c>
      <c r="O328" s="76"/>
      <c r="P328" s="77"/>
      <c r="Q328" s="77"/>
      <c r="R328" s="89"/>
      <c r="S328" s="48">
        <v>0</v>
      </c>
      <c r="T328" s="48">
        <v>1</v>
      </c>
      <c r="U328" s="49">
        <v>0</v>
      </c>
      <c r="V328" s="49">
        <v>0.009009</v>
      </c>
      <c r="W328" s="49">
        <v>0.015625</v>
      </c>
      <c r="X328" s="49">
        <v>0.544933</v>
      </c>
      <c r="Y328" s="49">
        <v>0</v>
      </c>
      <c r="Z328" s="49">
        <v>0</v>
      </c>
      <c r="AA328" s="72">
        <v>328</v>
      </c>
      <c r="AB328" s="72"/>
      <c r="AC328" s="73"/>
      <c r="AD328" s="79" t="s">
        <v>4013</v>
      </c>
      <c r="AE328" s="79">
        <v>5000</v>
      </c>
      <c r="AF328" s="79">
        <v>455</v>
      </c>
      <c r="AG328" s="79">
        <v>1665</v>
      </c>
      <c r="AH328" s="79">
        <v>5995</v>
      </c>
      <c r="AI328" s="79"/>
      <c r="AJ328" s="79" t="s">
        <v>4651</v>
      </c>
      <c r="AK328" s="79" t="s">
        <v>5245</v>
      </c>
      <c r="AL328" s="79"/>
      <c r="AM328" s="79"/>
      <c r="AN328" s="81">
        <v>41755.25869212963</v>
      </c>
      <c r="AO328" s="79"/>
      <c r="AP328" s="79" t="b">
        <v>1</v>
      </c>
      <c r="AQ328" s="79" t="b">
        <v>0</v>
      </c>
      <c r="AR328" s="79" t="b">
        <v>0</v>
      </c>
      <c r="AS328" s="79"/>
      <c r="AT328" s="79">
        <v>0</v>
      </c>
      <c r="AU328" s="84" t="s">
        <v>6484</v>
      </c>
      <c r="AV328" s="79" t="b">
        <v>0</v>
      </c>
      <c r="AW328" s="79" t="s">
        <v>6792</v>
      </c>
      <c r="AX328" s="84" t="s">
        <v>6846</v>
      </c>
      <c r="AY328" s="79" t="s">
        <v>66</v>
      </c>
      <c r="AZ328" s="79" t="str">
        <f>REPLACE(INDEX(GroupVertices[Group],MATCH(Vertices[[#This Row],[Vertex]],GroupVertices[Vertex],0)),1,1,"")</f>
        <v>1</v>
      </c>
      <c r="BA328" s="48"/>
      <c r="BB328" s="48"/>
      <c r="BC328" s="48"/>
      <c r="BD328" s="48"/>
      <c r="BE328" s="48"/>
      <c r="BF328" s="48"/>
      <c r="BG328" s="133" t="s">
        <v>8569</v>
      </c>
      <c r="BH328" s="133" t="s">
        <v>8569</v>
      </c>
      <c r="BI328" s="133" t="s">
        <v>8736</v>
      </c>
      <c r="BJ328" s="133" t="s">
        <v>8736</v>
      </c>
      <c r="BK328" s="2"/>
      <c r="BL328" s="3"/>
      <c r="BM328" s="3"/>
      <c r="BN328" s="3"/>
      <c r="BO328" s="3"/>
    </row>
    <row r="329" spans="1:67" ht="15">
      <c r="A329" s="65" t="s">
        <v>258</v>
      </c>
      <c r="B329" s="66"/>
      <c r="C329" s="66"/>
      <c r="D329" s="67"/>
      <c r="E329" s="69">
        <v>100</v>
      </c>
      <c r="F329" s="103" t="s">
        <v>6517</v>
      </c>
      <c r="G329" s="66"/>
      <c r="H329" s="70"/>
      <c r="I329" s="71"/>
      <c r="J329" s="71"/>
      <c r="K329" s="70" t="s">
        <v>7505</v>
      </c>
      <c r="L329" s="74"/>
      <c r="M329" s="75">
        <v>6722.32470703125</v>
      </c>
      <c r="N329" s="75">
        <v>4349.7138671875</v>
      </c>
      <c r="O329" s="76"/>
      <c r="P329" s="77"/>
      <c r="Q329" s="77"/>
      <c r="R329" s="89"/>
      <c r="S329" s="48">
        <v>0</v>
      </c>
      <c r="T329" s="48">
        <v>1</v>
      </c>
      <c r="U329" s="49">
        <v>0</v>
      </c>
      <c r="V329" s="49">
        <v>1</v>
      </c>
      <c r="W329" s="49">
        <v>0</v>
      </c>
      <c r="X329" s="49">
        <v>0.999999</v>
      </c>
      <c r="Y329" s="49">
        <v>0</v>
      </c>
      <c r="Z329" s="49">
        <v>0</v>
      </c>
      <c r="AA329" s="72">
        <v>329</v>
      </c>
      <c r="AB329" s="72"/>
      <c r="AC329" s="73"/>
      <c r="AD329" s="79" t="s">
        <v>4014</v>
      </c>
      <c r="AE329" s="79">
        <v>682</v>
      </c>
      <c r="AF329" s="79">
        <v>369</v>
      </c>
      <c r="AG329" s="79">
        <v>10710</v>
      </c>
      <c r="AH329" s="79">
        <v>17710</v>
      </c>
      <c r="AI329" s="79"/>
      <c r="AJ329" s="79" t="s">
        <v>4652</v>
      </c>
      <c r="AK329" s="79" t="s">
        <v>5246</v>
      </c>
      <c r="AL329" s="79"/>
      <c r="AM329" s="79"/>
      <c r="AN329" s="81">
        <v>40369.89171296296</v>
      </c>
      <c r="AO329" s="84" t="s">
        <v>5944</v>
      </c>
      <c r="AP329" s="79" t="b">
        <v>1</v>
      </c>
      <c r="AQ329" s="79" t="b">
        <v>0</v>
      </c>
      <c r="AR329" s="79" t="b">
        <v>1</v>
      </c>
      <c r="AS329" s="79"/>
      <c r="AT329" s="79">
        <v>10</v>
      </c>
      <c r="AU329" s="84" t="s">
        <v>6484</v>
      </c>
      <c r="AV329" s="79" t="b">
        <v>0</v>
      </c>
      <c r="AW329" s="79" t="s">
        <v>6792</v>
      </c>
      <c r="AX329" s="84" t="s">
        <v>6847</v>
      </c>
      <c r="AY329" s="79" t="s">
        <v>66</v>
      </c>
      <c r="AZ329" s="79" t="str">
        <f>REPLACE(INDEX(GroupVertices[Group],MATCH(Vertices[[#This Row],[Vertex]],GroupVertices[Vertex],0)),1,1,"")</f>
        <v>80</v>
      </c>
      <c r="BA329" s="48"/>
      <c r="BB329" s="48"/>
      <c r="BC329" s="48"/>
      <c r="BD329" s="48"/>
      <c r="BE329" s="48"/>
      <c r="BF329" s="48"/>
      <c r="BG329" s="133" t="s">
        <v>9241</v>
      </c>
      <c r="BH329" s="133" t="s">
        <v>9241</v>
      </c>
      <c r="BI329" s="133" t="s">
        <v>9577</v>
      </c>
      <c r="BJ329" s="133" t="s">
        <v>9577</v>
      </c>
      <c r="BK329" s="2"/>
      <c r="BL329" s="3"/>
      <c r="BM329" s="3"/>
      <c r="BN329" s="3"/>
      <c r="BO329" s="3"/>
    </row>
    <row r="330" spans="1:67" ht="15">
      <c r="A330" s="65" t="s">
        <v>259</v>
      </c>
      <c r="B330" s="66"/>
      <c r="C330" s="66"/>
      <c r="D330" s="67"/>
      <c r="E330" s="69">
        <v>100</v>
      </c>
      <c r="F330" s="103" t="s">
        <v>1544</v>
      </c>
      <c r="G330" s="66"/>
      <c r="H330" s="70"/>
      <c r="I330" s="71"/>
      <c r="J330" s="71"/>
      <c r="K330" s="70" t="s">
        <v>7507</v>
      </c>
      <c r="L330" s="74"/>
      <c r="M330" s="75">
        <v>5929.18017578125</v>
      </c>
      <c r="N330" s="75">
        <v>8911.576171875</v>
      </c>
      <c r="O330" s="76"/>
      <c r="P330" s="77"/>
      <c r="Q330" s="77"/>
      <c r="R330" s="89"/>
      <c r="S330" s="48">
        <v>0</v>
      </c>
      <c r="T330" s="48">
        <v>1</v>
      </c>
      <c r="U330" s="49">
        <v>0</v>
      </c>
      <c r="V330" s="49">
        <v>1</v>
      </c>
      <c r="W330" s="49">
        <v>0</v>
      </c>
      <c r="X330" s="49">
        <v>0.999999</v>
      </c>
      <c r="Y330" s="49">
        <v>0</v>
      </c>
      <c r="Z330" s="49">
        <v>0</v>
      </c>
      <c r="AA330" s="72">
        <v>330</v>
      </c>
      <c r="AB330" s="72"/>
      <c r="AC330" s="73"/>
      <c r="AD330" s="79" t="s">
        <v>4016</v>
      </c>
      <c r="AE330" s="79">
        <v>153</v>
      </c>
      <c r="AF330" s="79">
        <v>32</v>
      </c>
      <c r="AG330" s="79">
        <v>1825</v>
      </c>
      <c r="AH330" s="79">
        <v>2211</v>
      </c>
      <c r="AI330" s="79"/>
      <c r="AJ330" s="79" t="s">
        <v>4654</v>
      </c>
      <c r="AK330" s="79" t="s">
        <v>5248</v>
      </c>
      <c r="AL330" s="79"/>
      <c r="AM330" s="79"/>
      <c r="AN330" s="81">
        <v>42592.96905092592</v>
      </c>
      <c r="AO330" s="84" t="s">
        <v>5946</v>
      </c>
      <c r="AP330" s="79" t="b">
        <v>0</v>
      </c>
      <c r="AQ330" s="79" t="b">
        <v>0</v>
      </c>
      <c r="AR330" s="79" t="b">
        <v>0</v>
      </c>
      <c r="AS330" s="79"/>
      <c r="AT330" s="79">
        <v>0</v>
      </c>
      <c r="AU330" s="84" t="s">
        <v>6484</v>
      </c>
      <c r="AV330" s="79" t="b">
        <v>0</v>
      </c>
      <c r="AW330" s="79" t="s">
        <v>6792</v>
      </c>
      <c r="AX330" s="84" t="s">
        <v>6849</v>
      </c>
      <c r="AY330" s="79" t="s">
        <v>66</v>
      </c>
      <c r="AZ330" s="79" t="str">
        <f>REPLACE(INDEX(GroupVertices[Group],MATCH(Vertices[[#This Row],[Vertex]],GroupVertices[Vertex],0)),1,1,"")</f>
        <v>134</v>
      </c>
      <c r="BA330" s="48"/>
      <c r="BB330" s="48"/>
      <c r="BC330" s="48"/>
      <c r="BD330" s="48"/>
      <c r="BE330" s="48"/>
      <c r="BF330" s="48"/>
      <c r="BG330" s="133" t="s">
        <v>9242</v>
      </c>
      <c r="BH330" s="133" t="s">
        <v>9242</v>
      </c>
      <c r="BI330" s="133" t="s">
        <v>9578</v>
      </c>
      <c r="BJ330" s="133" t="s">
        <v>9578</v>
      </c>
      <c r="BK330" s="2"/>
      <c r="BL330" s="3"/>
      <c r="BM330" s="3"/>
      <c r="BN330" s="3"/>
      <c r="BO330" s="3"/>
    </row>
    <row r="331" spans="1:67" ht="15">
      <c r="A331" s="65" t="s">
        <v>260</v>
      </c>
      <c r="B331" s="66"/>
      <c r="C331" s="66"/>
      <c r="D331" s="67"/>
      <c r="E331" s="69">
        <v>50</v>
      </c>
      <c r="F331" s="103" t="s">
        <v>1545</v>
      </c>
      <c r="G331" s="66"/>
      <c r="H331" s="70"/>
      <c r="I331" s="71"/>
      <c r="J331" s="71"/>
      <c r="K331" s="70" t="s">
        <v>7509</v>
      </c>
      <c r="L331" s="74"/>
      <c r="M331" s="75">
        <v>294.4873046875</v>
      </c>
      <c r="N331" s="75">
        <v>7646.22314453125</v>
      </c>
      <c r="O331" s="76"/>
      <c r="P331" s="77"/>
      <c r="Q331" s="77"/>
      <c r="R331" s="89"/>
      <c r="S331" s="48">
        <v>0</v>
      </c>
      <c r="T331" s="48">
        <v>1</v>
      </c>
      <c r="U331" s="49">
        <v>0</v>
      </c>
      <c r="V331" s="49">
        <v>0.009009</v>
      </c>
      <c r="W331" s="49">
        <v>0.015625</v>
      </c>
      <c r="X331" s="49">
        <v>0.544933</v>
      </c>
      <c r="Y331" s="49">
        <v>0</v>
      </c>
      <c r="Z331" s="49">
        <v>0</v>
      </c>
      <c r="AA331" s="72">
        <v>331</v>
      </c>
      <c r="AB331" s="72"/>
      <c r="AC331" s="73"/>
      <c r="AD331" s="79" t="s">
        <v>4018</v>
      </c>
      <c r="AE331" s="79">
        <v>137</v>
      </c>
      <c r="AF331" s="79">
        <v>207</v>
      </c>
      <c r="AG331" s="79">
        <v>15056</v>
      </c>
      <c r="AH331" s="79">
        <v>2918</v>
      </c>
      <c r="AI331" s="79"/>
      <c r="AJ331" s="79" t="s">
        <v>4656</v>
      </c>
      <c r="AK331" s="79"/>
      <c r="AL331" s="79"/>
      <c r="AM331" s="79"/>
      <c r="AN331" s="81">
        <v>40900.761782407404</v>
      </c>
      <c r="AO331" s="84" t="s">
        <v>5948</v>
      </c>
      <c r="AP331" s="79" t="b">
        <v>0</v>
      </c>
      <c r="AQ331" s="79" t="b">
        <v>0</v>
      </c>
      <c r="AR331" s="79" t="b">
        <v>0</v>
      </c>
      <c r="AS331" s="79"/>
      <c r="AT331" s="79">
        <v>0</v>
      </c>
      <c r="AU331" s="84" t="s">
        <v>6489</v>
      </c>
      <c r="AV331" s="79" t="b">
        <v>0</v>
      </c>
      <c r="AW331" s="79" t="s">
        <v>6792</v>
      </c>
      <c r="AX331" s="84" t="s">
        <v>6851</v>
      </c>
      <c r="AY331" s="79" t="s">
        <v>66</v>
      </c>
      <c r="AZ331" s="79" t="str">
        <f>REPLACE(INDEX(GroupVertices[Group],MATCH(Vertices[[#This Row],[Vertex]],GroupVertices[Vertex],0)),1,1,"")</f>
        <v>1</v>
      </c>
      <c r="BA331" s="48"/>
      <c r="BB331" s="48"/>
      <c r="BC331" s="48"/>
      <c r="BD331" s="48"/>
      <c r="BE331" s="48"/>
      <c r="BF331" s="48"/>
      <c r="BG331" s="133" t="s">
        <v>8569</v>
      </c>
      <c r="BH331" s="133" t="s">
        <v>8569</v>
      </c>
      <c r="BI331" s="133" t="s">
        <v>8736</v>
      </c>
      <c r="BJ331" s="133" t="s">
        <v>8736</v>
      </c>
      <c r="BK331" s="2"/>
      <c r="BL331" s="3"/>
      <c r="BM331" s="3"/>
      <c r="BN331" s="3"/>
      <c r="BO331" s="3"/>
    </row>
    <row r="332" spans="1:67" ht="15">
      <c r="A332" s="65" t="s">
        <v>261</v>
      </c>
      <c r="B332" s="66"/>
      <c r="C332" s="66"/>
      <c r="D332" s="67"/>
      <c r="E332" s="69">
        <v>50</v>
      </c>
      <c r="F332" s="103" t="s">
        <v>1546</v>
      </c>
      <c r="G332" s="66"/>
      <c r="H332" s="70"/>
      <c r="I332" s="71"/>
      <c r="J332" s="71"/>
      <c r="K332" s="70" t="s">
        <v>7510</v>
      </c>
      <c r="L332" s="74"/>
      <c r="M332" s="75">
        <v>563.51513671875</v>
      </c>
      <c r="N332" s="75">
        <v>4880.701171875</v>
      </c>
      <c r="O332" s="76"/>
      <c r="P332" s="77"/>
      <c r="Q332" s="77"/>
      <c r="R332" s="89"/>
      <c r="S332" s="48">
        <v>0</v>
      </c>
      <c r="T332" s="48">
        <v>1</v>
      </c>
      <c r="U332" s="49">
        <v>0</v>
      </c>
      <c r="V332" s="49">
        <v>0.009009</v>
      </c>
      <c r="W332" s="49">
        <v>0.015625</v>
      </c>
      <c r="X332" s="49">
        <v>0.544933</v>
      </c>
      <c r="Y332" s="49">
        <v>0</v>
      </c>
      <c r="Z332" s="49">
        <v>0</v>
      </c>
      <c r="AA332" s="72">
        <v>332</v>
      </c>
      <c r="AB332" s="72"/>
      <c r="AC332" s="73"/>
      <c r="AD332" s="79" t="s">
        <v>4019</v>
      </c>
      <c r="AE332" s="79">
        <v>207</v>
      </c>
      <c r="AF332" s="79">
        <v>485</v>
      </c>
      <c r="AG332" s="79">
        <v>149497</v>
      </c>
      <c r="AH332" s="79">
        <v>9917</v>
      </c>
      <c r="AI332" s="79"/>
      <c r="AJ332" s="79" t="s">
        <v>4657</v>
      </c>
      <c r="AK332" s="79"/>
      <c r="AL332" s="79"/>
      <c r="AM332" s="79"/>
      <c r="AN332" s="81">
        <v>40246.52361111111</v>
      </c>
      <c r="AO332" s="84" t="s">
        <v>5949</v>
      </c>
      <c r="AP332" s="79" t="b">
        <v>0</v>
      </c>
      <c r="AQ332" s="79" t="b">
        <v>0</v>
      </c>
      <c r="AR332" s="79" t="b">
        <v>0</v>
      </c>
      <c r="AS332" s="79"/>
      <c r="AT332" s="79">
        <v>67</v>
      </c>
      <c r="AU332" s="84" t="s">
        <v>6490</v>
      </c>
      <c r="AV332" s="79" t="b">
        <v>0</v>
      </c>
      <c r="AW332" s="79" t="s">
        <v>6792</v>
      </c>
      <c r="AX332" s="84" t="s">
        <v>6852</v>
      </c>
      <c r="AY332" s="79" t="s">
        <v>66</v>
      </c>
      <c r="AZ332" s="79" t="str">
        <f>REPLACE(INDEX(GroupVertices[Group],MATCH(Vertices[[#This Row],[Vertex]],GroupVertices[Vertex],0)),1,1,"")</f>
        <v>1</v>
      </c>
      <c r="BA332" s="48"/>
      <c r="BB332" s="48"/>
      <c r="BC332" s="48"/>
      <c r="BD332" s="48"/>
      <c r="BE332" s="48"/>
      <c r="BF332" s="48"/>
      <c r="BG332" s="133" t="s">
        <v>8569</v>
      </c>
      <c r="BH332" s="133" t="s">
        <v>8569</v>
      </c>
      <c r="BI332" s="133" t="s">
        <v>8736</v>
      </c>
      <c r="BJ332" s="133" t="s">
        <v>8736</v>
      </c>
      <c r="BK332" s="2"/>
      <c r="BL332" s="3"/>
      <c r="BM332" s="3"/>
      <c r="BN332" s="3"/>
      <c r="BO332" s="3"/>
    </row>
    <row r="333" spans="1:67" ht="15">
      <c r="A333" s="65" t="s">
        <v>263</v>
      </c>
      <c r="B333" s="66"/>
      <c r="C333" s="66"/>
      <c r="D333" s="67"/>
      <c r="E333" s="69">
        <v>100</v>
      </c>
      <c r="F333" s="103" t="s">
        <v>1548</v>
      </c>
      <c r="G333" s="66"/>
      <c r="H333" s="70"/>
      <c r="I333" s="71"/>
      <c r="J333" s="71"/>
      <c r="K333" s="70" t="s">
        <v>7512</v>
      </c>
      <c r="L333" s="74"/>
      <c r="M333" s="75">
        <v>7645.515625</v>
      </c>
      <c r="N333" s="75">
        <v>6524.55224609375</v>
      </c>
      <c r="O333" s="76"/>
      <c r="P333" s="77"/>
      <c r="Q333" s="77"/>
      <c r="R333" s="89"/>
      <c r="S333" s="48">
        <v>0</v>
      </c>
      <c r="T333" s="48">
        <v>1</v>
      </c>
      <c r="U333" s="49">
        <v>0</v>
      </c>
      <c r="V333" s="49">
        <v>1</v>
      </c>
      <c r="W333" s="49">
        <v>0</v>
      </c>
      <c r="X333" s="49">
        <v>0.999999</v>
      </c>
      <c r="Y333" s="49">
        <v>0</v>
      </c>
      <c r="Z333" s="49">
        <v>0</v>
      </c>
      <c r="AA333" s="72">
        <v>333</v>
      </c>
      <c r="AB333" s="72"/>
      <c r="AC333" s="73"/>
      <c r="AD333" s="79" t="s">
        <v>4021</v>
      </c>
      <c r="AE333" s="79">
        <v>482</v>
      </c>
      <c r="AF333" s="79">
        <v>246</v>
      </c>
      <c r="AG333" s="79">
        <v>12439</v>
      </c>
      <c r="AH333" s="79">
        <v>4190</v>
      </c>
      <c r="AI333" s="79"/>
      <c r="AJ333" s="79" t="s">
        <v>4659</v>
      </c>
      <c r="AK333" s="79" t="s">
        <v>5251</v>
      </c>
      <c r="AL333" s="79"/>
      <c r="AM333" s="79"/>
      <c r="AN333" s="81">
        <v>39723.59012731481</v>
      </c>
      <c r="AO333" s="84" t="s">
        <v>5951</v>
      </c>
      <c r="AP333" s="79" t="b">
        <v>0</v>
      </c>
      <c r="AQ333" s="79" t="b">
        <v>0</v>
      </c>
      <c r="AR333" s="79" t="b">
        <v>0</v>
      </c>
      <c r="AS333" s="79"/>
      <c r="AT333" s="79">
        <v>6</v>
      </c>
      <c r="AU333" s="84" t="s">
        <v>6494</v>
      </c>
      <c r="AV333" s="79" t="b">
        <v>0</v>
      </c>
      <c r="AW333" s="79" t="s">
        <v>6792</v>
      </c>
      <c r="AX333" s="84" t="s">
        <v>6854</v>
      </c>
      <c r="AY333" s="79" t="s">
        <v>66</v>
      </c>
      <c r="AZ333" s="79" t="str">
        <f>REPLACE(INDEX(GroupVertices[Group],MATCH(Vertices[[#This Row],[Vertex]],GroupVertices[Vertex],0)),1,1,"")</f>
        <v>84</v>
      </c>
      <c r="BA333" s="48"/>
      <c r="BB333" s="48"/>
      <c r="BC333" s="48"/>
      <c r="BD333" s="48"/>
      <c r="BE333" s="48"/>
      <c r="BF333" s="48"/>
      <c r="BG333" s="133" t="s">
        <v>9243</v>
      </c>
      <c r="BH333" s="133" t="s">
        <v>9243</v>
      </c>
      <c r="BI333" s="133" t="s">
        <v>9579</v>
      </c>
      <c r="BJ333" s="133" t="s">
        <v>9579</v>
      </c>
      <c r="BK333" s="2"/>
      <c r="BL333" s="3"/>
      <c r="BM333" s="3"/>
      <c r="BN333" s="3"/>
      <c r="BO333" s="3"/>
    </row>
    <row r="334" spans="1:67" ht="15">
      <c r="A334" s="65" t="s">
        <v>266</v>
      </c>
      <c r="B334" s="66"/>
      <c r="C334" s="66"/>
      <c r="D334" s="67"/>
      <c r="E334" s="69">
        <v>50</v>
      </c>
      <c r="F334" s="103" t="s">
        <v>1551</v>
      </c>
      <c r="G334" s="66"/>
      <c r="H334" s="70"/>
      <c r="I334" s="71"/>
      <c r="J334" s="71"/>
      <c r="K334" s="70" t="s">
        <v>7516</v>
      </c>
      <c r="L334" s="74"/>
      <c r="M334" s="75">
        <v>1274.998046875</v>
      </c>
      <c r="N334" s="75">
        <v>4606.2783203125</v>
      </c>
      <c r="O334" s="76"/>
      <c r="P334" s="77"/>
      <c r="Q334" s="77"/>
      <c r="R334" s="89"/>
      <c r="S334" s="48">
        <v>0</v>
      </c>
      <c r="T334" s="48">
        <v>1</v>
      </c>
      <c r="U334" s="49">
        <v>0</v>
      </c>
      <c r="V334" s="49">
        <v>0.009009</v>
      </c>
      <c r="W334" s="49">
        <v>0.015625</v>
      </c>
      <c r="X334" s="49">
        <v>0.544933</v>
      </c>
      <c r="Y334" s="49">
        <v>0</v>
      </c>
      <c r="Z334" s="49">
        <v>0</v>
      </c>
      <c r="AA334" s="72">
        <v>334</v>
      </c>
      <c r="AB334" s="72"/>
      <c r="AC334" s="73"/>
      <c r="AD334" s="79" t="s">
        <v>4024</v>
      </c>
      <c r="AE334" s="79">
        <v>273</v>
      </c>
      <c r="AF334" s="79">
        <v>34</v>
      </c>
      <c r="AG334" s="79">
        <v>3107</v>
      </c>
      <c r="AH334" s="79">
        <v>15506</v>
      </c>
      <c r="AI334" s="79"/>
      <c r="AJ334" s="79" t="s">
        <v>4663</v>
      </c>
      <c r="AK334" s="79" t="s">
        <v>5252</v>
      </c>
      <c r="AL334" s="79"/>
      <c r="AM334" s="79"/>
      <c r="AN334" s="81">
        <v>43244.02172453704</v>
      </c>
      <c r="AO334" s="84" t="s">
        <v>5955</v>
      </c>
      <c r="AP334" s="79" t="b">
        <v>1</v>
      </c>
      <c r="AQ334" s="79" t="b">
        <v>0</v>
      </c>
      <c r="AR334" s="79" t="b">
        <v>0</v>
      </c>
      <c r="AS334" s="79"/>
      <c r="AT334" s="79">
        <v>0</v>
      </c>
      <c r="AU334" s="79"/>
      <c r="AV334" s="79" t="b">
        <v>0</v>
      </c>
      <c r="AW334" s="79" t="s">
        <v>6792</v>
      </c>
      <c r="AX334" s="84" t="s">
        <v>6858</v>
      </c>
      <c r="AY334" s="79" t="s">
        <v>66</v>
      </c>
      <c r="AZ334" s="79" t="str">
        <f>REPLACE(INDEX(GroupVertices[Group],MATCH(Vertices[[#This Row],[Vertex]],GroupVertices[Vertex],0)),1,1,"")</f>
        <v>1</v>
      </c>
      <c r="BA334" s="48"/>
      <c r="BB334" s="48"/>
      <c r="BC334" s="48"/>
      <c r="BD334" s="48"/>
      <c r="BE334" s="48"/>
      <c r="BF334" s="48"/>
      <c r="BG334" s="133" t="s">
        <v>8569</v>
      </c>
      <c r="BH334" s="133" t="s">
        <v>8569</v>
      </c>
      <c r="BI334" s="133" t="s">
        <v>8736</v>
      </c>
      <c r="BJ334" s="133" t="s">
        <v>8736</v>
      </c>
      <c r="BK334" s="2"/>
      <c r="BL334" s="3"/>
      <c r="BM334" s="3"/>
      <c r="BN334" s="3"/>
      <c r="BO334" s="3"/>
    </row>
    <row r="335" spans="1:67" ht="15">
      <c r="A335" s="65" t="s">
        <v>267</v>
      </c>
      <c r="B335" s="66"/>
      <c r="C335" s="66"/>
      <c r="D335" s="67"/>
      <c r="E335" s="69">
        <v>100</v>
      </c>
      <c r="F335" s="103" t="s">
        <v>1552</v>
      </c>
      <c r="G335" s="66"/>
      <c r="H335" s="70"/>
      <c r="I335" s="71"/>
      <c r="J335" s="71"/>
      <c r="K335" s="70" t="s">
        <v>7517</v>
      </c>
      <c r="L335" s="74"/>
      <c r="M335" s="75">
        <v>9634.859375</v>
      </c>
      <c r="N335" s="75">
        <v>8115.912109375</v>
      </c>
      <c r="O335" s="76"/>
      <c r="P335" s="77"/>
      <c r="Q335" s="77"/>
      <c r="R335" s="89"/>
      <c r="S335" s="48">
        <v>0</v>
      </c>
      <c r="T335" s="48">
        <v>1</v>
      </c>
      <c r="U335" s="49">
        <v>0</v>
      </c>
      <c r="V335" s="49">
        <v>1</v>
      </c>
      <c r="W335" s="49">
        <v>0</v>
      </c>
      <c r="X335" s="49">
        <v>0.999999</v>
      </c>
      <c r="Y335" s="49">
        <v>0</v>
      </c>
      <c r="Z335" s="49">
        <v>0</v>
      </c>
      <c r="AA335" s="72">
        <v>335</v>
      </c>
      <c r="AB335" s="72"/>
      <c r="AC335" s="73"/>
      <c r="AD335" s="79" t="s">
        <v>4025</v>
      </c>
      <c r="AE335" s="79">
        <v>322</v>
      </c>
      <c r="AF335" s="79">
        <v>2337</v>
      </c>
      <c r="AG335" s="79">
        <v>34767</v>
      </c>
      <c r="AH335" s="79">
        <v>46053</v>
      </c>
      <c r="AI335" s="79"/>
      <c r="AJ335" s="79" t="s">
        <v>4664</v>
      </c>
      <c r="AK335" s="79" t="s">
        <v>5253</v>
      </c>
      <c r="AL335" s="84" t="s">
        <v>5621</v>
      </c>
      <c r="AM335" s="79"/>
      <c r="AN335" s="81">
        <v>40279.17712962963</v>
      </c>
      <c r="AO335" s="84" t="s">
        <v>5956</v>
      </c>
      <c r="AP335" s="79" t="b">
        <v>0</v>
      </c>
      <c r="AQ335" s="79" t="b">
        <v>0</v>
      </c>
      <c r="AR335" s="79" t="b">
        <v>1</v>
      </c>
      <c r="AS335" s="79"/>
      <c r="AT335" s="79">
        <v>9</v>
      </c>
      <c r="AU335" s="84" t="s">
        <v>6486</v>
      </c>
      <c r="AV335" s="79" t="b">
        <v>0</v>
      </c>
      <c r="AW335" s="79" t="s">
        <v>6792</v>
      </c>
      <c r="AX335" s="84" t="s">
        <v>6859</v>
      </c>
      <c r="AY335" s="79" t="s">
        <v>66</v>
      </c>
      <c r="AZ335" s="79" t="str">
        <f>REPLACE(INDEX(GroupVertices[Group],MATCH(Vertices[[#This Row],[Vertex]],GroupVertices[Vertex],0)),1,1,"")</f>
        <v>60</v>
      </c>
      <c r="BA335" s="48"/>
      <c r="BB335" s="48"/>
      <c r="BC335" s="48"/>
      <c r="BD335" s="48"/>
      <c r="BE335" s="48"/>
      <c r="BF335" s="48"/>
      <c r="BG335" s="133" t="s">
        <v>9244</v>
      </c>
      <c r="BH335" s="133" t="s">
        <v>9244</v>
      </c>
      <c r="BI335" s="133" t="s">
        <v>9580</v>
      </c>
      <c r="BJ335" s="133" t="s">
        <v>9580</v>
      </c>
      <c r="BK335" s="2"/>
      <c r="BL335" s="3"/>
      <c r="BM335" s="3"/>
      <c r="BN335" s="3"/>
      <c r="BO335" s="3"/>
    </row>
    <row r="336" spans="1:67" ht="15">
      <c r="A336" s="65" t="s">
        <v>268</v>
      </c>
      <c r="B336" s="66"/>
      <c r="C336" s="66"/>
      <c r="D336" s="67"/>
      <c r="E336" s="69">
        <v>50</v>
      </c>
      <c r="F336" s="103" t="s">
        <v>1553</v>
      </c>
      <c r="G336" s="66"/>
      <c r="H336" s="70"/>
      <c r="I336" s="71"/>
      <c r="J336" s="71"/>
      <c r="K336" s="70" t="s">
        <v>7519</v>
      </c>
      <c r="L336" s="74"/>
      <c r="M336" s="75">
        <v>302.51068115234375</v>
      </c>
      <c r="N336" s="75">
        <v>4778.78466796875</v>
      </c>
      <c r="O336" s="76"/>
      <c r="P336" s="77"/>
      <c r="Q336" s="77"/>
      <c r="R336" s="89"/>
      <c r="S336" s="48">
        <v>0</v>
      </c>
      <c r="T336" s="48">
        <v>1</v>
      </c>
      <c r="U336" s="49">
        <v>0</v>
      </c>
      <c r="V336" s="49">
        <v>0.009009</v>
      </c>
      <c r="W336" s="49">
        <v>0.015625</v>
      </c>
      <c r="X336" s="49">
        <v>0.544933</v>
      </c>
      <c r="Y336" s="49">
        <v>0</v>
      </c>
      <c r="Z336" s="49">
        <v>0</v>
      </c>
      <c r="AA336" s="72">
        <v>336</v>
      </c>
      <c r="AB336" s="72"/>
      <c r="AC336" s="73"/>
      <c r="AD336" s="79" t="s">
        <v>4027</v>
      </c>
      <c r="AE336" s="79">
        <v>340</v>
      </c>
      <c r="AF336" s="79">
        <v>36</v>
      </c>
      <c r="AG336" s="79">
        <v>3767</v>
      </c>
      <c r="AH336" s="79">
        <v>3929</v>
      </c>
      <c r="AI336" s="79"/>
      <c r="AJ336" s="79" t="s">
        <v>4666</v>
      </c>
      <c r="AK336" s="79"/>
      <c r="AL336" s="79"/>
      <c r="AM336" s="79"/>
      <c r="AN336" s="81">
        <v>43610.420694444445</v>
      </c>
      <c r="AO336" s="84" t="s">
        <v>5958</v>
      </c>
      <c r="AP336" s="79" t="b">
        <v>1</v>
      </c>
      <c r="AQ336" s="79" t="b">
        <v>0</v>
      </c>
      <c r="AR336" s="79" t="b">
        <v>0</v>
      </c>
      <c r="AS336" s="79"/>
      <c r="AT336" s="79">
        <v>0</v>
      </c>
      <c r="AU336" s="79"/>
      <c r="AV336" s="79" t="b">
        <v>0</v>
      </c>
      <c r="AW336" s="79" t="s">
        <v>6792</v>
      </c>
      <c r="AX336" s="84" t="s">
        <v>6861</v>
      </c>
      <c r="AY336" s="79" t="s">
        <v>66</v>
      </c>
      <c r="AZ336" s="79" t="str">
        <f>REPLACE(INDEX(GroupVertices[Group],MATCH(Vertices[[#This Row],[Vertex]],GroupVertices[Vertex],0)),1,1,"")</f>
        <v>1</v>
      </c>
      <c r="BA336" s="48"/>
      <c r="BB336" s="48"/>
      <c r="BC336" s="48"/>
      <c r="BD336" s="48"/>
      <c r="BE336" s="48"/>
      <c r="BF336" s="48"/>
      <c r="BG336" s="133" t="s">
        <v>8569</v>
      </c>
      <c r="BH336" s="133" t="s">
        <v>8569</v>
      </c>
      <c r="BI336" s="133" t="s">
        <v>8736</v>
      </c>
      <c r="BJ336" s="133" t="s">
        <v>8736</v>
      </c>
      <c r="BK336" s="2"/>
      <c r="BL336" s="3"/>
      <c r="BM336" s="3"/>
      <c r="BN336" s="3"/>
      <c r="BO336" s="3"/>
    </row>
    <row r="337" spans="1:67" ht="15">
      <c r="A337" s="65" t="s">
        <v>270</v>
      </c>
      <c r="B337" s="66"/>
      <c r="C337" s="66"/>
      <c r="D337" s="67"/>
      <c r="E337" s="69">
        <v>50</v>
      </c>
      <c r="F337" s="103" t="s">
        <v>1555</v>
      </c>
      <c r="G337" s="66"/>
      <c r="H337" s="70"/>
      <c r="I337" s="71"/>
      <c r="J337" s="71"/>
      <c r="K337" s="70" t="s">
        <v>7521</v>
      </c>
      <c r="L337" s="74"/>
      <c r="M337" s="75">
        <v>823.3787231445312</v>
      </c>
      <c r="N337" s="75">
        <v>9060.787109375</v>
      </c>
      <c r="O337" s="76"/>
      <c r="P337" s="77"/>
      <c r="Q337" s="77"/>
      <c r="R337" s="89"/>
      <c r="S337" s="48">
        <v>0</v>
      </c>
      <c r="T337" s="48">
        <v>1</v>
      </c>
      <c r="U337" s="49">
        <v>0</v>
      </c>
      <c r="V337" s="49">
        <v>0.009009</v>
      </c>
      <c r="W337" s="49">
        <v>0.015625</v>
      </c>
      <c r="X337" s="49">
        <v>0.544933</v>
      </c>
      <c r="Y337" s="49">
        <v>0</v>
      </c>
      <c r="Z337" s="49">
        <v>0</v>
      </c>
      <c r="AA337" s="72">
        <v>337</v>
      </c>
      <c r="AB337" s="72"/>
      <c r="AC337" s="73"/>
      <c r="AD337" s="79" t="s">
        <v>4029</v>
      </c>
      <c r="AE337" s="79">
        <v>404</v>
      </c>
      <c r="AF337" s="79">
        <v>321</v>
      </c>
      <c r="AG337" s="79">
        <v>6254</v>
      </c>
      <c r="AH337" s="79">
        <v>3801</v>
      </c>
      <c r="AI337" s="79"/>
      <c r="AJ337" s="79" t="s">
        <v>4668</v>
      </c>
      <c r="AK337" s="79" t="s">
        <v>5254</v>
      </c>
      <c r="AL337" s="79"/>
      <c r="AM337" s="79"/>
      <c r="AN337" s="81">
        <v>41045.131898148145</v>
      </c>
      <c r="AO337" s="84" t="s">
        <v>5959</v>
      </c>
      <c r="AP337" s="79" t="b">
        <v>0</v>
      </c>
      <c r="AQ337" s="79" t="b">
        <v>0</v>
      </c>
      <c r="AR337" s="79" t="b">
        <v>1</v>
      </c>
      <c r="AS337" s="79"/>
      <c r="AT337" s="79">
        <v>2</v>
      </c>
      <c r="AU337" s="84" t="s">
        <v>6484</v>
      </c>
      <c r="AV337" s="79" t="b">
        <v>0</v>
      </c>
      <c r="AW337" s="79" t="s">
        <v>6792</v>
      </c>
      <c r="AX337" s="84" t="s">
        <v>6863</v>
      </c>
      <c r="AY337" s="79" t="s">
        <v>66</v>
      </c>
      <c r="AZ337" s="79" t="str">
        <f>REPLACE(INDEX(GroupVertices[Group],MATCH(Vertices[[#This Row],[Vertex]],GroupVertices[Vertex],0)),1,1,"")</f>
        <v>1</v>
      </c>
      <c r="BA337" s="48"/>
      <c r="BB337" s="48"/>
      <c r="BC337" s="48"/>
      <c r="BD337" s="48"/>
      <c r="BE337" s="48"/>
      <c r="BF337" s="48"/>
      <c r="BG337" s="133" t="s">
        <v>8569</v>
      </c>
      <c r="BH337" s="133" t="s">
        <v>8569</v>
      </c>
      <c r="BI337" s="133" t="s">
        <v>8736</v>
      </c>
      <c r="BJ337" s="133" t="s">
        <v>8736</v>
      </c>
      <c r="BK337" s="2"/>
      <c r="BL337" s="3"/>
      <c r="BM337" s="3"/>
      <c r="BN337" s="3"/>
      <c r="BO337" s="3"/>
    </row>
    <row r="338" spans="1:67" ht="15">
      <c r="A338" s="65" t="s">
        <v>272</v>
      </c>
      <c r="B338" s="66"/>
      <c r="C338" s="66"/>
      <c r="D338" s="67"/>
      <c r="E338" s="69">
        <v>50</v>
      </c>
      <c r="F338" s="103" t="s">
        <v>1557</v>
      </c>
      <c r="G338" s="66"/>
      <c r="H338" s="70"/>
      <c r="I338" s="71"/>
      <c r="J338" s="71"/>
      <c r="K338" s="70" t="s">
        <v>7523</v>
      </c>
      <c r="L338" s="74"/>
      <c r="M338" s="75">
        <v>265.5685729980469</v>
      </c>
      <c r="N338" s="75">
        <v>6910.505859375</v>
      </c>
      <c r="O338" s="76"/>
      <c r="P338" s="77"/>
      <c r="Q338" s="77"/>
      <c r="R338" s="89"/>
      <c r="S338" s="48">
        <v>0</v>
      </c>
      <c r="T338" s="48">
        <v>1</v>
      </c>
      <c r="U338" s="49">
        <v>0</v>
      </c>
      <c r="V338" s="49">
        <v>0.009009</v>
      </c>
      <c r="W338" s="49">
        <v>0.015625</v>
      </c>
      <c r="X338" s="49">
        <v>0.544933</v>
      </c>
      <c r="Y338" s="49">
        <v>0</v>
      </c>
      <c r="Z338" s="49">
        <v>0</v>
      </c>
      <c r="AA338" s="72">
        <v>338</v>
      </c>
      <c r="AB338" s="72"/>
      <c r="AC338" s="73"/>
      <c r="AD338" s="79" t="s">
        <v>4031</v>
      </c>
      <c r="AE338" s="79">
        <v>125</v>
      </c>
      <c r="AF338" s="79">
        <v>26</v>
      </c>
      <c r="AG338" s="79">
        <v>1322</v>
      </c>
      <c r="AH338" s="79">
        <v>1556</v>
      </c>
      <c r="AI338" s="79"/>
      <c r="AJ338" s="79" t="s">
        <v>4670</v>
      </c>
      <c r="AK338" s="79" t="s">
        <v>5255</v>
      </c>
      <c r="AL338" s="79"/>
      <c r="AM338" s="79"/>
      <c r="AN338" s="81">
        <v>42973.98924768518</v>
      </c>
      <c r="AO338" s="84" t="s">
        <v>5961</v>
      </c>
      <c r="AP338" s="79" t="b">
        <v>1</v>
      </c>
      <c r="AQ338" s="79" t="b">
        <v>0</v>
      </c>
      <c r="AR338" s="79" t="b">
        <v>0</v>
      </c>
      <c r="AS338" s="79"/>
      <c r="AT338" s="79">
        <v>0</v>
      </c>
      <c r="AU338" s="79"/>
      <c r="AV338" s="79" t="b">
        <v>0</v>
      </c>
      <c r="AW338" s="79" t="s">
        <v>6792</v>
      </c>
      <c r="AX338" s="84" t="s">
        <v>6865</v>
      </c>
      <c r="AY338" s="79" t="s">
        <v>66</v>
      </c>
      <c r="AZ338" s="79" t="str">
        <f>REPLACE(INDEX(GroupVertices[Group],MATCH(Vertices[[#This Row],[Vertex]],GroupVertices[Vertex],0)),1,1,"")</f>
        <v>1</v>
      </c>
      <c r="BA338" s="48"/>
      <c r="BB338" s="48"/>
      <c r="BC338" s="48"/>
      <c r="BD338" s="48"/>
      <c r="BE338" s="48"/>
      <c r="BF338" s="48"/>
      <c r="BG338" s="133" t="s">
        <v>8569</v>
      </c>
      <c r="BH338" s="133" t="s">
        <v>8569</v>
      </c>
      <c r="BI338" s="133" t="s">
        <v>8736</v>
      </c>
      <c r="BJ338" s="133" t="s">
        <v>8736</v>
      </c>
      <c r="BK338" s="2"/>
      <c r="BL338" s="3"/>
      <c r="BM338" s="3"/>
      <c r="BN338" s="3"/>
      <c r="BO338" s="3"/>
    </row>
    <row r="339" spans="1:67" ht="15">
      <c r="A339" s="65" t="s">
        <v>275</v>
      </c>
      <c r="B339" s="66"/>
      <c r="C339" s="66"/>
      <c r="D339" s="67"/>
      <c r="E339" s="69">
        <v>50</v>
      </c>
      <c r="F339" s="103" t="s">
        <v>1559</v>
      </c>
      <c r="G339" s="66"/>
      <c r="H339" s="70"/>
      <c r="I339" s="71"/>
      <c r="J339" s="71"/>
      <c r="K339" s="70" t="s">
        <v>7526</v>
      </c>
      <c r="L339" s="74"/>
      <c r="M339" s="75">
        <v>1107.8333740234375</v>
      </c>
      <c r="N339" s="75">
        <v>5318.60693359375</v>
      </c>
      <c r="O339" s="76"/>
      <c r="P339" s="77"/>
      <c r="Q339" s="77"/>
      <c r="R339" s="89"/>
      <c r="S339" s="48">
        <v>0</v>
      </c>
      <c r="T339" s="48">
        <v>1</v>
      </c>
      <c r="U339" s="49">
        <v>0</v>
      </c>
      <c r="V339" s="49">
        <v>0.009009</v>
      </c>
      <c r="W339" s="49">
        <v>0.015625</v>
      </c>
      <c r="X339" s="49">
        <v>0.544933</v>
      </c>
      <c r="Y339" s="49">
        <v>0</v>
      </c>
      <c r="Z339" s="49">
        <v>0</v>
      </c>
      <c r="AA339" s="72">
        <v>339</v>
      </c>
      <c r="AB339" s="72"/>
      <c r="AC339" s="73"/>
      <c r="AD339" s="79" t="s">
        <v>4034</v>
      </c>
      <c r="AE339" s="79">
        <v>292</v>
      </c>
      <c r="AF339" s="79">
        <v>223</v>
      </c>
      <c r="AG339" s="79">
        <v>3968</v>
      </c>
      <c r="AH339" s="79">
        <v>4079</v>
      </c>
      <c r="AI339" s="79"/>
      <c r="AJ339" s="79" t="s">
        <v>4673</v>
      </c>
      <c r="AK339" s="79"/>
      <c r="AL339" s="79"/>
      <c r="AM339" s="79"/>
      <c r="AN339" s="81">
        <v>40887.88358796296</v>
      </c>
      <c r="AO339" s="84" t="s">
        <v>5964</v>
      </c>
      <c r="AP339" s="79" t="b">
        <v>1</v>
      </c>
      <c r="AQ339" s="79" t="b">
        <v>0</v>
      </c>
      <c r="AR339" s="79" t="b">
        <v>1</v>
      </c>
      <c r="AS339" s="79"/>
      <c r="AT339" s="79">
        <v>0</v>
      </c>
      <c r="AU339" s="84" t="s">
        <v>6484</v>
      </c>
      <c r="AV339" s="79" t="b">
        <v>0</v>
      </c>
      <c r="AW339" s="79" t="s">
        <v>6792</v>
      </c>
      <c r="AX339" s="84" t="s">
        <v>6868</v>
      </c>
      <c r="AY339" s="79" t="s">
        <v>66</v>
      </c>
      <c r="AZ339" s="79" t="str">
        <f>REPLACE(INDEX(GroupVertices[Group],MATCH(Vertices[[#This Row],[Vertex]],GroupVertices[Vertex],0)),1,1,"")</f>
        <v>1</v>
      </c>
      <c r="BA339" s="48"/>
      <c r="BB339" s="48"/>
      <c r="BC339" s="48"/>
      <c r="BD339" s="48"/>
      <c r="BE339" s="48"/>
      <c r="BF339" s="48"/>
      <c r="BG339" s="133" t="s">
        <v>8569</v>
      </c>
      <c r="BH339" s="133" t="s">
        <v>8569</v>
      </c>
      <c r="BI339" s="133" t="s">
        <v>8736</v>
      </c>
      <c r="BJ339" s="133" t="s">
        <v>8736</v>
      </c>
      <c r="BK339" s="2"/>
      <c r="BL339" s="3"/>
      <c r="BM339" s="3"/>
      <c r="BN339" s="3"/>
      <c r="BO339" s="3"/>
    </row>
    <row r="340" spans="1:67" ht="15">
      <c r="A340" s="65" t="s">
        <v>276</v>
      </c>
      <c r="B340" s="66"/>
      <c r="C340" s="66"/>
      <c r="D340" s="67"/>
      <c r="E340" s="69">
        <v>50</v>
      </c>
      <c r="F340" s="103" t="s">
        <v>1560</v>
      </c>
      <c r="G340" s="66"/>
      <c r="H340" s="70"/>
      <c r="I340" s="71"/>
      <c r="J340" s="71"/>
      <c r="K340" s="70" t="s">
        <v>7527</v>
      </c>
      <c r="L340" s="74"/>
      <c r="M340" s="75">
        <v>357.8133850097656</v>
      </c>
      <c r="N340" s="75">
        <v>5842.20361328125</v>
      </c>
      <c r="O340" s="76"/>
      <c r="P340" s="77"/>
      <c r="Q340" s="77"/>
      <c r="R340" s="89"/>
      <c r="S340" s="48">
        <v>0</v>
      </c>
      <c r="T340" s="48">
        <v>1</v>
      </c>
      <c r="U340" s="49">
        <v>0</v>
      </c>
      <c r="V340" s="49">
        <v>0.009009</v>
      </c>
      <c r="W340" s="49">
        <v>0.015625</v>
      </c>
      <c r="X340" s="49">
        <v>0.544933</v>
      </c>
      <c r="Y340" s="49">
        <v>0</v>
      </c>
      <c r="Z340" s="49">
        <v>0</v>
      </c>
      <c r="AA340" s="72">
        <v>340</v>
      </c>
      <c r="AB340" s="72"/>
      <c r="AC340" s="73"/>
      <c r="AD340" s="79" t="s">
        <v>4035</v>
      </c>
      <c r="AE340" s="79">
        <v>211</v>
      </c>
      <c r="AF340" s="79">
        <v>1876</v>
      </c>
      <c r="AG340" s="79">
        <v>32806</v>
      </c>
      <c r="AH340" s="79">
        <v>1334</v>
      </c>
      <c r="AI340" s="79"/>
      <c r="AJ340" s="79" t="s">
        <v>4674</v>
      </c>
      <c r="AK340" s="79" t="s">
        <v>5257</v>
      </c>
      <c r="AL340" s="84" t="s">
        <v>5623</v>
      </c>
      <c r="AM340" s="79"/>
      <c r="AN340" s="81">
        <v>40829.29645833333</v>
      </c>
      <c r="AO340" s="84" t="s">
        <v>5965</v>
      </c>
      <c r="AP340" s="79" t="b">
        <v>0</v>
      </c>
      <c r="AQ340" s="79" t="b">
        <v>0</v>
      </c>
      <c r="AR340" s="79" t="b">
        <v>1</v>
      </c>
      <c r="AS340" s="79"/>
      <c r="AT340" s="79">
        <v>257</v>
      </c>
      <c r="AU340" s="84" t="s">
        <v>6495</v>
      </c>
      <c r="AV340" s="79" t="b">
        <v>0</v>
      </c>
      <c r="AW340" s="79" t="s">
        <v>6792</v>
      </c>
      <c r="AX340" s="84" t="s">
        <v>6869</v>
      </c>
      <c r="AY340" s="79" t="s">
        <v>66</v>
      </c>
      <c r="AZ340" s="79" t="str">
        <f>REPLACE(INDEX(GroupVertices[Group],MATCH(Vertices[[#This Row],[Vertex]],GroupVertices[Vertex],0)),1,1,"")</f>
        <v>1</v>
      </c>
      <c r="BA340" s="48"/>
      <c r="BB340" s="48"/>
      <c r="BC340" s="48"/>
      <c r="BD340" s="48"/>
      <c r="BE340" s="48" t="s">
        <v>1341</v>
      </c>
      <c r="BF340" s="48" t="s">
        <v>1341</v>
      </c>
      <c r="BG340" s="133" t="s">
        <v>9245</v>
      </c>
      <c r="BH340" s="133" t="s">
        <v>9245</v>
      </c>
      <c r="BI340" s="133" t="s">
        <v>9581</v>
      </c>
      <c r="BJ340" s="133" t="s">
        <v>9581</v>
      </c>
      <c r="BK340" s="2"/>
      <c r="BL340" s="3"/>
      <c r="BM340" s="3"/>
      <c r="BN340" s="3"/>
      <c r="BO340" s="3"/>
    </row>
    <row r="341" spans="1:67" ht="15">
      <c r="A341" s="65" t="s">
        <v>277</v>
      </c>
      <c r="B341" s="66"/>
      <c r="C341" s="66"/>
      <c r="D341" s="67"/>
      <c r="E341" s="69">
        <v>50</v>
      </c>
      <c r="F341" s="103" t="s">
        <v>1561</v>
      </c>
      <c r="G341" s="66"/>
      <c r="H341" s="70"/>
      <c r="I341" s="71"/>
      <c r="J341" s="71"/>
      <c r="K341" s="70" t="s">
        <v>7528</v>
      </c>
      <c r="L341" s="74"/>
      <c r="M341" s="75">
        <v>391.2469787597656</v>
      </c>
      <c r="N341" s="75">
        <v>6391.59130859375</v>
      </c>
      <c r="O341" s="76"/>
      <c r="P341" s="77"/>
      <c r="Q341" s="77"/>
      <c r="R341" s="89"/>
      <c r="S341" s="48">
        <v>0</v>
      </c>
      <c r="T341" s="48">
        <v>1</v>
      </c>
      <c r="U341" s="49">
        <v>0</v>
      </c>
      <c r="V341" s="49">
        <v>0.009009</v>
      </c>
      <c r="W341" s="49">
        <v>0.015625</v>
      </c>
      <c r="X341" s="49">
        <v>0.544933</v>
      </c>
      <c r="Y341" s="49">
        <v>0</v>
      </c>
      <c r="Z341" s="49">
        <v>0</v>
      </c>
      <c r="AA341" s="72">
        <v>341</v>
      </c>
      <c r="AB341" s="72"/>
      <c r="AC341" s="73"/>
      <c r="AD341" s="79" t="s">
        <v>4036</v>
      </c>
      <c r="AE341" s="79">
        <v>78</v>
      </c>
      <c r="AF341" s="79">
        <v>26</v>
      </c>
      <c r="AG341" s="79">
        <v>1926</v>
      </c>
      <c r="AH341" s="79">
        <v>2888</v>
      </c>
      <c r="AI341" s="79"/>
      <c r="AJ341" s="79" t="s">
        <v>4675</v>
      </c>
      <c r="AK341" s="79"/>
      <c r="AL341" s="79"/>
      <c r="AM341" s="79"/>
      <c r="AN341" s="81">
        <v>42365.28759259259</v>
      </c>
      <c r="AO341" s="84" t="s">
        <v>5966</v>
      </c>
      <c r="AP341" s="79" t="b">
        <v>0</v>
      </c>
      <c r="AQ341" s="79" t="b">
        <v>0</v>
      </c>
      <c r="AR341" s="79" t="b">
        <v>1</v>
      </c>
      <c r="AS341" s="79"/>
      <c r="AT341" s="79">
        <v>0</v>
      </c>
      <c r="AU341" s="84" t="s">
        <v>6484</v>
      </c>
      <c r="AV341" s="79" t="b">
        <v>0</v>
      </c>
      <c r="AW341" s="79" t="s">
        <v>6792</v>
      </c>
      <c r="AX341" s="84" t="s">
        <v>6870</v>
      </c>
      <c r="AY341" s="79" t="s">
        <v>66</v>
      </c>
      <c r="AZ341" s="79" t="str">
        <f>REPLACE(INDEX(GroupVertices[Group],MATCH(Vertices[[#This Row],[Vertex]],GroupVertices[Vertex],0)),1,1,"")</f>
        <v>1</v>
      </c>
      <c r="BA341" s="48"/>
      <c r="BB341" s="48"/>
      <c r="BC341" s="48"/>
      <c r="BD341" s="48"/>
      <c r="BE341" s="48"/>
      <c r="BF341" s="48"/>
      <c r="BG341" s="133" t="s">
        <v>8569</v>
      </c>
      <c r="BH341" s="133" t="s">
        <v>8569</v>
      </c>
      <c r="BI341" s="133" t="s">
        <v>8736</v>
      </c>
      <c r="BJ341" s="133" t="s">
        <v>8736</v>
      </c>
      <c r="BK341" s="2"/>
      <c r="BL341" s="3"/>
      <c r="BM341" s="3"/>
      <c r="BN341" s="3"/>
      <c r="BO341" s="3"/>
    </row>
    <row r="342" spans="1:67" ht="15">
      <c r="A342" s="65" t="s">
        <v>278</v>
      </c>
      <c r="B342" s="66"/>
      <c r="C342" s="66"/>
      <c r="D342" s="67"/>
      <c r="E342" s="69">
        <v>88.33627762820258</v>
      </c>
      <c r="F342" s="103" t="s">
        <v>1562</v>
      </c>
      <c r="G342" s="66"/>
      <c r="H342" s="70"/>
      <c r="I342" s="71"/>
      <c r="J342" s="71"/>
      <c r="K342" s="70" t="s">
        <v>7529</v>
      </c>
      <c r="L342" s="74"/>
      <c r="M342" s="75">
        <v>5383.06787109375</v>
      </c>
      <c r="N342" s="75">
        <v>8454.6689453125</v>
      </c>
      <c r="O342" s="76"/>
      <c r="P342" s="77"/>
      <c r="Q342" s="77"/>
      <c r="R342" s="89"/>
      <c r="S342" s="48">
        <v>0</v>
      </c>
      <c r="T342" s="48">
        <v>1</v>
      </c>
      <c r="U342" s="49">
        <v>0</v>
      </c>
      <c r="V342" s="49">
        <v>0.333333</v>
      </c>
      <c r="W342" s="49">
        <v>0</v>
      </c>
      <c r="X342" s="49">
        <v>0.638297</v>
      </c>
      <c r="Y342" s="49">
        <v>0</v>
      </c>
      <c r="Z342" s="49">
        <v>0</v>
      </c>
      <c r="AA342" s="72">
        <v>342</v>
      </c>
      <c r="AB342" s="72"/>
      <c r="AC342" s="73"/>
      <c r="AD342" s="79" t="s">
        <v>4037</v>
      </c>
      <c r="AE342" s="79">
        <v>71</v>
      </c>
      <c r="AF342" s="79">
        <v>62</v>
      </c>
      <c r="AG342" s="79">
        <v>1959</v>
      </c>
      <c r="AH342" s="79">
        <v>1190</v>
      </c>
      <c r="AI342" s="79"/>
      <c r="AJ342" s="79"/>
      <c r="AK342" s="79"/>
      <c r="AL342" s="79"/>
      <c r="AM342" s="79"/>
      <c r="AN342" s="81">
        <v>42454.02569444444</v>
      </c>
      <c r="AO342" s="84" t="s">
        <v>5967</v>
      </c>
      <c r="AP342" s="79" t="b">
        <v>1</v>
      </c>
      <c r="AQ342" s="79" t="b">
        <v>0</v>
      </c>
      <c r="AR342" s="79" t="b">
        <v>1</v>
      </c>
      <c r="AS342" s="79"/>
      <c r="AT342" s="79">
        <v>1</v>
      </c>
      <c r="AU342" s="79"/>
      <c r="AV342" s="79" t="b">
        <v>0</v>
      </c>
      <c r="AW342" s="79" t="s">
        <v>6792</v>
      </c>
      <c r="AX342" s="84" t="s">
        <v>6871</v>
      </c>
      <c r="AY342" s="79" t="s">
        <v>66</v>
      </c>
      <c r="AZ342" s="79" t="str">
        <f>REPLACE(INDEX(GroupVertices[Group],MATCH(Vertices[[#This Row],[Vertex]],GroupVertices[Vertex],0)),1,1,"")</f>
        <v>31</v>
      </c>
      <c r="BA342" s="48"/>
      <c r="BB342" s="48"/>
      <c r="BC342" s="48"/>
      <c r="BD342" s="48"/>
      <c r="BE342" s="48"/>
      <c r="BF342" s="48"/>
      <c r="BG342" s="133" t="s">
        <v>8593</v>
      </c>
      <c r="BH342" s="133" t="s">
        <v>8593</v>
      </c>
      <c r="BI342" s="133" t="s">
        <v>8756</v>
      </c>
      <c r="BJ342" s="133" t="s">
        <v>8756</v>
      </c>
      <c r="BK342" s="2"/>
      <c r="BL342" s="3"/>
      <c r="BM342" s="3"/>
      <c r="BN342" s="3"/>
      <c r="BO342" s="3"/>
    </row>
    <row r="343" spans="1:67" ht="15">
      <c r="A343" s="65" t="s">
        <v>279</v>
      </c>
      <c r="B343" s="66"/>
      <c r="C343" s="66"/>
      <c r="D343" s="67"/>
      <c r="E343" s="69">
        <v>50</v>
      </c>
      <c r="F343" s="103" t="s">
        <v>1563</v>
      </c>
      <c r="G343" s="66"/>
      <c r="H343" s="70"/>
      <c r="I343" s="71"/>
      <c r="J343" s="71"/>
      <c r="K343" s="70" t="s">
        <v>7531</v>
      </c>
      <c r="L343" s="74"/>
      <c r="M343" s="75">
        <v>972.881591796875</v>
      </c>
      <c r="N343" s="75">
        <v>9654.255859375</v>
      </c>
      <c r="O343" s="76"/>
      <c r="P343" s="77"/>
      <c r="Q343" s="77"/>
      <c r="R343" s="89"/>
      <c r="S343" s="48">
        <v>0</v>
      </c>
      <c r="T343" s="48">
        <v>1</v>
      </c>
      <c r="U343" s="49">
        <v>0</v>
      </c>
      <c r="V343" s="49">
        <v>0.009009</v>
      </c>
      <c r="W343" s="49">
        <v>0.015625</v>
      </c>
      <c r="X343" s="49">
        <v>0.544933</v>
      </c>
      <c r="Y343" s="49">
        <v>0</v>
      </c>
      <c r="Z343" s="49">
        <v>0</v>
      </c>
      <c r="AA343" s="72">
        <v>343</v>
      </c>
      <c r="AB343" s="72"/>
      <c r="AC343" s="73"/>
      <c r="AD343" s="79" t="s">
        <v>4039</v>
      </c>
      <c r="AE343" s="79">
        <v>144</v>
      </c>
      <c r="AF343" s="79">
        <v>280</v>
      </c>
      <c r="AG343" s="79">
        <v>16241</v>
      </c>
      <c r="AH343" s="79">
        <v>39723</v>
      </c>
      <c r="AI343" s="79"/>
      <c r="AJ343" s="79" t="s">
        <v>4677</v>
      </c>
      <c r="AK343" s="79"/>
      <c r="AL343" s="84" t="s">
        <v>5624</v>
      </c>
      <c r="AM343" s="79"/>
      <c r="AN343" s="81">
        <v>41660.719143518516</v>
      </c>
      <c r="AO343" s="84" t="s">
        <v>5969</v>
      </c>
      <c r="AP343" s="79" t="b">
        <v>0</v>
      </c>
      <c r="AQ343" s="79" t="b">
        <v>0</v>
      </c>
      <c r="AR343" s="79" t="b">
        <v>0</v>
      </c>
      <c r="AS343" s="79"/>
      <c r="AT343" s="79">
        <v>1</v>
      </c>
      <c r="AU343" s="84" t="s">
        <v>6484</v>
      </c>
      <c r="AV343" s="79" t="b">
        <v>0</v>
      </c>
      <c r="AW343" s="79" t="s">
        <v>6792</v>
      </c>
      <c r="AX343" s="84" t="s">
        <v>6873</v>
      </c>
      <c r="AY343" s="79" t="s">
        <v>66</v>
      </c>
      <c r="AZ343" s="79" t="str">
        <f>REPLACE(INDEX(GroupVertices[Group],MATCH(Vertices[[#This Row],[Vertex]],GroupVertices[Vertex],0)),1,1,"")</f>
        <v>1</v>
      </c>
      <c r="BA343" s="48"/>
      <c r="BB343" s="48"/>
      <c r="BC343" s="48"/>
      <c r="BD343" s="48"/>
      <c r="BE343" s="48"/>
      <c r="BF343" s="48"/>
      <c r="BG343" s="133" t="s">
        <v>8569</v>
      </c>
      <c r="BH343" s="133" t="s">
        <v>8569</v>
      </c>
      <c r="BI343" s="133" t="s">
        <v>8736</v>
      </c>
      <c r="BJ343" s="133" t="s">
        <v>8736</v>
      </c>
      <c r="BK343" s="2"/>
      <c r="BL343" s="3"/>
      <c r="BM343" s="3"/>
      <c r="BN343" s="3"/>
      <c r="BO343" s="3"/>
    </row>
    <row r="344" spans="1:67" ht="15">
      <c r="A344" s="65" t="s">
        <v>281</v>
      </c>
      <c r="B344" s="66"/>
      <c r="C344" s="66"/>
      <c r="D344" s="67"/>
      <c r="E344" s="69">
        <v>100</v>
      </c>
      <c r="F344" s="103" t="s">
        <v>1565</v>
      </c>
      <c r="G344" s="66"/>
      <c r="H344" s="70"/>
      <c r="I344" s="71"/>
      <c r="J344" s="71"/>
      <c r="K344" s="70" t="s">
        <v>7533</v>
      </c>
      <c r="L344" s="74"/>
      <c r="M344" s="75">
        <v>6722.32861328125</v>
      </c>
      <c r="N344" s="75">
        <v>2917.496337890625</v>
      </c>
      <c r="O344" s="76"/>
      <c r="P344" s="77"/>
      <c r="Q344" s="77"/>
      <c r="R344" s="89"/>
      <c r="S344" s="48">
        <v>0</v>
      </c>
      <c r="T344" s="48">
        <v>1</v>
      </c>
      <c r="U344" s="49">
        <v>0</v>
      </c>
      <c r="V344" s="49">
        <v>1</v>
      </c>
      <c r="W344" s="49">
        <v>0</v>
      </c>
      <c r="X344" s="49">
        <v>0.999999</v>
      </c>
      <c r="Y344" s="49">
        <v>0</v>
      </c>
      <c r="Z344" s="49">
        <v>0</v>
      </c>
      <c r="AA344" s="72">
        <v>344</v>
      </c>
      <c r="AB344" s="72"/>
      <c r="AC344" s="73"/>
      <c r="AD344" s="79" t="s">
        <v>4041</v>
      </c>
      <c r="AE344" s="79">
        <v>231</v>
      </c>
      <c r="AF344" s="79">
        <v>53</v>
      </c>
      <c r="AG344" s="79">
        <v>519</v>
      </c>
      <c r="AH344" s="79">
        <v>5741</v>
      </c>
      <c r="AI344" s="79"/>
      <c r="AJ344" s="79" t="s">
        <v>4679</v>
      </c>
      <c r="AK344" s="79"/>
      <c r="AL344" s="79"/>
      <c r="AM344" s="79"/>
      <c r="AN344" s="81">
        <v>43593.47289351852</v>
      </c>
      <c r="AO344" s="79"/>
      <c r="AP344" s="79" t="b">
        <v>1</v>
      </c>
      <c r="AQ344" s="79" t="b">
        <v>0</v>
      </c>
      <c r="AR344" s="79" t="b">
        <v>0</v>
      </c>
      <c r="AS344" s="79"/>
      <c r="AT344" s="79">
        <v>1</v>
      </c>
      <c r="AU344" s="79"/>
      <c r="AV344" s="79" t="b">
        <v>0</v>
      </c>
      <c r="AW344" s="79" t="s">
        <v>6792</v>
      </c>
      <c r="AX344" s="84" t="s">
        <v>6875</v>
      </c>
      <c r="AY344" s="79" t="s">
        <v>66</v>
      </c>
      <c r="AZ344" s="79" t="str">
        <f>REPLACE(INDEX(GroupVertices[Group],MATCH(Vertices[[#This Row],[Vertex]],GroupVertices[Vertex],0)),1,1,"")</f>
        <v>79</v>
      </c>
      <c r="BA344" s="48"/>
      <c r="BB344" s="48"/>
      <c r="BC344" s="48"/>
      <c r="BD344" s="48"/>
      <c r="BE344" s="48"/>
      <c r="BF344" s="48"/>
      <c r="BG344" s="133" t="s">
        <v>9246</v>
      </c>
      <c r="BH344" s="133" t="s">
        <v>9246</v>
      </c>
      <c r="BI344" s="133" t="s">
        <v>9582</v>
      </c>
      <c r="BJ344" s="133" t="s">
        <v>9582</v>
      </c>
      <c r="BK344" s="2"/>
      <c r="BL344" s="3"/>
      <c r="BM344" s="3"/>
      <c r="BN344" s="3"/>
      <c r="BO344" s="3"/>
    </row>
    <row r="345" spans="1:67" ht="15">
      <c r="A345" s="65" t="s">
        <v>284</v>
      </c>
      <c r="B345" s="66"/>
      <c r="C345" s="66"/>
      <c r="D345" s="67"/>
      <c r="E345" s="69">
        <v>52.345231639097285</v>
      </c>
      <c r="F345" s="103" t="s">
        <v>1568</v>
      </c>
      <c r="G345" s="66"/>
      <c r="H345" s="70"/>
      <c r="I345" s="71"/>
      <c r="J345" s="71"/>
      <c r="K345" s="70" t="s">
        <v>7537</v>
      </c>
      <c r="L345" s="74"/>
      <c r="M345" s="75">
        <v>2062.478515625</v>
      </c>
      <c r="N345" s="75">
        <v>7022.2197265625</v>
      </c>
      <c r="O345" s="76"/>
      <c r="P345" s="77"/>
      <c r="Q345" s="77"/>
      <c r="R345" s="89"/>
      <c r="S345" s="48">
        <v>0</v>
      </c>
      <c r="T345" s="48">
        <v>1</v>
      </c>
      <c r="U345" s="49">
        <v>0</v>
      </c>
      <c r="V345" s="49">
        <v>0.011236</v>
      </c>
      <c r="W345" s="49">
        <v>0</v>
      </c>
      <c r="X345" s="49">
        <v>0.456175</v>
      </c>
      <c r="Y345" s="49">
        <v>0</v>
      </c>
      <c r="Z345" s="49">
        <v>0</v>
      </c>
      <c r="AA345" s="72">
        <v>345</v>
      </c>
      <c r="AB345" s="72"/>
      <c r="AC345" s="73"/>
      <c r="AD345" s="79" t="s">
        <v>4045</v>
      </c>
      <c r="AE345" s="79">
        <v>288</v>
      </c>
      <c r="AF345" s="79">
        <v>48</v>
      </c>
      <c r="AG345" s="79">
        <v>1966</v>
      </c>
      <c r="AH345" s="79">
        <v>1403</v>
      </c>
      <c r="AI345" s="79"/>
      <c r="AJ345" s="79" t="s">
        <v>4683</v>
      </c>
      <c r="AK345" s="79" t="s">
        <v>5260</v>
      </c>
      <c r="AL345" s="84" t="s">
        <v>5626</v>
      </c>
      <c r="AM345" s="79"/>
      <c r="AN345" s="81">
        <v>39984.655324074076</v>
      </c>
      <c r="AO345" s="84" t="s">
        <v>5974</v>
      </c>
      <c r="AP345" s="79" t="b">
        <v>1</v>
      </c>
      <c r="AQ345" s="79" t="b">
        <v>0</v>
      </c>
      <c r="AR345" s="79" t="b">
        <v>0</v>
      </c>
      <c r="AS345" s="79"/>
      <c r="AT345" s="79">
        <v>0</v>
      </c>
      <c r="AU345" s="84" t="s">
        <v>6484</v>
      </c>
      <c r="AV345" s="79" t="b">
        <v>0</v>
      </c>
      <c r="AW345" s="79" t="s">
        <v>6792</v>
      </c>
      <c r="AX345" s="84" t="s">
        <v>6879</v>
      </c>
      <c r="AY345" s="79" t="s">
        <v>66</v>
      </c>
      <c r="AZ345" s="79" t="str">
        <f>REPLACE(INDEX(GroupVertices[Group],MATCH(Vertices[[#This Row],[Vertex]],GroupVertices[Vertex],0)),1,1,"")</f>
        <v>3</v>
      </c>
      <c r="BA345" s="48"/>
      <c r="BB345" s="48"/>
      <c r="BC345" s="48"/>
      <c r="BD345" s="48"/>
      <c r="BE345" s="48"/>
      <c r="BF345" s="48"/>
      <c r="BG345" s="133" t="s">
        <v>9247</v>
      </c>
      <c r="BH345" s="133" t="s">
        <v>9247</v>
      </c>
      <c r="BI345" s="133" t="s">
        <v>9583</v>
      </c>
      <c r="BJ345" s="133" t="s">
        <v>9583</v>
      </c>
      <c r="BK345" s="2"/>
      <c r="BL345" s="3"/>
      <c r="BM345" s="3"/>
      <c r="BN345" s="3"/>
      <c r="BO345" s="3"/>
    </row>
    <row r="346" spans="1:67" ht="15">
      <c r="A346" s="65" t="s">
        <v>286</v>
      </c>
      <c r="B346" s="66"/>
      <c r="C346" s="66"/>
      <c r="D346" s="67"/>
      <c r="E346" s="69">
        <v>50</v>
      </c>
      <c r="F346" s="103" t="s">
        <v>1570</v>
      </c>
      <c r="G346" s="66"/>
      <c r="H346" s="70"/>
      <c r="I346" s="71"/>
      <c r="J346" s="71"/>
      <c r="K346" s="70" t="s">
        <v>7540</v>
      </c>
      <c r="L346" s="74"/>
      <c r="M346" s="75">
        <v>1253.96240234375</v>
      </c>
      <c r="N346" s="75">
        <v>8132.51123046875</v>
      </c>
      <c r="O346" s="76"/>
      <c r="P346" s="77"/>
      <c r="Q346" s="77"/>
      <c r="R346" s="89"/>
      <c r="S346" s="48">
        <v>0</v>
      </c>
      <c r="T346" s="48">
        <v>1</v>
      </c>
      <c r="U346" s="49">
        <v>0</v>
      </c>
      <c r="V346" s="49">
        <v>0.009009</v>
      </c>
      <c r="W346" s="49">
        <v>0.015625</v>
      </c>
      <c r="X346" s="49">
        <v>0.544933</v>
      </c>
      <c r="Y346" s="49">
        <v>0</v>
      </c>
      <c r="Z346" s="49">
        <v>0</v>
      </c>
      <c r="AA346" s="72">
        <v>346</v>
      </c>
      <c r="AB346" s="72"/>
      <c r="AC346" s="73"/>
      <c r="AD346" s="79" t="s">
        <v>4048</v>
      </c>
      <c r="AE346" s="79">
        <v>557</v>
      </c>
      <c r="AF346" s="79">
        <v>197</v>
      </c>
      <c r="AG346" s="79">
        <v>1168</v>
      </c>
      <c r="AH346" s="79">
        <v>7653</v>
      </c>
      <c r="AI346" s="79"/>
      <c r="AJ346" s="79" t="s">
        <v>4686</v>
      </c>
      <c r="AK346" s="79" t="s">
        <v>5261</v>
      </c>
      <c r="AL346" s="79"/>
      <c r="AM346" s="79"/>
      <c r="AN346" s="81">
        <v>41128.633125</v>
      </c>
      <c r="AO346" s="84" t="s">
        <v>5977</v>
      </c>
      <c r="AP346" s="79" t="b">
        <v>0</v>
      </c>
      <c r="AQ346" s="79" t="b">
        <v>0</v>
      </c>
      <c r="AR346" s="79" t="b">
        <v>1</v>
      </c>
      <c r="AS346" s="79"/>
      <c r="AT346" s="79">
        <v>0</v>
      </c>
      <c r="AU346" s="84" t="s">
        <v>6488</v>
      </c>
      <c r="AV346" s="79" t="b">
        <v>0</v>
      </c>
      <c r="AW346" s="79" t="s">
        <v>6792</v>
      </c>
      <c r="AX346" s="84" t="s">
        <v>6882</v>
      </c>
      <c r="AY346" s="79" t="s">
        <v>66</v>
      </c>
      <c r="AZ346" s="79" t="str">
        <f>REPLACE(INDEX(GroupVertices[Group],MATCH(Vertices[[#This Row],[Vertex]],GroupVertices[Vertex],0)),1,1,"")</f>
        <v>1</v>
      </c>
      <c r="BA346" s="48"/>
      <c r="BB346" s="48"/>
      <c r="BC346" s="48"/>
      <c r="BD346" s="48"/>
      <c r="BE346" s="48"/>
      <c r="BF346" s="48"/>
      <c r="BG346" s="133" t="s">
        <v>8569</v>
      </c>
      <c r="BH346" s="133" t="s">
        <v>8569</v>
      </c>
      <c r="BI346" s="133" t="s">
        <v>8736</v>
      </c>
      <c r="BJ346" s="133" t="s">
        <v>8736</v>
      </c>
      <c r="BK346" s="2"/>
      <c r="BL346" s="3"/>
      <c r="BM346" s="3"/>
      <c r="BN346" s="3"/>
      <c r="BO346" s="3"/>
    </row>
    <row r="347" spans="1:67" ht="15">
      <c r="A347" s="65" t="s">
        <v>288</v>
      </c>
      <c r="B347" s="66"/>
      <c r="C347" s="66"/>
      <c r="D347" s="67"/>
      <c r="E347" s="69">
        <v>100</v>
      </c>
      <c r="F347" s="103" t="s">
        <v>1572</v>
      </c>
      <c r="G347" s="66"/>
      <c r="H347" s="70"/>
      <c r="I347" s="71"/>
      <c r="J347" s="71"/>
      <c r="K347" s="70" t="s">
        <v>7542</v>
      </c>
      <c r="L347" s="74"/>
      <c r="M347" s="75">
        <v>6163.2021484375</v>
      </c>
      <c r="N347" s="75">
        <v>5490.18798828125</v>
      </c>
      <c r="O347" s="76"/>
      <c r="P347" s="77"/>
      <c r="Q347" s="77"/>
      <c r="R347" s="89"/>
      <c r="S347" s="48">
        <v>0</v>
      </c>
      <c r="T347" s="48">
        <v>1</v>
      </c>
      <c r="U347" s="49">
        <v>0</v>
      </c>
      <c r="V347" s="49">
        <v>1</v>
      </c>
      <c r="W347" s="49">
        <v>0</v>
      </c>
      <c r="X347" s="49">
        <v>0.701754</v>
      </c>
      <c r="Y347" s="49">
        <v>0</v>
      </c>
      <c r="Z347" s="49">
        <v>0</v>
      </c>
      <c r="AA347" s="72">
        <v>347</v>
      </c>
      <c r="AB347" s="72"/>
      <c r="AC347" s="73"/>
      <c r="AD347" s="79" t="s">
        <v>4050</v>
      </c>
      <c r="AE347" s="79">
        <v>789</v>
      </c>
      <c r="AF347" s="79">
        <v>319</v>
      </c>
      <c r="AG347" s="79">
        <v>27250</v>
      </c>
      <c r="AH347" s="79">
        <v>16770</v>
      </c>
      <c r="AI347" s="79"/>
      <c r="AJ347" s="79" t="s">
        <v>4688</v>
      </c>
      <c r="AK347" s="79" t="s">
        <v>5263</v>
      </c>
      <c r="AL347" s="79"/>
      <c r="AM347" s="79"/>
      <c r="AN347" s="81">
        <v>41251.68744212963</v>
      </c>
      <c r="AO347" s="84" t="s">
        <v>5979</v>
      </c>
      <c r="AP347" s="79" t="b">
        <v>0</v>
      </c>
      <c r="AQ347" s="79" t="b">
        <v>0</v>
      </c>
      <c r="AR347" s="79" t="b">
        <v>0</v>
      </c>
      <c r="AS347" s="79"/>
      <c r="AT347" s="79">
        <v>37</v>
      </c>
      <c r="AU347" s="84" t="s">
        <v>6484</v>
      </c>
      <c r="AV347" s="79" t="b">
        <v>0</v>
      </c>
      <c r="AW347" s="79" t="s">
        <v>6792</v>
      </c>
      <c r="AX347" s="84" t="s">
        <v>6884</v>
      </c>
      <c r="AY347" s="79" t="s">
        <v>66</v>
      </c>
      <c r="AZ347" s="79" t="str">
        <f>REPLACE(INDEX(GroupVertices[Group],MATCH(Vertices[[#This Row],[Vertex]],GroupVertices[Vertex],0)),1,1,"")</f>
        <v>129</v>
      </c>
      <c r="BA347" s="48"/>
      <c r="BB347" s="48"/>
      <c r="BC347" s="48"/>
      <c r="BD347" s="48"/>
      <c r="BE347" s="48"/>
      <c r="BF347" s="48"/>
      <c r="BG347" s="133" t="s">
        <v>8626</v>
      </c>
      <c r="BH347" s="133" t="s">
        <v>8626</v>
      </c>
      <c r="BI347" s="133" t="s">
        <v>8775</v>
      </c>
      <c r="BJ347" s="133" t="s">
        <v>8775</v>
      </c>
      <c r="BK347" s="2"/>
      <c r="BL347" s="3"/>
      <c r="BM347" s="3"/>
      <c r="BN347" s="3"/>
      <c r="BO347" s="3"/>
    </row>
    <row r="348" spans="1:67" ht="15">
      <c r="A348" s="65" t="s">
        <v>289</v>
      </c>
      <c r="B348" s="66"/>
      <c r="C348" s="66"/>
      <c r="D348" s="67"/>
      <c r="E348" s="69">
        <v>100</v>
      </c>
      <c r="F348" s="103" t="s">
        <v>1573</v>
      </c>
      <c r="G348" s="66"/>
      <c r="H348" s="70"/>
      <c r="I348" s="71"/>
      <c r="J348" s="71"/>
      <c r="K348" s="70" t="s">
        <v>7543</v>
      </c>
      <c r="L348" s="74"/>
      <c r="M348" s="75">
        <v>5929.16455078125</v>
      </c>
      <c r="N348" s="75">
        <v>5171.9140625</v>
      </c>
      <c r="O348" s="76"/>
      <c r="P348" s="77"/>
      <c r="Q348" s="77"/>
      <c r="R348" s="89"/>
      <c r="S348" s="48">
        <v>0</v>
      </c>
      <c r="T348" s="48">
        <v>1</v>
      </c>
      <c r="U348" s="49">
        <v>0</v>
      </c>
      <c r="V348" s="49">
        <v>1</v>
      </c>
      <c r="W348" s="49">
        <v>0</v>
      </c>
      <c r="X348" s="49">
        <v>0.999999</v>
      </c>
      <c r="Y348" s="49">
        <v>0</v>
      </c>
      <c r="Z348" s="49">
        <v>0</v>
      </c>
      <c r="AA348" s="72">
        <v>348</v>
      </c>
      <c r="AB348" s="72"/>
      <c r="AC348" s="73"/>
      <c r="AD348" s="79" t="s">
        <v>4051</v>
      </c>
      <c r="AE348" s="79">
        <v>208</v>
      </c>
      <c r="AF348" s="79">
        <v>127</v>
      </c>
      <c r="AG348" s="79">
        <v>2274</v>
      </c>
      <c r="AH348" s="79">
        <v>68345</v>
      </c>
      <c r="AI348" s="79"/>
      <c r="AJ348" s="79" t="s">
        <v>4689</v>
      </c>
      <c r="AK348" s="79"/>
      <c r="AL348" s="79"/>
      <c r="AM348" s="79"/>
      <c r="AN348" s="81">
        <v>43360.20777777778</v>
      </c>
      <c r="AO348" s="84" t="s">
        <v>5980</v>
      </c>
      <c r="AP348" s="79" t="b">
        <v>0</v>
      </c>
      <c r="AQ348" s="79" t="b">
        <v>0</v>
      </c>
      <c r="AR348" s="79" t="b">
        <v>0</v>
      </c>
      <c r="AS348" s="79"/>
      <c r="AT348" s="79">
        <v>0</v>
      </c>
      <c r="AU348" s="84" t="s">
        <v>6484</v>
      </c>
      <c r="AV348" s="79" t="b">
        <v>0</v>
      </c>
      <c r="AW348" s="79" t="s">
        <v>6792</v>
      </c>
      <c r="AX348" s="84" t="s">
        <v>6885</v>
      </c>
      <c r="AY348" s="79" t="s">
        <v>66</v>
      </c>
      <c r="AZ348" s="79" t="str">
        <f>REPLACE(INDEX(GroupVertices[Group],MATCH(Vertices[[#This Row],[Vertex]],GroupVertices[Vertex],0)),1,1,"")</f>
        <v>130</v>
      </c>
      <c r="BA348" s="48"/>
      <c r="BB348" s="48"/>
      <c r="BC348" s="48"/>
      <c r="BD348" s="48"/>
      <c r="BE348" s="48"/>
      <c r="BF348" s="48"/>
      <c r="BG348" s="133" t="s">
        <v>9248</v>
      </c>
      <c r="BH348" s="133" t="s">
        <v>9248</v>
      </c>
      <c r="BI348" s="133" t="s">
        <v>9584</v>
      </c>
      <c r="BJ348" s="133" t="s">
        <v>9584</v>
      </c>
      <c r="BK348" s="2"/>
      <c r="BL348" s="3"/>
      <c r="BM348" s="3"/>
      <c r="BN348" s="3"/>
      <c r="BO348" s="3"/>
    </row>
    <row r="349" spans="1:67" ht="15">
      <c r="A349" s="65" t="s">
        <v>291</v>
      </c>
      <c r="B349" s="66"/>
      <c r="C349" s="66"/>
      <c r="D349" s="67"/>
      <c r="E349" s="69">
        <v>88.33627762820258</v>
      </c>
      <c r="F349" s="103" t="s">
        <v>1575</v>
      </c>
      <c r="G349" s="66"/>
      <c r="H349" s="70"/>
      <c r="I349" s="71"/>
      <c r="J349" s="71"/>
      <c r="K349" s="70" t="s">
        <v>7546</v>
      </c>
      <c r="L349" s="74"/>
      <c r="M349" s="75">
        <v>4940.98583984375</v>
      </c>
      <c r="N349" s="75">
        <v>3619.819580078125</v>
      </c>
      <c r="O349" s="76"/>
      <c r="P349" s="77"/>
      <c r="Q349" s="77"/>
      <c r="R349" s="89"/>
      <c r="S349" s="48">
        <v>0</v>
      </c>
      <c r="T349" s="48">
        <v>1</v>
      </c>
      <c r="U349" s="49">
        <v>0</v>
      </c>
      <c r="V349" s="49">
        <v>0.333333</v>
      </c>
      <c r="W349" s="49">
        <v>0</v>
      </c>
      <c r="X349" s="49">
        <v>0.638297</v>
      </c>
      <c r="Y349" s="49">
        <v>0</v>
      </c>
      <c r="Z349" s="49">
        <v>0</v>
      </c>
      <c r="AA349" s="72">
        <v>349</v>
      </c>
      <c r="AB349" s="72"/>
      <c r="AC349" s="73"/>
      <c r="AD349" s="79" t="s">
        <v>4054</v>
      </c>
      <c r="AE349" s="79">
        <v>434</v>
      </c>
      <c r="AF349" s="79">
        <v>212</v>
      </c>
      <c r="AG349" s="79">
        <v>708</v>
      </c>
      <c r="AH349" s="79">
        <v>11462</v>
      </c>
      <c r="AI349" s="79"/>
      <c r="AJ349" s="79" t="s">
        <v>4692</v>
      </c>
      <c r="AK349" s="79"/>
      <c r="AL349" s="79"/>
      <c r="AM349" s="79"/>
      <c r="AN349" s="81">
        <v>43545.767118055555</v>
      </c>
      <c r="AO349" s="79"/>
      <c r="AP349" s="79" t="b">
        <v>1</v>
      </c>
      <c r="AQ349" s="79" t="b">
        <v>0</v>
      </c>
      <c r="AR349" s="79" t="b">
        <v>0</v>
      </c>
      <c r="AS349" s="79"/>
      <c r="AT349" s="79">
        <v>0</v>
      </c>
      <c r="AU349" s="79"/>
      <c r="AV349" s="79" t="b">
        <v>0</v>
      </c>
      <c r="AW349" s="79" t="s">
        <v>6792</v>
      </c>
      <c r="AX349" s="84" t="s">
        <v>6888</v>
      </c>
      <c r="AY349" s="79" t="s">
        <v>66</v>
      </c>
      <c r="AZ349" s="79" t="str">
        <f>REPLACE(INDEX(GroupVertices[Group],MATCH(Vertices[[#This Row],[Vertex]],GroupVertices[Vertex],0)),1,1,"")</f>
        <v>52</v>
      </c>
      <c r="BA349" s="48"/>
      <c r="BB349" s="48"/>
      <c r="BC349" s="48"/>
      <c r="BD349" s="48"/>
      <c r="BE349" s="48"/>
      <c r="BF349" s="48"/>
      <c r="BG349" s="133" t="s">
        <v>8606</v>
      </c>
      <c r="BH349" s="133" t="s">
        <v>8606</v>
      </c>
      <c r="BI349" s="133" t="s">
        <v>8765</v>
      </c>
      <c r="BJ349" s="133" t="s">
        <v>8765</v>
      </c>
      <c r="BK349" s="2"/>
      <c r="BL349" s="3"/>
      <c r="BM349" s="3"/>
      <c r="BN349" s="3"/>
      <c r="BO349" s="3"/>
    </row>
    <row r="350" spans="1:67" ht="15">
      <c r="A350" s="65" t="s">
        <v>292</v>
      </c>
      <c r="B350" s="66"/>
      <c r="C350" s="66"/>
      <c r="D350" s="67"/>
      <c r="E350" s="69">
        <v>88.33627762820258</v>
      </c>
      <c r="F350" s="103" t="s">
        <v>1576</v>
      </c>
      <c r="G350" s="66"/>
      <c r="H350" s="70"/>
      <c r="I350" s="71"/>
      <c r="J350" s="71"/>
      <c r="K350" s="70" t="s">
        <v>7548</v>
      </c>
      <c r="L350" s="74"/>
      <c r="M350" s="75">
        <v>5383.07470703125</v>
      </c>
      <c r="N350" s="75">
        <v>5537.14599609375</v>
      </c>
      <c r="O350" s="76"/>
      <c r="P350" s="77"/>
      <c r="Q350" s="77"/>
      <c r="R350" s="89"/>
      <c r="S350" s="48">
        <v>0</v>
      </c>
      <c r="T350" s="48">
        <v>1</v>
      </c>
      <c r="U350" s="49">
        <v>0</v>
      </c>
      <c r="V350" s="49">
        <v>0.333333</v>
      </c>
      <c r="W350" s="49">
        <v>0</v>
      </c>
      <c r="X350" s="49">
        <v>0.638297</v>
      </c>
      <c r="Y350" s="49">
        <v>0</v>
      </c>
      <c r="Z350" s="49">
        <v>0</v>
      </c>
      <c r="AA350" s="72">
        <v>350</v>
      </c>
      <c r="AB350" s="72"/>
      <c r="AC350" s="73"/>
      <c r="AD350" s="79" t="s">
        <v>4056</v>
      </c>
      <c r="AE350" s="79">
        <v>59</v>
      </c>
      <c r="AF350" s="79">
        <v>18</v>
      </c>
      <c r="AG350" s="79">
        <v>32</v>
      </c>
      <c r="AH350" s="79">
        <v>175</v>
      </c>
      <c r="AI350" s="79"/>
      <c r="AJ350" s="79"/>
      <c r="AK350" s="79"/>
      <c r="AL350" s="79"/>
      <c r="AM350" s="79"/>
      <c r="AN350" s="81">
        <v>41220.787986111114</v>
      </c>
      <c r="AO350" s="84" t="s">
        <v>5983</v>
      </c>
      <c r="AP350" s="79" t="b">
        <v>0</v>
      </c>
      <c r="AQ350" s="79" t="b">
        <v>0</v>
      </c>
      <c r="AR350" s="79" t="b">
        <v>0</v>
      </c>
      <c r="AS350" s="79"/>
      <c r="AT350" s="79">
        <v>1</v>
      </c>
      <c r="AU350" s="84" t="s">
        <v>6484</v>
      </c>
      <c r="AV350" s="79" t="b">
        <v>0</v>
      </c>
      <c r="AW350" s="79" t="s">
        <v>6792</v>
      </c>
      <c r="AX350" s="84" t="s">
        <v>6890</v>
      </c>
      <c r="AY350" s="79" t="s">
        <v>66</v>
      </c>
      <c r="AZ350" s="79" t="str">
        <f>REPLACE(INDEX(GroupVertices[Group],MATCH(Vertices[[#This Row],[Vertex]],GroupVertices[Vertex],0)),1,1,"")</f>
        <v>40</v>
      </c>
      <c r="BA350" s="48"/>
      <c r="BB350" s="48"/>
      <c r="BC350" s="48"/>
      <c r="BD350" s="48"/>
      <c r="BE350" s="48"/>
      <c r="BF350" s="48"/>
      <c r="BG350" s="133" t="s">
        <v>9249</v>
      </c>
      <c r="BH350" s="133" t="s">
        <v>9249</v>
      </c>
      <c r="BI350" s="133" t="s">
        <v>9585</v>
      </c>
      <c r="BJ350" s="133" t="s">
        <v>9585</v>
      </c>
      <c r="BK350" s="2"/>
      <c r="BL350" s="3"/>
      <c r="BM350" s="3"/>
      <c r="BN350" s="3"/>
      <c r="BO350" s="3"/>
    </row>
    <row r="351" spans="1:67" ht="15">
      <c r="A351" s="65" t="s">
        <v>294</v>
      </c>
      <c r="B351" s="66"/>
      <c r="C351" s="66"/>
      <c r="D351" s="67"/>
      <c r="E351" s="69">
        <v>52.345231639097285</v>
      </c>
      <c r="F351" s="103" t="s">
        <v>1526</v>
      </c>
      <c r="G351" s="66"/>
      <c r="H351" s="70"/>
      <c r="I351" s="71"/>
      <c r="J351" s="71"/>
      <c r="K351" s="70" t="s">
        <v>7551</v>
      </c>
      <c r="L351" s="74"/>
      <c r="M351" s="75">
        <v>1831.4925537109375</v>
      </c>
      <c r="N351" s="75">
        <v>9103.39453125</v>
      </c>
      <c r="O351" s="76"/>
      <c r="P351" s="77"/>
      <c r="Q351" s="77"/>
      <c r="R351" s="89"/>
      <c r="S351" s="48">
        <v>0</v>
      </c>
      <c r="T351" s="48">
        <v>1</v>
      </c>
      <c r="U351" s="49">
        <v>0</v>
      </c>
      <c r="V351" s="49">
        <v>0.011236</v>
      </c>
      <c r="W351" s="49">
        <v>0</v>
      </c>
      <c r="X351" s="49">
        <v>0.456175</v>
      </c>
      <c r="Y351" s="49">
        <v>0</v>
      </c>
      <c r="Z351" s="49">
        <v>0</v>
      </c>
      <c r="AA351" s="72">
        <v>351</v>
      </c>
      <c r="AB351" s="72"/>
      <c r="AC351" s="73"/>
      <c r="AD351" s="79" t="s">
        <v>294</v>
      </c>
      <c r="AE351" s="79">
        <v>106</v>
      </c>
      <c r="AF351" s="79">
        <v>44</v>
      </c>
      <c r="AG351" s="79">
        <v>254</v>
      </c>
      <c r="AH351" s="79">
        <v>8852</v>
      </c>
      <c r="AI351" s="79"/>
      <c r="AJ351" s="79"/>
      <c r="AK351" s="79"/>
      <c r="AL351" s="79"/>
      <c r="AM351" s="79"/>
      <c r="AN351" s="81">
        <v>39787.06487268519</v>
      </c>
      <c r="AO351" s="79"/>
      <c r="AP351" s="79" t="b">
        <v>1</v>
      </c>
      <c r="AQ351" s="79" t="b">
        <v>1</v>
      </c>
      <c r="AR351" s="79" t="b">
        <v>0</v>
      </c>
      <c r="AS351" s="79"/>
      <c r="AT351" s="79">
        <v>0</v>
      </c>
      <c r="AU351" s="84" t="s">
        <v>6484</v>
      </c>
      <c r="AV351" s="79" t="b">
        <v>0</v>
      </c>
      <c r="AW351" s="79" t="s">
        <v>6792</v>
      </c>
      <c r="AX351" s="84" t="s">
        <v>6893</v>
      </c>
      <c r="AY351" s="79" t="s">
        <v>66</v>
      </c>
      <c r="AZ351" s="79" t="str">
        <f>REPLACE(INDEX(GroupVertices[Group],MATCH(Vertices[[#This Row],[Vertex]],GroupVertices[Vertex],0)),1,1,"")</f>
        <v>3</v>
      </c>
      <c r="BA351" s="48"/>
      <c r="BB351" s="48"/>
      <c r="BC351" s="48"/>
      <c r="BD351" s="48"/>
      <c r="BE351" s="48"/>
      <c r="BF351" s="48"/>
      <c r="BG351" s="133" t="s">
        <v>9250</v>
      </c>
      <c r="BH351" s="133" t="s">
        <v>9250</v>
      </c>
      <c r="BI351" s="133" t="s">
        <v>8680</v>
      </c>
      <c r="BJ351" s="133" t="s">
        <v>8680</v>
      </c>
      <c r="BK351" s="2"/>
      <c r="BL351" s="3"/>
      <c r="BM351" s="3"/>
      <c r="BN351" s="3"/>
      <c r="BO351" s="3"/>
    </row>
    <row r="352" spans="1:67" ht="15">
      <c r="A352" s="65" t="s">
        <v>295</v>
      </c>
      <c r="B352" s="66"/>
      <c r="C352" s="66"/>
      <c r="D352" s="67"/>
      <c r="E352" s="69">
        <v>100</v>
      </c>
      <c r="F352" s="103" t="s">
        <v>1578</v>
      </c>
      <c r="G352" s="66"/>
      <c r="H352" s="70"/>
      <c r="I352" s="71"/>
      <c r="J352" s="71"/>
      <c r="K352" s="70" t="s">
        <v>7552</v>
      </c>
      <c r="L352" s="74"/>
      <c r="M352" s="75">
        <v>9257.7822265625</v>
      </c>
      <c r="N352" s="75">
        <v>9680.7314453125</v>
      </c>
      <c r="O352" s="76"/>
      <c r="P352" s="77"/>
      <c r="Q352" s="77"/>
      <c r="R352" s="89"/>
      <c r="S352" s="48">
        <v>0</v>
      </c>
      <c r="T352" s="48">
        <v>1</v>
      </c>
      <c r="U352" s="49">
        <v>0</v>
      </c>
      <c r="V352" s="49">
        <v>1</v>
      </c>
      <c r="W352" s="49">
        <v>0</v>
      </c>
      <c r="X352" s="49">
        <v>0.999999</v>
      </c>
      <c r="Y352" s="49">
        <v>0</v>
      </c>
      <c r="Z352" s="49">
        <v>0</v>
      </c>
      <c r="AA352" s="72">
        <v>352</v>
      </c>
      <c r="AB352" s="72"/>
      <c r="AC352" s="73"/>
      <c r="AD352" s="79" t="s">
        <v>4059</v>
      </c>
      <c r="AE352" s="79">
        <v>742</v>
      </c>
      <c r="AF352" s="79">
        <v>285</v>
      </c>
      <c r="AG352" s="79">
        <v>9097</v>
      </c>
      <c r="AH352" s="79">
        <v>7888</v>
      </c>
      <c r="AI352" s="79"/>
      <c r="AJ352" s="79" t="s">
        <v>4696</v>
      </c>
      <c r="AK352" s="79" t="s">
        <v>5268</v>
      </c>
      <c r="AL352" s="79"/>
      <c r="AM352" s="79"/>
      <c r="AN352" s="81">
        <v>40125.64003472222</v>
      </c>
      <c r="AO352" s="84" t="s">
        <v>5986</v>
      </c>
      <c r="AP352" s="79" t="b">
        <v>0</v>
      </c>
      <c r="AQ352" s="79" t="b">
        <v>0</v>
      </c>
      <c r="AR352" s="79" t="b">
        <v>1</v>
      </c>
      <c r="AS352" s="79"/>
      <c r="AT352" s="79">
        <v>8</v>
      </c>
      <c r="AU352" s="84" t="s">
        <v>6490</v>
      </c>
      <c r="AV352" s="79" t="b">
        <v>0</v>
      </c>
      <c r="AW352" s="79" t="s">
        <v>6792</v>
      </c>
      <c r="AX352" s="84" t="s">
        <v>6894</v>
      </c>
      <c r="AY352" s="79" t="s">
        <v>66</v>
      </c>
      <c r="AZ352" s="79" t="str">
        <f>REPLACE(INDEX(GroupVertices[Group],MATCH(Vertices[[#This Row],[Vertex]],GroupVertices[Vertex],0)),1,1,"")</f>
        <v>109</v>
      </c>
      <c r="BA352" s="48"/>
      <c r="BB352" s="48"/>
      <c r="BC352" s="48"/>
      <c r="BD352" s="48"/>
      <c r="BE352" s="48"/>
      <c r="BF352" s="48"/>
      <c r="BG352" s="133" t="s">
        <v>9251</v>
      </c>
      <c r="BH352" s="133" t="s">
        <v>9251</v>
      </c>
      <c r="BI352" s="133" t="s">
        <v>9586</v>
      </c>
      <c r="BJ352" s="133" t="s">
        <v>9586</v>
      </c>
      <c r="BK352" s="2"/>
      <c r="BL352" s="3"/>
      <c r="BM352" s="3"/>
      <c r="BN352" s="3"/>
      <c r="BO352" s="3"/>
    </row>
    <row r="353" spans="1:67" ht="15">
      <c r="A353" s="65" t="s">
        <v>298</v>
      </c>
      <c r="B353" s="66"/>
      <c r="C353" s="66"/>
      <c r="D353" s="67"/>
      <c r="E353" s="69">
        <v>69.92051625755842</v>
      </c>
      <c r="F353" s="103" t="s">
        <v>1580</v>
      </c>
      <c r="G353" s="66"/>
      <c r="H353" s="70"/>
      <c r="I353" s="71"/>
      <c r="J353" s="71"/>
      <c r="K353" s="70" t="s">
        <v>7556</v>
      </c>
      <c r="L353" s="74"/>
      <c r="M353" s="75">
        <v>2476.447998046875</v>
      </c>
      <c r="N353" s="75">
        <v>9009.0751953125</v>
      </c>
      <c r="O353" s="76"/>
      <c r="P353" s="77"/>
      <c r="Q353" s="77"/>
      <c r="R353" s="89"/>
      <c r="S353" s="48">
        <v>0</v>
      </c>
      <c r="T353" s="48">
        <v>1</v>
      </c>
      <c r="U353" s="49">
        <v>0</v>
      </c>
      <c r="V353" s="49">
        <v>0.058824</v>
      </c>
      <c r="W353" s="49">
        <v>0</v>
      </c>
      <c r="X353" s="49">
        <v>0.566572</v>
      </c>
      <c r="Y353" s="49">
        <v>0</v>
      </c>
      <c r="Z353" s="49">
        <v>0</v>
      </c>
      <c r="AA353" s="72">
        <v>353</v>
      </c>
      <c r="AB353" s="72"/>
      <c r="AC353" s="73"/>
      <c r="AD353" s="79" t="s">
        <v>4063</v>
      </c>
      <c r="AE353" s="79">
        <v>21</v>
      </c>
      <c r="AF353" s="79">
        <v>2</v>
      </c>
      <c r="AG353" s="79">
        <v>147</v>
      </c>
      <c r="AH353" s="79">
        <v>149</v>
      </c>
      <c r="AI353" s="79"/>
      <c r="AJ353" s="79"/>
      <c r="AK353" s="79"/>
      <c r="AL353" s="79"/>
      <c r="AM353" s="79"/>
      <c r="AN353" s="81">
        <v>43589.16737268519</v>
      </c>
      <c r="AO353" s="84" t="s">
        <v>5990</v>
      </c>
      <c r="AP353" s="79" t="b">
        <v>1</v>
      </c>
      <c r="AQ353" s="79" t="b">
        <v>0</v>
      </c>
      <c r="AR353" s="79" t="b">
        <v>0</v>
      </c>
      <c r="AS353" s="79"/>
      <c r="AT353" s="79">
        <v>0</v>
      </c>
      <c r="AU353" s="79"/>
      <c r="AV353" s="79" t="b">
        <v>0</v>
      </c>
      <c r="AW353" s="79" t="s">
        <v>6792</v>
      </c>
      <c r="AX353" s="84" t="s">
        <v>6898</v>
      </c>
      <c r="AY353" s="79" t="s">
        <v>66</v>
      </c>
      <c r="AZ353" s="79" t="str">
        <f>REPLACE(INDEX(GroupVertices[Group],MATCH(Vertices[[#This Row],[Vertex]],GroupVertices[Vertex],0)),1,1,"")</f>
        <v>7</v>
      </c>
      <c r="BA353" s="48" t="s">
        <v>1249</v>
      </c>
      <c r="BB353" s="48" t="s">
        <v>1249</v>
      </c>
      <c r="BC353" s="48" t="s">
        <v>1313</v>
      </c>
      <c r="BD353" s="48" t="s">
        <v>1313</v>
      </c>
      <c r="BE353" s="48"/>
      <c r="BF353" s="48"/>
      <c r="BG353" s="133" t="s">
        <v>8574</v>
      </c>
      <c r="BH353" s="133" t="s">
        <v>8574</v>
      </c>
      <c r="BI353" s="133" t="s">
        <v>8740</v>
      </c>
      <c r="BJ353" s="133" t="s">
        <v>8740</v>
      </c>
      <c r="BK353" s="2"/>
      <c r="BL353" s="3"/>
      <c r="BM353" s="3"/>
      <c r="BN353" s="3"/>
      <c r="BO353" s="3"/>
    </row>
    <row r="354" spans="1:67" ht="15">
      <c r="A354" s="65" t="s">
        <v>300</v>
      </c>
      <c r="B354" s="66"/>
      <c r="C354" s="66"/>
      <c r="D354" s="67"/>
      <c r="E354" s="69">
        <v>82.9129711256032</v>
      </c>
      <c r="F354" s="103" t="s">
        <v>1582</v>
      </c>
      <c r="G354" s="66"/>
      <c r="H354" s="70"/>
      <c r="I354" s="71"/>
      <c r="J354" s="71"/>
      <c r="K354" s="70" t="s">
        <v>7560</v>
      </c>
      <c r="L354" s="74"/>
      <c r="M354" s="75">
        <v>4485.89501953125</v>
      </c>
      <c r="N354" s="75">
        <v>9402.0927734375</v>
      </c>
      <c r="O354" s="76"/>
      <c r="P354" s="77"/>
      <c r="Q354" s="77"/>
      <c r="R354" s="89"/>
      <c r="S354" s="48">
        <v>0</v>
      </c>
      <c r="T354" s="48">
        <v>1</v>
      </c>
      <c r="U354" s="49">
        <v>0</v>
      </c>
      <c r="V354" s="49">
        <v>0.2</v>
      </c>
      <c r="W354" s="49">
        <v>0</v>
      </c>
      <c r="X354" s="49">
        <v>0.610687</v>
      </c>
      <c r="Y354" s="49">
        <v>0</v>
      </c>
      <c r="Z354" s="49">
        <v>0</v>
      </c>
      <c r="AA354" s="72">
        <v>354</v>
      </c>
      <c r="AB354" s="72"/>
      <c r="AC354" s="73"/>
      <c r="AD354" s="79" t="s">
        <v>4067</v>
      </c>
      <c r="AE354" s="79">
        <v>195</v>
      </c>
      <c r="AF354" s="79">
        <v>115</v>
      </c>
      <c r="AG354" s="79">
        <v>10949</v>
      </c>
      <c r="AH354" s="79">
        <v>17972</v>
      </c>
      <c r="AI354" s="79"/>
      <c r="AJ354" s="79" t="s">
        <v>4703</v>
      </c>
      <c r="AK354" s="79" t="s">
        <v>5271</v>
      </c>
      <c r="AL354" s="79"/>
      <c r="AM354" s="79"/>
      <c r="AN354" s="81">
        <v>42054.504849537036</v>
      </c>
      <c r="AO354" s="84" t="s">
        <v>5994</v>
      </c>
      <c r="AP354" s="79" t="b">
        <v>0</v>
      </c>
      <c r="AQ354" s="79" t="b">
        <v>0</v>
      </c>
      <c r="AR354" s="79" t="b">
        <v>0</v>
      </c>
      <c r="AS354" s="79"/>
      <c r="AT354" s="79">
        <v>2</v>
      </c>
      <c r="AU354" s="84" t="s">
        <v>6484</v>
      </c>
      <c r="AV354" s="79" t="b">
        <v>0</v>
      </c>
      <c r="AW354" s="79" t="s">
        <v>6792</v>
      </c>
      <c r="AX354" s="84" t="s">
        <v>6902</v>
      </c>
      <c r="AY354" s="79" t="s">
        <v>66</v>
      </c>
      <c r="AZ354" s="79" t="str">
        <f>REPLACE(INDEX(GroupVertices[Group],MATCH(Vertices[[#This Row],[Vertex]],GroupVertices[Vertex],0)),1,1,"")</f>
        <v>23</v>
      </c>
      <c r="BA354" s="48"/>
      <c r="BB354" s="48"/>
      <c r="BC354" s="48"/>
      <c r="BD354" s="48"/>
      <c r="BE354" s="48"/>
      <c r="BF354" s="48"/>
      <c r="BG354" s="133" t="s">
        <v>8587</v>
      </c>
      <c r="BH354" s="133" t="s">
        <v>8587</v>
      </c>
      <c r="BI354" s="133" t="s">
        <v>8752</v>
      </c>
      <c r="BJ354" s="133" t="s">
        <v>8752</v>
      </c>
      <c r="BK354" s="2"/>
      <c r="BL354" s="3"/>
      <c r="BM354" s="3"/>
      <c r="BN354" s="3"/>
      <c r="BO354" s="3"/>
    </row>
    <row r="355" spans="1:67" ht="15">
      <c r="A355" s="65" t="s">
        <v>301</v>
      </c>
      <c r="B355" s="66"/>
      <c r="C355" s="66"/>
      <c r="D355" s="67"/>
      <c r="E355" s="69">
        <v>76.67256587317844</v>
      </c>
      <c r="F355" s="103" t="s">
        <v>6532</v>
      </c>
      <c r="G355" s="66"/>
      <c r="H355" s="70"/>
      <c r="I355" s="71"/>
      <c r="J355" s="71"/>
      <c r="K355" s="70" t="s">
        <v>7562</v>
      </c>
      <c r="L355" s="74"/>
      <c r="M355" s="75">
        <v>3257.653564453125</v>
      </c>
      <c r="N355" s="75">
        <v>3872.294677734375</v>
      </c>
      <c r="O355" s="76"/>
      <c r="P355" s="77"/>
      <c r="Q355" s="77"/>
      <c r="R355" s="89"/>
      <c r="S355" s="48">
        <v>0</v>
      </c>
      <c r="T355" s="48">
        <v>1</v>
      </c>
      <c r="U355" s="49">
        <v>0</v>
      </c>
      <c r="V355" s="49">
        <v>0.111111</v>
      </c>
      <c r="W355" s="49">
        <v>0</v>
      </c>
      <c r="X355" s="49">
        <v>0.585365</v>
      </c>
      <c r="Y355" s="49">
        <v>0</v>
      </c>
      <c r="Z355" s="49">
        <v>0</v>
      </c>
      <c r="AA355" s="72">
        <v>355</v>
      </c>
      <c r="AB355" s="72"/>
      <c r="AC355" s="73"/>
      <c r="AD355" s="79" t="s">
        <v>4069</v>
      </c>
      <c r="AE355" s="79">
        <v>770</v>
      </c>
      <c r="AF355" s="79">
        <v>51</v>
      </c>
      <c r="AG355" s="79">
        <v>1872</v>
      </c>
      <c r="AH355" s="79">
        <v>3341</v>
      </c>
      <c r="AI355" s="79"/>
      <c r="AJ355" s="79" t="s">
        <v>4705</v>
      </c>
      <c r="AK355" s="79" t="s">
        <v>5272</v>
      </c>
      <c r="AL355" s="79"/>
      <c r="AM355" s="79"/>
      <c r="AN355" s="81">
        <v>42371.64983796296</v>
      </c>
      <c r="AO355" s="84" t="s">
        <v>5996</v>
      </c>
      <c r="AP355" s="79" t="b">
        <v>0</v>
      </c>
      <c r="AQ355" s="79" t="b">
        <v>0</v>
      </c>
      <c r="AR355" s="79" t="b">
        <v>0</v>
      </c>
      <c r="AS355" s="79"/>
      <c r="AT355" s="79">
        <v>0</v>
      </c>
      <c r="AU355" s="84" t="s">
        <v>6497</v>
      </c>
      <c r="AV355" s="79" t="b">
        <v>0</v>
      </c>
      <c r="AW355" s="79" t="s">
        <v>6792</v>
      </c>
      <c r="AX355" s="84" t="s">
        <v>6904</v>
      </c>
      <c r="AY355" s="79" t="s">
        <v>66</v>
      </c>
      <c r="AZ355" s="79" t="str">
        <f>REPLACE(INDEX(GroupVertices[Group],MATCH(Vertices[[#This Row],[Vertex]],GroupVertices[Vertex],0)),1,1,"")</f>
        <v>13</v>
      </c>
      <c r="BA355" s="48"/>
      <c r="BB355" s="48"/>
      <c r="BC355" s="48"/>
      <c r="BD355" s="48"/>
      <c r="BE355" s="48" t="s">
        <v>9003</v>
      </c>
      <c r="BF355" s="48" t="s">
        <v>1343</v>
      </c>
      <c r="BG355" s="133" t="s">
        <v>9252</v>
      </c>
      <c r="BH355" s="133" t="s">
        <v>9350</v>
      </c>
      <c r="BI355" s="133" t="s">
        <v>9587</v>
      </c>
      <c r="BJ355" s="133" t="s">
        <v>9672</v>
      </c>
      <c r="BK355" s="2"/>
      <c r="BL355" s="3"/>
      <c r="BM355" s="3"/>
      <c r="BN355" s="3"/>
      <c r="BO355" s="3"/>
    </row>
    <row r="356" spans="1:67" ht="15">
      <c r="A356" s="65" t="s">
        <v>305</v>
      </c>
      <c r="B356" s="66"/>
      <c r="C356" s="66"/>
      <c r="D356" s="67"/>
      <c r="E356" s="69">
        <v>50</v>
      </c>
      <c r="F356" s="103" t="s">
        <v>1585</v>
      </c>
      <c r="G356" s="66"/>
      <c r="H356" s="70"/>
      <c r="I356" s="71"/>
      <c r="J356" s="71"/>
      <c r="K356" s="70" t="s">
        <v>7569</v>
      </c>
      <c r="L356" s="74"/>
      <c r="M356" s="75">
        <v>1125.9293212890625</v>
      </c>
      <c r="N356" s="75">
        <v>9387.787109375</v>
      </c>
      <c r="O356" s="76"/>
      <c r="P356" s="77"/>
      <c r="Q356" s="77"/>
      <c r="R356" s="89"/>
      <c r="S356" s="48">
        <v>0</v>
      </c>
      <c r="T356" s="48">
        <v>1</v>
      </c>
      <c r="U356" s="49">
        <v>0</v>
      </c>
      <c r="V356" s="49">
        <v>0.009009</v>
      </c>
      <c r="W356" s="49">
        <v>0.015625</v>
      </c>
      <c r="X356" s="49">
        <v>0.544933</v>
      </c>
      <c r="Y356" s="49">
        <v>0</v>
      </c>
      <c r="Z356" s="49">
        <v>0</v>
      </c>
      <c r="AA356" s="72">
        <v>356</v>
      </c>
      <c r="AB356" s="72"/>
      <c r="AC356" s="73"/>
      <c r="AD356" s="79" t="s">
        <v>4076</v>
      </c>
      <c r="AE356" s="79">
        <v>134</v>
      </c>
      <c r="AF356" s="79">
        <v>245</v>
      </c>
      <c r="AG356" s="79">
        <v>21976</v>
      </c>
      <c r="AH356" s="79">
        <v>33718</v>
      </c>
      <c r="AI356" s="79"/>
      <c r="AJ356" s="79"/>
      <c r="AK356" s="79" t="s">
        <v>5277</v>
      </c>
      <c r="AL356" s="84" t="s">
        <v>5639</v>
      </c>
      <c r="AM356" s="79"/>
      <c r="AN356" s="81">
        <v>41364.116689814815</v>
      </c>
      <c r="AO356" s="84" t="s">
        <v>6003</v>
      </c>
      <c r="AP356" s="79" t="b">
        <v>1</v>
      </c>
      <c r="AQ356" s="79" t="b">
        <v>0</v>
      </c>
      <c r="AR356" s="79" t="b">
        <v>1</v>
      </c>
      <c r="AS356" s="79"/>
      <c r="AT356" s="79">
        <v>3</v>
      </c>
      <c r="AU356" s="84" t="s">
        <v>6484</v>
      </c>
      <c r="AV356" s="79" t="b">
        <v>0</v>
      </c>
      <c r="AW356" s="79" t="s">
        <v>6792</v>
      </c>
      <c r="AX356" s="84" t="s">
        <v>6911</v>
      </c>
      <c r="AY356" s="79" t="s">
        <v>66</v>
      </c>
      <c r="AZ356" s="79" t="str">
        <f>REPLACE(INDEX(GroupVertices[Group],MATCH(Vertices[[#This Row],[Vertex]],GroupVertices[Vertex],0)),1,1,"")</f>
        <v>1</v>
      </c>
      <c r="BA356" s="48"/>
      <c r="BB356" s="48"/>
      <c r="BC356" s="48"/>
      <c r="BD356" s="48"/>
      <c r="BE356" s="48"/>
      <c r="BF356" s="48"/>
      <c r="BG356" s="133" t="s">
        <v>8569</v>
      </c>
      <c r="BH356" s="133" t="s">
        <v>8569</v>
      </c>
      <c r="BI356" s="133" t="s">
        <v>8736</v>
      </c>
      <c r="BJ356" s="133" t="s">
        <v>8736</v>
      </c>
      <c r="BK356" s="2"/>
      <c r="BL356" s="3"/>
      <c r="BM356" s="3"/>
      <c r="BN356" s="3"/>
      <c r="BO356" s="3"/>
    </row>
    <row r="357" spans="1:67" ht="15">
      <c r="A357" s="65" t="s">
        <v>307</v>
      </c>
      <c r="B357" s="66"/>
      <c r="C357" s="66"/>
      <c r="D357" s="67"/>
      <c r="E357" s="69">
        <v>100</v>
      </c>
      <c r="F357" s="103" t="s">
        <v>1587</v>
      </c>
      <c r="G357" s="66"/>
      <c r="H357" s="70"/>
      <c r="I357" s="71"/>
      <c r="J357" s="71"/>
      <c r="K357" s="70" t="s">
        <v>7573</v>
      </c>
      <c r="L357" s="74"/>
      <c r="M357" s="75">
        <v>5539.08935546875</v>
      </c>
      <c r="N357" s="75">
        <v>1485.2908935546875</v>
      </c>
      <c r="O357" s="76"/>
      <c r="P357" s="77"/>
      <c r="Q357" s="77"/>
      <c r="R357" s="89"/>
      <c r="S357" s="48">
        <v>0</v>
      </c>
      <c r="T357" s="48">
        <v>1</v>
      </c>
      <c r="U357" s="49">
        <v>0</v>
      </c>
      <c r="V357" s="49">
        <v>1</v>
      </c>
      <c r="W357" s="49">
        <v>0</v>
      </c>
      <c r="X357" s="49">
        <v>0.999999</v>
      </c>
      <c r="Y357" s="49">
        <v>0</v>
      </c>
      <c r="Z357" s="49">
        <v>0</v>
      </c>
      <c r="AA357" s="72">
        <v>357</v>
      </c>
      <c r="AB357" s="72"/>
      <c r="AC357" s="73"/>
      <c r="AD357" s="79" t="s">
        <v>307</v>
      </c>
      <c r="AE357" s="79">
        <v>34</v>
      </c>
      <c r="AF357" s="79">
        <v>22</v>
      </c>
      <c r="AG357" s="79">
        <v>96</v>
      </c>
      <c r="AH357" s="79">
        <v>90</v>
      </c>
      <c r="AI357" s="79"/>
      <c r="AJ357" s="79" t="s">
        <v>4715</v>
      </c>
      <c r="AK357" s="79"/>
      <c r="AL357" s="79"/>
      <c r="AM357" s="79"/>
      <c r="AN357" s="81">
        <v>43607.754699074074</v>
      </c>
      <c r="AO357" s="84" t="s">
        <v>6007</v>
      </c>
      <c r="AP357" s="79" t="b">
        <v>1</v>
      </c>
      <c r="AQ357" s="79" t="b">
        <v>0</v>
      </c>
      <c r="AR357" s="79" t="b">
        <v>0</v>
      </c>
      <c r="AS357" s="79"/>
      <c r="AT357" s="79">
        <v>0</v>
      </c>
      <c r="AU357" s="79"/>
      <c r="AV357" s="79" t="b">
        <v>0</v>
      </c>
      <c r="AW357" s="79" t="s">
        <v>6792</v>
      </c>
      <c r="AX357" s="84" t="s">
        <v>6915</v>
      </c>
      <c r="AY357" s="79" t="s">
        <v>66</v>
      </c>
      <c r="AZ357" s="79" t="str">
        <f>REPLACE(INDEX(GroupVertices[Group],MATCH(Vertices[[#This Row],[Vertex]],GroupVertices[Vertex],0)),1,1,"")</f>
        <v>135</v>
      </c>
      <c r="BA357" s="48"/>
      <c r="BB357" s="48"/>
      <c r="BC357" s="48"/>
      <c r="BD357" s="48"/>
      <c r="BE357" s="48"/>
      <c r="BF357" s="48"/>
      <c r="BG357" s="133" t="s">
        <v>9253</v>
      </c>
      <c r="BH357" s="133" t="s">
        <v>9253</v>
      </c>
      <c r="BI357" s="133" t="s">
        <v>9588</v>
      </c>
      <c r="BJ357" s="133" t="s">
        <v>9588</v>
      </c>
      <c r="BK357" s="2"/>
      <c r="BL357" s="3"/>
      <c r="BM357" s="3"/>
      <c r="BN357" s="3"/>
      <c r="BO357" s="3"/>
    </row>
    <row r="358" spans="1:67" ht="15">
      <c r="A358" s="65" t="s">
        <v>308</v>
      </c>
      <c r="B358" s="66"/>
      <c r="C358" s="66"/>
      <c r="D358" s="67"/>
      <c r="E358" s="69">
        <v>73.61828021116726</v>
      </c>
      <c r="F358" s="103" t="s">
        <v>1588</v>
      </c>
      <c r="G358" s="66"/>
      <c r="H358" s="70"/>
      <c r="I358" s="71"/>
      <c r="J358" s="71"/>
      <c r="K358" s="70" t="s">
        <v>7575</v>
      </c>
      <c r="L358" s="74"/>
      <c r="M358" s="75">
        <v>3042.6064453125</v>
      </c>
      <c r="N358" s="75">
        <v>6230.97119140625</v>
      </c>
      <c r="O358" s="76"/>
      <c r="P358" s="77"/>
      <c r="Q358" s="77"/>
      <c r="R358" s="89"/>
      <c r="S358" s="48">
        <v>0</v>
      </c>
      <c r="T358" s="48">
        <v>1</v>
      </c>
      <c r="U358" s="49">
        <v>0</v>
      </c>
      <c r="V358" s="49">
        <v>0.083333</v>
      </c>
      <c r="W358" s="49">
        <v>0</v>
      </c>
      <c r="X358" s="49">
        <v>0.654765</v>
      </c>
      <c r="Y358" s="49">
        <v>0</v>
      </c>
      <c r="Z358" s="49">
        <v>0</v>
      </c>
      <c r="AA358" s="72">
        <v>358</v>
      </c>
      <c r="AB358" s="72"/>
      <c r="AC358" s="73"/>
      <c r="AD358" s="79" t="s">
        <v>4081</v>
      </c>
      <c r="AE358" s="79">
        <v>29</v>
      </c>
      <c r="AF358" s="79">
        <v>64</v>
      </c>
      <c r="AG358" s="79">
        <v>222</v>
      </c>
      <c r="AH358" s="79">
        <v>133</v>
      </c>
      <c r="AI358" s="79"/>
      <c r="AJ358" s="79" t="s">
        <v>4717</v>
      </c>
      <c r="AK358" s="79" t="s">
        <v>5281</v>
      </c>
      <c r="AL358" s="84" t="s">
        <v>5641</v>
      </c>
      <c r="AM358" s="79"/>
      <c r="AN358" s="81">
        <v>43436.824953703705</v>
      </c>
      <c r="AO358" s="84" t="s">
        <v>6009</v>
      </c>
      <c r="AP358" s="79" t="b">
        <v>0</v>
      </c>
      <c r="AQ358" s="79" t="b">
        <v>0</v>
      </c>
      <c r="AR358" s="79" t="b">
        <v>0</v>
      </c>
      <c r="AS358" s="79"/>
      <c r="AT358" s="79">
        <v>1</v>
      </c>
      <c r="AU358" s="84" t="s">
        <v>6484</v>
      </c>
      <c r="AV358" s="79" t="b">
        <v>0</v>
      </c>
      <c r="AW358" s="79" t="s">
        <v>6792</v>
      </c>
      <c r="AX358" s="84" t="s">
        <v>6917</v>
      </c>
      <c r="AY358" s="79" t="s">
        <v>66</v>
      </c>
      <c r="AZ358" s="79" t="str">
        <f>REPLACE(INDEX(GroupVertices[Group],MATCH(Vertices[[#This Row],[Vertex]],GroupVertices[Vertex],0)),1,1,"")</f>
        <v>14</v>
      </c>
      <c r="BA358" s="48"/>
      <c r="BB358" s="48"/>
      <c r="BC358" s="48"/>
      <c r="BD358" s="48"/>
      <c r="BE358" s="48"/>
      <c r="BF358" s="48"/>
      <c r="BG358" s="133" t="s">
        <v>9254</v>
      </c>
      <c r="BH358" s="133" t="s">
        <v>9254</v>
      </c>
      <c r="BI358" s="133" t="s">
        <v>9589</v>
      </c>
      <c r="BJ358" s="133" t="s">
        <v>9589</v>
      </c>
      <c r="BK358" s="2"/>
      <c r="BL358" s="3"/>
      <c r="BM358" s="3"/>
      <c r="BN358" s="3"/>
      <c r="BO358" s="3"/>
    </row>
    <row r="359" spans="1:67" ht="15">
      <c r="A359" s="65" t="s">
        <v>309</v>
      </c>
      <c r="B359" s="66"/>
      <c r="C359" s="66"/>
      <c r="D359" s="67"/>
      <c r="E359" s="69">
        <v>100</v>
      </c>
      <c r="F359" s="103" t="s">
        <v>1589</v>
      </c>
      <c r="G359" s="66"/>
      <c r="H359" s="70"/>
      <c r="I359" s="71"/>
      <c r="J359" s="71"/>
      <c r="K359" s="70" t="s">
        <v>7577</v>
      </c>
      <c r="L359" s="74"/>
      <c r="M359" s="75">
        <v>6722.3388671875</v>
      </c>
      <c r="N359" s="75">
        <v>716.115234375</v>
      </c>
      <c r="O359" s="76"/>
      <c r="P359" s="77"/>
      <c r="Q359" s="77"/>
      <c r="R359" s="89"/>
      <c r="S359" s="48">
        <v>0</v>
      </c>
      <c r="T359" s="48">
        <v>1</v>
      </c>
      <c r="U359" s="49">
        <v>0</v>
      </c>
      <c r="V359" s="49">
        <v>1</v>
      </c>
      <c r="W359" s="49">
        <v>0</v>
      </c>
      <c r="X359" s="49">
        <v>0.999999</v>
      </c>
      <c r="Y359" s="49">
        <v>0</v>
      </c>
      <c r="Z359" s="49">
        <v>0</v>
      </c>
      <c r="AA359" s="72">
        <v>359</v>
      </c>
      <c r="AB359" s="72"/>
      <c r="AC359" s="73"/>
      <c r="AD359" s="79" t="s">
        <v>4083</v>
      </c>
      <c r="AE359" s="79">
        <v>726</v>
      </c>
      <c r="AF359" s="79">
        <v>505</v>
      </c>
      <c r="AG359" s="79">
        <v>44596</v>
      </c>
      <c r="AH359" s="79">
        <v>54217</v>
      </c>
      <c r="AI359" s="79"/>
      <c r="AJ359" s="79" t="s">
        <v>4719</v>
      </c>
      <c r="AK359" s="79"/>
      <c r="AL359" s="79"/>
      <c r="AM359" s="79"/>
      <c r="AN359" s="81">
        <v>42908.13097222222</v>
      </c>
      <c r="AO359" s="79"/>
      <c r="AP359" s="79" t="b">
        <v>1</v>
      </c>
      <c r="AQ359" s="79" t="b">
        <v>0</v>
      </c>
      <c r="AR359" s="79" t="b">
        <v>0</v>
      </c>
      <c r="AS359" s="79"/>
      <c r="AT359" s="79">
        <v>1</v>
      </c>
      <c r="AU359" s="79"/>
      <c r="AV359" s="79" t="b">
        <v>0</v>
      </c>
      <c r="AW359" s="79" t="s">
        <v>6792</v>
      </c>
      <c r="AX359" s="84" t="s">
        <v>6919</v>
      </c>
      <c r="AY359" s="79" t="s">
        <v>66</v>
      </c>
      <c r="AZ359" s="79" t="str">
        <f>REPLACE(INDEX(GroupVertices[Group],MATCH(Vertices[[#This Row],[Vertex]],GroupVertices[Vertex],0)),1,1,"")</f>
        <v>85</v>
      </c>
      <c r="BA359" s="48"/>
      <c r="BB359" s="48"/>
      <c r="BC359" s="48"/>
      <c r="BD359" s="48"/>
      <c r="BE359" s="48"/>
      <c r="BF359" s="48"/>
      <c r="BG359" s="133" t="s">
        <v>9255</v>
      </c>
      <c r="BH359" s="133" t="s">
        <v>9255</v>
      </c>
      <c r="BI359" s="133" t="s">
        <v>9590</v>
      </c>
      <c r="BJ359" s="133" t="s">
        <v>9590</v>
      </c>
      <c r="BK359" s="2"/>
      <c r="BL359" s="3"/>
      <c r="BM359" s="3"/>
      <c r="BN359" s="3"/>
      <c r="BO359" s="3"/>
    </row>
    <row r="360" spans="1:67" ht="15">
      <c r="A360" s="65" t="s">
        <v>310</v>
      </c>
      <c r="B360" s="66"/>
      <c r="C360" s="66"/>
      <c r="D360" s="67"/>
      <c r="E360" s="69">
        <v>82.9129711256032</v>
      </c>
      <c r="F360" s="103" t="s">
        <v>1590</v>
      </c>
      <c r="G360" s="66"/>
      <c r="H360" s="70"/>
      <c r="I360" s="71"/>
      <c r="J360" s="71"/>
      <c r="K360" s="70" t="s">
        <v>7579</v>
      </c>
      <c r="L360" s="74"/>
      <c r="M360" s="75">
        <v>3653.727294921875</v>
      </c>
      <c r="N360" s="75">
        <v>4296.65771484375</v>
      </c>
      <c r="O360" s="76"/>
      <c r="P360" s="77"/>
      <c r="Q360" s="77"/>
      <c r="R360" s="89"/>
      <c r="S360" s="48">
        <v>0</v>
      </c>
      <c r="T360" s="48">
        <v>1</v>
      </c>
      <c r="U360" s="49">
        <v>0</v>
      </c>
      <c r="V360" s="49">
        <v>0.2</v>
      </c>
      <c r="W360" s="49">
        <v>0</v>
      </c>
      <c r="X360" s="49">
        <v>0.610687</v>
      </c>
      <c r="Y360" s="49">
        <v>0</v>
      </c>
      <c r="Z360" s="49">
        <v>0</v>
      </c>
      <c r="AA360" s="72">
        <v>360</v>
      </c>
      <c r="AB360" s="72"/>
      <c r="AC360" s="73"/>
      <c r="AD360" s="79" t="s">
        <v>4085</v>
      </c>
      <c r="AE360" s="79">
        <v>476</v>
      </c>
      <c r="AF360" s="79">
        <v>374</v>
      </c>
      <c r="AG360" s="79">
        <v>12752</v>
      </c>
      <c r="AH360" s="79">
        <v>22915</v>
      </c>
      <c r="AI360" s="79"/>
      <c r="AJ360" s="79" t="s">
        <v>4721</v>
      </c>
      <c r="AK360" s="79"/>
      <c r="AL360" s="79"/>
      <c r="AM360" s="79"/>
      <c r="AN360" s="81">
        <v>41921.58561342592</v>
      </c>
      <c r="AO360" s="84" t="s">
        <v>6012</v>
      </c>
      <c r="AP360" s="79" t="b">
        <v>1</v>
      </c>
      <c r="AQ360" s="79" t="b">
        <v>0</v>
      </c>
      <c r="AR360" s="79" t="b">
        <v>1</v>
      </c>
      <c r="AS360" s="79"/>
      <c r="AT360" s="79">
        <v>4</v>
      </c>
      <c r="AU360" s="84" t="s">
        <v>6484</v>
      </c>
      <c r="AV360" s="79" t="b">
        <v>0</v>
      </c>
      <c r="AW360" s="79" t="s">
        <v>6792</v>
      </c>
      <c r="AX360" s="84" t="s">
        <v>6921</v>
      </c>
      <c r="AY360" s="79" t="s">
        <v>66</v>
      </c>
      <c r="AZ360" s="79" t="str">
        <f>REPLACE(INDEX(GroupVertices[Group],MATCH(Vertices[[#This Row],[Vertex]],GroupVertices[Vertex],0)),1,1,"")</f>
        <v>27</v>
      </c>
      <c r="BA360" s="48"/>
      <c r="BB360" s="48"/>
      <c r="BC360" s="48"/>
      <c r="BD360" s="48"/>
      <c r="BE360" s="48" t="s">
        <v>1340</v>
      </c>
      <c r="BF360" s="48" t="s">
        <v>1340</v>
      </c>
      <c r="BG360" s="133" t="s">
        <v>8590</v>
      </c>
      <c r="BH360" s="133" t="s">
        <v>8590</v>
      </c>
      <c r="BI360" s="133" t="s">
        <v>8754</v>
      </c>
      <c r="BJ360" s="133" t="s">
        <v>8754</v>
      </c>
      <c r="BK360" s="2"/>
      <c r="BL360" s="3"/>
      <c r="BM360" s="3"/>
      <c r="BN360" s="3"/>
      <c r="BO360" s="3"/>
    </row>
    <row r="361" spans="1:67" ht="15">
      <c r="A361" s="65" t="s">
        <v>312</v>
      </c>
      <c r="B361" s="66"/>
      <c r="C361" s="66"/>
      <c r="D361" s="67"/>
      <c r="E361" s="69">
        <v>88.33627762820258</v>
      </c>
      <c r="F361" s="103" t="s">
        <v>1592</v>
      </c>
      <c r="G361" s="66"/>
      <c r="H361" s="70"/>
      <c r="I361" s="71"/>
      <c r="J361" s="71"/>
      <c r="K361" s="70" t="s">
        <v>7581</v>
      </c>
      <c r="L361" s="74"/>
      <c r="M361" s="75">
        <v>5383.06396484375</v>
      </c>
      <c r="N361" s="75">
        <v>2646.246337890625</v>
      </c>
      <c r="O361" s="76"/>
      <c r="P361" s="77"/>
      <c r="Q361" s="77"/>
      <c r="R361" s="89"/>
      <c r="S361" s="48">
        <v>0</v>
      </c>
      <c r="T361" s="48">
        <v>1</v>
      </c>
      <c r="U361" s="49">
        <v>0</v>
      </c>
      <c r="V361" s="49">
        <v>0.333333</v>
      </c>
      <c r="W361" s="49">
        <v>0</v>
      </c>
      <c r="X361" s="49">
        <v>0.638297</v>
      </c>
      <c r="Y361" s="49">
        <v>0</v>
      </c>
      <c r="Z361" s="49">
        <v>0</v>
      </c>
      <c r="AA361" s="72">
        <v>361</v>
      </c>
      <c r="AB361" s="72"/>
      <c r="AC361" s="73"/>
      <c r="AD361" s="79" t="s">
        <v>4087</v>
      </c>
      <c r="AE361" s="79">
        <v>405</v>
      </c>
      <c r="AF361" s="79">
        <v>193</v>
      </c>
      <c r="AG361" s="79">
        <v>4082</v>
      </c>
      <c r="AH361" s="79">
        <v>31278</v>
      </c>
      <c r="AI361" s="79"/>
      <c r="AJ361" s="79" t="s">
        <v>4723</v>
      </c>
      <c r="AK361" s="79"/>
      <c r="AL361" s="79"/>
      <c r="AM361" s="79"/>
      <c r="AN361" s="81">
        <v>40413.55056712963</v>
      </c>
      <c r="AO361" s="84" t="s">
        <v>6014</v>
      </c>
      <c r="AP361" s="79" t="b">
        <v>0</v>
      </c>
      <c r="AQ361" s="79" t="b">
        <v>0</v>
      </c>
      <c r="AR361" s="79" t="b">
        <v>1</v>
      </c>
      <c r="AS361" s="79"/>
      <c r="AT361" s="79">
        <v>3</v>
      </c>
      <c r="AU361" s="84" t="s">
        <v>6499</v>
      </c>
      <c r="AV361" s="79" t="b">
        <v>0</v>
      </c>
      <c r="AW361" s="79" t="s">
        <v>6792</v>
      </c>
      <c r="AX361" s="84" t="s">
        <v>6923</v>
      </c>
      <c r="AY361" s="79" t="s">
        <v>66</v>
      </c>
      <c r="AZ361" s="79" t="str">
        <f>REPLACE(INDEX(GroupVertices[Group],MATCH(Vertices[[#This Row],[Vertex]],GroupVertices[Vertex],0)),1,1,"")</f>
        <v>37</v>
      </c>
      <c r="BA361" s="48"/>
      <c r="BB361" s="48"/>
      <c r="BC361" s="48"/>
      <c r="BD361" s="48"/>
      <c r="BE361" s="48"/>
      <c r="BF361" s="48"/>
      <c r="BG361" s="133" t="s">
        <v>8596</v>
      </c>
      <c r="BH361" s="133" t="s">
        <v>8596</v>
      </c>
      <c r="BI361" s="133" t="s">
        <v>8758</v>
      </c>
      <c r="BJ361" s="133" t="s">
        <v>8758</v>
      </c>
      <c r="BK361" s="2"/>
      <c r="BL361" s="3"/>
      <c r="BM361" s="3"/>
      <c r="BN361" s="3"/>
      <c r="BO361" s="3"/>
    </row>
    <row r="362" spans="1:67" ht="15">
      <c r="A362" s="65" t="s">
        <v>313</v>
      </c>
      <c r="B362" s="66"/>
      <c r="C362" s="66"/>
      <c r="D362" s="67"/>
      <c r="E362" s="69">
        <v>50</v>
      </c>
      <c r="F362" s="103" t="s">
        <v>1593</v>
      </c>
      <c r="G362" s="66"/>
      <c r="H362" s="70"/>
      <c r="I362" s="71"/>
      <c r="J362" s="71"/>
      <c r="K362" s="70" t="s">
        <v>7583</v>
      </c>
      <c r="L362" s="74"/>
      <c r="M362" s="75">
        <v>1025.58447265625</v>
      </c>
      <c r="N362" s="75">
        <v>8963.861328125</v>
      </c>
      <c r="O362" s="76"/>
      <c r="P362" s="77"/>
      <c r="Q362" s="77"/>
      <c r="R362" s="89"/>
      <c r="S362" s="48">
        <v>0</v>
      </c>
      <c r="T362" s="48">
        <v>1</v>
      </c>
      <c r="U362" s="49">
        <v>0</v>
      </c>
      <c r="V362" s="49">
        <v>0.009009</v>
      </c>
      <c r="W362" s="49">
        <v>0.015625</v>
      </c>
      <c r="X362" s="49">
        <v>0.544933</v>
      </c>
      <c r="Y362" s="49">
        <v>0</v>
      </c>
      <c r="Z362" s="49">
        <v>0</v>
      </c>
      <c r="AA362" s="72">
        <v>362</v>
      </c>
      <c r="AB362" s="72"/>
      <c r="AC362" s="73"/>
      <c r="AD362" s="79" t="s">
        <v>4089</v>
      </c>
      <c r="AE362" s="79">
        <v>530</v>
      </c>
      <c r="AF362" s="79">
        <v>297</v>
      </c>
      <c r="AG362" s="79">
        <v>12276</v>
      </c>
      <c r="AH362" s="79">
        <v>19693</v>
      </c>
      <c r="AI362" s="79"/>
      <c r="AJ362" s="79" t="s">
        <v>4725</v>
      </c>
      <c r="AK362" s="79" t="s">
        <v>5283</v>
      </c>
      <c r="AL362" s="79"/>
      <c r="AM362" s="79"/>
      <c r="AN362" s="81">
        <v>41553.20506944445</v>
      </c>
      <c r="AO362" s="84" t="s">
        <v>6016</v>
      </c>
      <c r="AP362" s="79" t="b">
        <v>1</v>
      </c>
      <c r="AQ362" s="79" t="b">
        <v>0</v>
      </c>
      <c r="AR362" s="79" t="b">
        <v>0</v>
      </c>
      <c r="AS362" s="79"/>
      <c r="AT362" s="79">
        <v>1</v>
      </c>
      <c r="AU362" s="84" t="s">
        <v>6484</v>
      </c>
      <c r="AV362" s="79" t="b">
        <v>0</v>
      </c>
      <c r="AW362" s="79" t="s">
        <v>6792</v>
      </c>
      <c r="AX362" s="84" t="s">
        <v>6925</v>
      </c>
      <c r="AY362" s="79" t="s">
        <v>66</v>
      </c>
      <c r="AZ362" s="79" t="str">
        <f>REPLACE(INDEX(GroupVertices[Group],MATCH(Vertices[[#This Row],[Vertex]],GroupVertices[Vertex],0)),1,1,"")</f>
        <v>1</v>
      </c>
      <c r="BA362" s="48"/>
      <c r="BB362" s="48"/>
      <c r="BC362" s="48"/>
      <c r="BD362" s="48"/>
      <c r="BE362" s="48"/>
      <c r="BF362" s="48"/>
      <c r="BG362" s="133" t="s">
        <v>8569</v>
      </c>
      <c r="BH362" s="133" t="s">
        <v>8569</v>
      </c>
      <c r="BI362" s="133" t="s">
        <v>8736</v>
      </c>
      <c r="BJ362" s="133" t="s">
        <v>8736</v>
      </c>
      <c r="BK362" s="2"/>
      <c r="BL362" s="3"/>
      <c r="BM362" s="3"/>
      <c r="BN362" s="3"/>
      <c r="BO362" s="3"/>
    </row>
    <row r="363" spans="1:67" ht="15">
      <c r="A363" s="65" t="s">
        <v>315</v>
      </c>
      <c r="B363" s="66"/>
      <c r="C363" s="66"/>
      <c r="D363" s="67"/>
      <c r="E363" s="69">
        <v>50</v>
      </c>
      <c r="F363" s="103" t="s">
        <v>1595</v>
      </c>
      <c r="G363" s="66"/>
      <c r="H363" s="70"/>
      <c r="I363" s="71"/>
      <c r="J363" s="71"/>
      <c r="K363" s="70" t="s">
        <v>7585</v>
      </c>
      <c r="L363" s="74"/>
      <c r="M363" s="75">
        <v>505.5298156738281</v>
      </c>
      <c r="N363" s="75">
        <v>7958.93798828125</v>
      </c>
      <c r="O363" s="76"/>
      <c r="P363" s="77"/>
      <c r="Q363" s="77"/>
      <c r="R363" s="89"/>
      <c r="S363" s="48">
        <v>0</v>
      </c>
      <c r="T363" s="48">
        <v>1</v>
      </c>
      <c r="U363" s="49">
        <v>0</v>
      </c>
      <c r="V363" s="49">
        <v>0.009009</v>
      </c>
      <c r="W363" s="49">
        <v>0.015625</v>
      </c>
      <c r="X363" s="49">
        <v>0.544933</v>
      </c>
      <c r="Y363" s="49">
        <v>0</v>
      </c>
      <c r="Z363" s="49">
        <v>0</v>
      </c>
      <c r="AA363" s="72">
        <v>363</v>
      </c>
      <c r="AB363" s="72"/>
      <c r="AC363" s="73"/>
      <c r="AD363" s="79" t="s">
        <v>4091</v>
      </c>
      <c r="AE363" s="79">
        <v>530</v>
      </c>
      <c r="AF363" s="79">
        <v>618</v>
      </c>
      <c r="AG363" s="79">
        <v>33395</v>
      </c>
      <c r="AH363" s="79">
        <v>70345</v>
      </c>
      <c r="AI363" s="79"/>
      <c r="AJ363" s="79" t="s">
        <v>4727</v>
      </c>
      <c r="AK363" s="79" t="s">
        <v>5285</v>
      </c>
      <c r="AL363" s="84" t="s">
        <v>5645</v>
      </c>
      <c r="AM363" s="79"/>
      <c r="AN363" s="81">
        <v>42634.860497685186</v>
      </c>
      <c r="AO363" s="84" t="s">
        <v>6018</v>
      </c>
      <c r="AP363" s="79" t="b">
        <v>0</v>
      </c>
      <c r="AQ363" s="79" t="b">
        <v>0</v>
      </c>
      <c r="AR363" s="79" t="b">
        <v>1</v>
      </c>
      <c r="AS363" s="79"/>
      <c r="AT363" s="79">
        <v>1</v>
      </c>
      <c r="AU363" s="84" t="s">
        <v>6484</v>
      </c>
      <c r="AV363" s="79" t="b">
        <v>0</v>
      </c>
      <c r="AW363" s="79" t="s">
        <v>6792</v>
      </c>
      <c r="AX363" s="84" t="s">
        <v>6927</v>
      </c>
      <c r="AY363" s="79" t="s">
        <v>66</v>
      </c>
      <c r="AZ363" s="79" t="str">
        <f>REPLACE(INDEX(GroupVertices[Group],MATCH(Vertices[[#This Row],[Vertex]],GroupVertices[Vertex],0)),1,1,"")</f>
        <v>1</v>
      </c>
      <c r="BA363" s="48"/>
      <c r="BB363" s="48"/>
      <c r="BC363" s="48"/>
      <c r="BD363" s="48"/>
      <c r="BE363" s="48"/>
      <c r="BF363" s="48"/>
      <c r="BG363" s="133" t="s">
        <v>8569</v>
      </c>
      <c r="BH363" s="133" t="s">
        <v>8569</v>
      </c>
      <c r="BI363" s="133" t="s">
        <v>8736</v>
      </c>
      <c r="BJ363" s="133" t="s">
        <v>8736</v>
      </c>
      <c r="BK363" s="2"/>
      <c r="BL363" s="3"/>
      <c r="BM363" s="3"/>
      <c r="BN363" s="3"/>
      <c r="BO363" s="3"/>
    </row>
    <row r="364" spans="1:67" ht="15">
      <c r="A364" s="65" t="s">
        <v>318</v>
      </c>
      <c r="B364" s="66"/>
      <c r="C364" s="66"/>
      <c r="D364" s="67"/>
      <c r="E364" s="69">
        <v>50</v>
      </c>
      <c r="F364" s="103" t="s">
        <v>1598</v>
      </c>
      <c r="G364" s="66"/>
      <c r="H364" s="70"/>
      <c r="I364" s="71"/>
      <c r="J364" s="71"/>
      <c r="K364" s="70" t="s">
        <v>7588</v>
      </c>
      <c r="L364" s="74"/>
      <c r="M364" s="75">
        <v>645.7310791015625</v>
      </c>
      <c r="N364" s="75">
        <v>9107.08984375</v>
      </c>
      <c r="O364" s="76"/>
      <c r="P364" s="77"/>
      <c r="Q364" s="77"/>
      <c r="R364" s="89"/>
      <c r="S364" s="48">
        <v>0</v>
      </c>
      <c r="T364" s="48">
        <v>1</v>
      </c>
      <c r="U364" s="49">
        <v>0</v>
      </c>
      <c r="V364" s="49">
        <v>0.009009</v>
      </c>
      <c r="W364" s="49">
        <v>0.015625</v>
      </c>
      <c r="X364" s="49">
        <v>0.544933</v>
      </c>
      <c r="Y364" s="49">
        <v>0</v>
      </c>
      <c r="Z364" s="49">
        <v>0</v>
      </c>
      <c r="AA364" s="72">
        <v>364</v>
      </c>
      <c r="AB364" s="72"/>
      <c r="AC364" s="73"/>
      <c r="AD364" s="79" t="s">
        <v>4094</v>
      </c>
      <c r="AE364" s="79">
        <v>168</v>
      </c>
      <c r="AF364" s="79">
        <v>131</v>
      </c>
      <c r="AG364" s="79">
        <v>14756</v>
      </c>
      <c r="AH364" s="79">
        <v>13032</v>
      </c>
      <c r="AI364" s="79"/>
      <c r="AJ364" s="79" t="s">
        <v>4730</v>
      </c>
      <c r="AK364" s="79" t="s">
        <v>5288</v>
      </c>
      <c r="AL364" s="84" t="s">
        <v>5648</v>
      </c>
      <c r="AM364" s="79"/>
      <c r="AN364" s="81">
        <v>40065.00643518518</v>
      </c>
      <c r="AO364" s="84" t="s">
        <v>6020</v>
      </c>
      <c r="AP364" s="79" t="b">
        <v>0</v>
      </c>
      <c r="AQ364" s="79" t="b">
        <v>0</v>
      </c>
      <c r="AR364" s="79" t="b">
        <v>1</v>
      </c>
      <c r="AS364" s="79"/>
      <c r="AT364" s="79">
        <v>9</v>
      </c>
      <c r="AU364" s="84" t="s">
        <v>6490</v>
      </c>
      <c r="AV364" s="79" t="b">
        <v>0</v>
      </c>
      <c r="AW364" s="79" t="s">
        <v>6792</v>
      </c>
      <c r="AX364" s="84" t="s">
        <v>6930</v>
      </c>
      <c r="AY364" s="79" t="s">
        <v>66</v>
      </c>
      <c r="AZ364" s="79" t="str">
        <f>REPLACE(INDEX(GroupVertices[Group],MATCH(Vertices[[#This Row],[Vertex]],GroupVertices[Vertex],0)),1,1,"")</f>
        <v>1</v>
      </c>
      <c r="BA364" s="48"/>
      <c r="BB364" s="48"/>
      <c r="BC364" s="48"/>
      <c r="BD364" s="48"/>
      <c r="BE364" s="48"/>
      <c r="BF364" s="48"/>
      <c r="BG364" s="133" t="s">
        <v>8569</v>
      </c>
      <c r="BH364" s="133" t="s">
        <v>8569</v>
      </c>
      <c r="BI364" s="133" t="s">
        <v>8736</v>
      </c>
      <c r="BJ364" s="133" t="s">
        <v>8736</v>
      </c>
      <c r="BK364" s="2"/>
      <c r="BL364" s="3"/>
      <c r="BM364" s="3"/>
      <c r="BN364" s="3"/>
      <c r="BO364" s="3"/>
    </row>
    <row r="365" spans="1:67" ht="15">
      <c r="A365" s="65" t="s">
        <v>321</v>
      </c>
      <c r="B365" s="66"/>
      <c r="C365" s="66"/>
      <c r="D365" s="67"/>
      <c r="E365" s="69">
        <v>100</v>
      </c>
      <c r="F365" s="103" t="s">
        <v>1601</v>
      </c>
      <c r="G365" s="66"/>
      <c r="H365" s="70"/>
      <c r="I365" s="71"/>
      <c r="J365" s="71"/>
      <c r="K365" s="70" t="s">
        <v>7593</v>
      </c>
      <c r="L365" s="74"/>
      <c r="M365" s="75">
        <v>5929.16357421875</v>
      </c>
      <c r="N365" s="75">
        <v>7373.27783203125</v>
      </c>
      <c r="O365" s="76"/>
      <c r="P365" s="77"/>
      <c r="Q365" s="77"/>
      <c r="R365" s="89"/>
      <c r="S365" s="48">
        <v>0</v>
      </c>
      <c r="T365" s="48">
        <v>1</v>
      </c>
      <c r="U365" s="49">
        <v>0</v>
      </c>
      <c r="V365" s="49">
        <v>1</v>
      </c>
      <c r="W365" s="49">
        <v>0</v>
      </c>
      <c r="X365" s="49">
        <v>0.999999</v>
      </c>
      <c r="Y365" s="49">
        <v>0</v>
      </c>
      <c r="Z365" s="49">
        <v>0</v>
      </c>
      <c r="AA365" s="72">
        <v>365</v>
      </c>
      <c r="AB365" s="72"/>
      <c r="AC365" s="73"/>
      <c r="AD365" s="79" t="s">
        <v>4099</v>
      </c>
      <c r="AE365" s="79">
        <v>998</v>
      </c>
      <c r="AF365" s="79">
        <v>26439</v>
      </c>
      <c r="AG365" s="79">
        <v>12830</v>
      </c>
      <c r="AH365" s="79">
        <v>26813</v>
      </c>
      <c r="AI365" s="79"/>
      <c r="AJ365" s="79" t="s">
        <v>4735</v>
      </c>
      <c r="AK365" s="79" t="s">
        <v>5292</v>
      </c>
      <c r="AL365" s="84" t="s">
        <v>5650</v>
      </c>
      <c r="AM365" s="79"/>
      <c r="AN365" s="81">
        <v>42002.997349537036</v>
      </c>
      <c r="AO365" s="84" t="s">
        <v>6023</v>
      </c>
      <c r="AP365" s="79" t="b">
        <v>1</v>
      </c>
      <c r="AQ365" s="79" t="b">
        <v>0</v>
      </c>
      <c r="AR365" s="79" t="b">
        <v>1</v>
      </c>
      <c r="AS365" s="79"/>
      <c r="AT365" s="79">
        <v>111</v>
      </c>
      <c r="AU365" s="84" t="s">
        <v>6484</v>
      </c>
      <c r="AV365" s="79" t="b">
        <v>0</v>
      </c>
      <c r="AW365" s="79" t="s">
        <v>6792</v>
      </c>
      <c r="AX365" s="84" t="s">
        <v>6935</v>
      </c>
      <c r="AY365" s="79" t="s">
        <v>66</v>
      </c>
      <c r="AZ365" s="79" t="str">
        <f>REPLACE(INDEX(GroupVertices[Group],MATCH(Vertices[[#This Row],[Vertex]],GroupVertices[Vertex],0)),1,1,"")</f>
        <v>121</v>
      </c>
      <c r="BA365" s="48"/>
      <c r="BB365" s="48"/>
      <c r="BC365" s="48"/>
      <c r="BD365" s="48"/>
      <c r="BE365" s="48"/>
      <c r="BF365" s="48"/>
      <c r="BG365" s="133" t="s">
        <v>9256</v>
      </c>
      <c r="BH365" s="133" t="s">
        <v>9256</v>
      </c>
      <c r="BI365" s="133" t="s">
        <v>9591</v>
      </c>
      <c r="BJ365" s="133" t="s">
        <v>9591</v>
      </c>
      <c r="BK365" s="2"/>
      <c r="BL365" s="3"/>
      <c r="BM365" s="3"/>
      <c r="BN365" s="3"/>
      <c r="BO365" s="3"/>
    </row>
    <row r="366" spans="1:67" ht="15">
      <c r="A366" s="65" t="s">
        <v>324</v>
      </c>
      <c r="B366" s="66"/>
      <c r="C366" s="66"/>
      <c r="D366" s="67"/>
      <c r="E366" s="69">
        <v>100</v>
      </c>
      <c r="F366" s="103" t="s">
        <v>1604</v>
      </c>
      <c r="G366" s="66"/>
      <c r="H366" s="70"/>
      <c r="I366" s="71"/>
      <c r="J366" s="71"/>
      <c r="K366" s="70" t="s">
        <v>7599</v>
      </c>
      <c r="L366" s="74"/>
      <c r="M366" s="75">
        <v>7112.4013671875</v>
      </c>
      <c r="N366" s="75">
        <v>6524.556640625</v>
      </c>
      <c r="O366" s="76"/>
      <c r="P366" s="77"/>
      <c r="Q366" s="77"/>
      <c r="R366" s="89"/>
      <c r="S366" s="48">
        <v>0</v>
      </c>
      <c r="T366" s="48">
        <v>1</v>
      </c>
      <c r="U366" s="49">
        <v>0</v>
      </c>
      <c r="V366" s="49">
        <v>1</v>
      </c>
      <c r="W366" s="49">
        <v>0</v>
      </c>
      <c r="X366" s="49">
        <v>0.999999</v>
      </c>
      <c r="Y366" s="49">
        <v>0</v>
      </c>
      <c r="Z366" s="49">
        <v>0</v>
      </c>
      <c r="AA366" s="72">
        <v>366</v>
      </c>
      <c r="AB366" s="72"/>
      <c r="AC366" s="73"/>
      <c r="AD366" s="79" t="s">
        <v>4105</v>
      </c>
      <c r="AE366" s="79">
        <v>1316</v>
      </c>
      <c r="AF366" s="79">
        <v>1071</v>
      </c>
      <c r="AG366" s="79">
        <v>21227</v>
      </c>
      <c r="AH366" s="79">
        <v>11655</v>
      </c>
      <c r="AI366" s="79"/>
      <c r="AJ366" s="79" t="s">
        <v>4741</v>
      </c>
      <c r="AK366" s="79" t="s">
        <v>5297</v>
      </c>
      <c r="AL366" s="79"/>
      <c r="AM366" s="79"/>
      <c r="AN366" s="81">
        <v>40719.11004629629</v>
      </c>
      <c r="AO366" s="84" t="s">
        <v>6029</v>
      </c>
      <c r="AP366" s="79" t="b">
        <v>0</v>
      </c>
      <c r="AQ366" s="79" t="b">
        <v>0</v>
      </c>
      <c r="AR366" s="79" t="b">
        <v>1</v>
      </c>
      <c r="AS366" s="79"/>
      <c r="AT366" s="79">
        <v>3</v>
      </c>
      <c r="AU366" s="84" t="s">
        <v>6484</v>
      </c>
      <c r="AV366" s="79" t="b">
        <v>0</v>
      </c>
      <c r="AW366" s="79" t="s">
        <v>6792</v>
      </c>
      <c r="AX366" s="84" t="s">
        <v>6941</v>
      </c>
      <c r="AY366" s="79" t="s">
        <v>66</v>
      </c>
      <c r="AZ366" s="79" t="str">
        <f>REPLACE(INDEX(GroupVertices[Group],MATCH(Vertices[[#This Row],[Vertex]],GroupVertices[Vertex],0)),1,1,"")</f>
        <v>83</v>
      </c>
      <c r="BA366" s="48"/>
      <c r="BB366" s="48"/>
      <c r="BC366" s="48"/>
      <c r="BD366" s="48"/>
      <c r="BE366" s="48"/>
      <c r="BF366" s="48"/>
      <c r="BG366" s="133" t="s">
        <v>9257</v>
      </c>
      <c r="BH366" s="133" t="s">
        <v>9257</v>
      </c>
      <c r="BI366" s="133" t="s">
        <v>9592</v>
      </c>
      <c r="BJ366" s="133" t="s">
        <v>9592</v>
      </c>
      <c r="BK366" s="2"/>
      <c r="BL366" s="3"/>
      <c r="BM366" s="3"/>
      <c r="BN366" s="3"/>
      <c r="BO366" s="3"/>
    </row>
    <row r="367" spans="1:67" ht="15">
      <c r="A367" s="65" t="s">
        <v>328</v>
      </c>
      <c r="B367" s="66"/>
      <c r="C367" s="66"/>
      <c r="D367" s="67"/>
      <c r="E367" s="69">
        <v>100</v>
      </c>
      <c r="F367" s="103" t="s">
        <v>1608</v>
      </c>
      <c r="G367" s="66"/>
      <c r="H367" s="70"/>
      <c r="I367" s="71"/>
      <c r="J367" s="71"/>
      <c r="K367" s="70" t="s">
        <v>7606</v>
      </c>
      <c r="L367" s="74"/>
      <c r="M367" s="75">
        <v>6319.23095703125</v>
      </c>
      <c r="N367" s="75">
        <v>2944.039794921875</v>
      </c>
      <c r="O367" s="76"/>
      <c r="P367" s="77"/>
      <c r="Q367" s="77"/>
      <c r="R367" s="89"/>
      <c r="S367" s="48">
        <v>0</v>
      </c>
      <c r="T367" s="48">
        <v>1</v>
      </c>
      <c r="U367" s="49">
        <v>0</v>
      </c>
      <c r="V367" s="49">
        <v>1</v>
      </c>
      <c r="W367" s="49">
        <v>0</v>
      </c>
      <c r="X367" s="49">
        <v>0.999999</v>
      </c>
      <c r="Y367" s="49">
        <v>0</v>
      </c>
      <c r="Z367" s="49">
        <v>0</v>
      </c>
      <c r="AA367" s="72">
        <v>367</v>
      </c>
      <c r="AB367" s="72"/>
      <c r="AC367" s="73"/>
      <c r="AD367" s="79" t="s">
        <v>4112</v>
      </c>
      <c r="AE367" s="79">
        <v>669</v>
      </c>
      <c r="AF367" s="79">
        <v>2678</v>
      </c>
      <c r="AG367" s="79">
        <v>7288</v>
      </c>
      <c r="AH367" s="79">
        <v>27274</v>
      </c>
      <c r="AI367" s="79"/>
      <c r="AJ367" s="79" t="s">
        <v>4748</v>
      </c>
      <c r="AK367" s="79" t="s">
        <v>5301</v>
      </c>
      <c r="AL367" s="84" t="s">
        <v>5655</v>
      </c>
      <c r="AM367" s="79"/>
      <c r="AN367" s="81">
        <v>43564.61170138889</v>
      </c>
      <c r="AO367" s="84" t="s">
        <v>6036</v>
      </c>
      <c r="AP367" s="79" t="b">
        <v>0</v>
      </c>
      <c r="AQ367" s="79" t="b">
        <v>0</v>
      </c>
      <c r="AR367" s="79" t="b">
        <v>0</v>
      </c>
      <c r="AS367" s="79"/>
      <c r="AT367" s="79">
        <v>5</v>
      </c>
      <c r="AU367" s="84" t="s">
        <v>6484</v>
      </c>
      <c r="AV367" s="79" t="b">
        <v>0</v>
      </c>
      <c r="AW367" s="79" t="s">
        <v>6792</v>
      </c>
      <c r="AX367" s="84" t="s">
        <v>6948</v>
      </c>
      <c r="AY367" s="79" t="s">
        <v>66</v>
      </c>
      <c r="AZ367" s="79" t="str">
        <f>REPLACE(INDEX(GroupVertices[Group],MATCH(Vertices[[#This Row],[Vertex]],GroupVertices[Vertex],0)),1,1,"")</f>
        <v>61</v>
      </c>
      <c r="BA367" s="48" t="s">
        <v>1261</v>
      </c>
      <c r="BB367" s="48" t="s">
        <v>1261</v>
      </c>
      <c r="BC367" s="48" t="s">
        <v>1314</v>
      </c>
      <c r="BD367" s="48" t="s">
        <v>1314</v>
      </c>
      <c r="BE367" s="48"/>
      <c r="BF367" s="48"/>
      <c r="BG367" s="133" t="s">
        <v>9258</v>
      </c>
      <c r="BH367" s="133" t="s">
        <v>9258</v>
      </c>
      <c r="BI367" s="133" t="s">
        <v>9593</v>
      </c>
      <c r="BJ367" s="133" t="s">
        <v>9593</v>
      </c>
      <c r="BK367" s="2"/>
      <c r="BL367" s="3"/>
      <c r="BM367" s="3"/>
      <c r="BN367" s="3"/>
      <c r="BO367" s="3"/>
    </row>
    <row r="368" spans="1:67" ht="15">
      <c r="A368" s="65" t="s">
        <v>329</v>
      </c>
      <c r="B368" s="66"/>
      <c r="C368" s="66"/>
      <c r="D368" s="67"/>
      <c r="E368" s="69">
        <v>82.9129711256032</v>
      </c>
      <c r="F368" s="103" t="s">
        <v>1609</v>
      </c>
      <c r="G368" s="66"/>
      <c r="H368" s="70"/>
      <c r="I368" s="71"/>
      <c r="J368" s="71"/>
      <c r="K368" s="70" t="s">
        <v>7608</v>
      </c>
      <c r="L368" s="74"/>
      <c r="M368" s="75">
        <v>4251.9931640625</v>
      </c>
      <c r="N368" s="75">
        <v>8699.3955078125</v>
      </c>
      <c r="O368" s="76"/>
      <c r="P368" s="77"/>
      <c r="Q368" s="77"/>
      <c r="R368" s="89"/>
      <c r="S368" s="48">
        <v>0</v>
      </c>
      <c r="T368" s="48">
        <v>1</v>
      </c>
      <c r="U368" s="49">
        <v>0</v>
      </c>
      <c r="V368" s="49">
        <v>0.2</v>
      </c>
      <c r="W368" s="49">
        <v>0</v>
      </c>
      <c r="X368" s="49">
        <v>0.610687</v>
      </c>
      <c r="Y368" s="49">
        <v>0</v>
      </c>
      <c r="Z368" s="49">
        <v>0</v>
      </c>
      <c r="AA368" s="72">
        <v>368</v>
      </c>
      <c r="AB368" s="72"/>
      <c r="AC368" s="73"/>
      <c r="AD368" s="79" t="s">
        <v>4114</v>
      </c>
      <c r="AE368" s="79">
        <v>644</v>
      </c>
      <c r="AF368" s="79">
        <v>395</v>
      </c>
      <c r="AG368" s="79">
        <v>169871</v>
      </c>
      <c r="AH368" s="79">
        <v>40918</v>
      </c>
      <c r="AI368" s="79"/>
      <c r="AJ368" s="79"/>
      <c r="AK368" s="79"/>
      <c r="AL368" s="79"/>
      <c r="AM368" s="79"/>
      <c r="AN368" s="81">
        <v>42427.818402777775</v>
      </c>
      <c r="AO368" s="84" t="s">
        <v>6038</v>
      </c>
      <c r="AP368" s="79" t="b">
        <v>1</v>
      </c>
      <c r="AQ368" s="79" t="b">
        <v>0</v>
      </c>
      <c r="AR368" s="79" t="b">
        <v>1</v>
      </c>
      <c r="AS368" s="79"/>
      <c r="AT368" s="79">
        <v>23</v>
      </c>
      <c r="AU368" s="79"/>
      <c r="AV368" s="79" t="b">
        <v>0</v>
      </c>
      <c r="AW368" s="79" t="s">
        <v>6792</v>
      </c>
      <c r="AX368" s="84" t="s">
        <v>6950</v>
      </c>
      <c r="AY368" s="79" t="s">
        <v>66</v>
      </c>
      <c r="AZ368" s="79" t="str">
        <f>REPLACE(INDEX(GroupVertices[Group],MATCH(Vertices[[#This Row],[Vertex]],GroupVertices[Vertex],0)),1,1,"")</f>
        <v>23</v>
      </c>
      <c r="BA368" s="48"/>
      <c r="BB368" s="48"/>
      <c r="BC368" s="48"/>
      <c r="BD368" s="48"/>
      <c r="BE368" s="48"/>
      <c r="BF368" s="48"/>
      <c r="BG368" s="133" t="s">
        <v>8587</v>
      </c>
      <c r="BH368" s="133" t="s">
        <v>8587</v>
      </c>
      <c r="BI368" s="133" t="s">
        <v>8752</v>
      </c>
      <c r="BJ368" s="133" t="s">
        <v>8752</v>
      </c>
      <c r="BK368" s="2"/>
      <c r="BL368" s="3"/>
      <c r="BM368" s="3"/>
      <c r="BN368" s="3"/>
      <c r="BO368" s="3"/>
    </row>
    <row r="369" spans="1:67" ht="15">
      <c r="A369" s="65" t="s">
        <v>330</v>
      </c>
      <c r="B369" s="66"/>
      <c r="C369" s="66"/>
      <c r="D369" s="67"/>
      <c r="E369" s="69">
        <v>50</v>
      </c>
      <c r="F369" s="103" t="s">
        <v>1610</v>
      </c>
      <c r="G369" s="66"/>
      <c r="H369" s="70"/>
      <c r="I369" s="71"/>
      <c r="J369" s="71"/>
      <c r="K369" s="70" t="s">
        <v>7609</v>
      </c>
      <c r="L369" s="74"/>
      <c r="M369" s="75">
        <v>229.5855712890625</v>
      </c>
      <c r="N369" s="75">
        <v>8470.126953125</v>
      </c>
      <c r="O369" s="76"/>
      <c r="P369" s="77"/>
      <c r="Q369" s="77"/>
      <c r="R369" s="89"/>
      <c r="S369" s="48">
        <v>0</v>
      </c>
      <c r="T369" s="48">
        <v>1</v>
      </c>
      <c r="U369" s="49">
        <v>0</v>
      </c>
      <c r="V369" s="49">
        <v>0.009009</v>
      </c>
      <c r="W369" s="49">
        <v>0.015625</v>
      </c>
      <c r="X369" s="49">
        <v>0.544933</v>
      </c>
      <c r="Y369" s="49">
        <v>0</v>
      </c>
      <c r="Z369" s="49">
        <v>0</v>
      </c>
      <c r="AA369" s="72">
        <v>369</v>
      </c>
      <c r="AB369" s="72"/>
      <c r="AC369" s="73"/>
      <c r="AD369" s="79" t="s">
        <v>4115</v>
      </c>
      <c r="AE369" s="79">
        <v>258</v>
      </c>
      <c r="AF369" s="79">
        <v>55</v>
      </c>
      <c r="AG369" s="79">
        <v>7331</v>
      </c>
      <c r="AH369" s="79">
        <v>11758</v>
      </c>
      <c r="AI369" s="79"/>
      <c r="AJ369" s="79" t="s">
        <v>4750</v>
      </c>
      <c r="AK369" s="79"/>
      <c r="AL369" s="79"/>
      <c r="AM369" s="79"/>
      <c r="AN369" s="81">
        <v>42249.96226851852</v>
      </c>
      <c r="AO369" s="84" t="s">
        <v>6039</v>
      </c>
      <c r="AP369" s="79" t="b">
        <v>1</v>
      </c>
      <c r="AQ369" s="79" t="b">
        <v>0</v>
      </c>
      <c r="AR369" s="79" t="b">
        <v>0</v>
      </c>
      <c r="AS369" s="79"/>
      <c r="AT369" s="79">
        <v>0</v>
      </c>
      <c r="AU369" s="84" t="s">
        <v>6484</v>
      </c>
      <c r="AV369" s="79" t="b">
        <v>0</v>
      </c>
      <c r="AW369" s="79" t="s">
        <v>6792</v>
      </c>
      <c r="AX369" s="84" t="s">
        <v>6951</v>
      </c>
      <c r="AY369" s="79" t="s">
        <v>66</v>
      </c>
      <c r="AZ369" s="79" t="str">
        <f>REPLACE(INDEX(GroupVertices[Group],MATCH(Vertices[[#This Row],[Vertex]],GroupVertices[Vertex],0)),1,1,"")</f>
        <v>1</v>
      </c>
      <c r="BA369" s="48"/>
      <c r="BB369" s="48"/>
      <c r="BC369" s="48"/>
      <c r="BD369" s="48"/>
      <c r="BE369" s="48"/>
      <c r="BF369" s="48"/>
      <c r="BG369" s="133" t="s">
        <v>8569</v>
      </c>
      <c r="BH369" s="133" t="s">
        <v>8569</v>
      </c>
      <c r="BI369" s="133" t="s">
        <v>8736</v>
      </c>
      <c r="BJ369" s="133" t="s">
        <v>8736</v>
      </c>
      <c r="BK369" s="2"/>
      <c r="BL369" s="3"/>
      <c r="BM369" s="3"/>
      <c r="BN369" s="3"/>
      <c r="BO369" s="3"/>
    </row>
    <row r="370" spans="1:67" ht="15">
      <c r="A370" s="65" t="s">
        <v>331</v>
      </c>
      <c r="B370" s="66"/>
      <c r="C370" s="66"/>
      <c r="D370" s="67"/>
      <c r="E370" s="69">
        <v>100</v>
      </c>
      <c r="F370" s="103" t="s">
        <v>1611</v>
      </c>
      <c r="G370" s="66"/>
      <c r="H370" s="70"/>
      <c r="I370" s="71"/>
      <c r="J370" s="71"/>
      <c r="K370" s="70" t="s">
        <v>7610</v>
      </c>
      <c r="L370" s="74"/>
      <c r="M370" s="75">
        <v>5929.16943359375</v>
      </c>
      <c r="N370" s="75">
        <v>6630.64599609375</v>
      </c>
      <c r="O370" s="76"/>
      <c r="P370" s="77"/>
      <c r="Q370" s="77"/>
      <c r="R370" s="89"/>
      <c r="S370" s="48">
        <v>0</v>
      </c>
      <c r="T370" s="48">
        <v>1</v>
      </c>
      <c r="U370" s="49">
        <v>0</v>
      </c>
      <c r="V370" s="49">
        <v>1</v>
      </c>
      <c r="W370" s="49">
        <v>0</v>
      </c>
      <c r="X370" s="49">
        <v>0.999999</v>
      </c>
      <c r="Y370" s="49">
        <v>0</v>
      </c>
      <c r="Z370" s="49">
        <v>0</v>
      </c>
      <c r="AA370" s="72">
        <v>370</v>
      </c>
      <c r="AB370" s="72"/>
      <c r="AC370" s="73"/>
      <c r="AD370" s="79" t="s">
        <v>4116</v>
      </c>
      <c r="AE370" s="79">
        <v>1178</v>
      </c>
      <c r="AF370" s="79">
        <v>527</v>
      </c>
      <c r="AG370" s="79">
        <v>4275</v>
      </c>
      <c r="AH370" s="79">
        <v>7187</v>
      </c>
      <c r="AI370" s="79"/>
      <c r="AJ370" s="79" t="s">
        <v>4751</v>
      </c>
      <c r="AK370" s="79" t="s">
        <v>5303</v>
      </c>
      <c r="AL370" s="79"/>
      <c r="AM370" s="79"/>
      <c r="AN370" s="81">
        <v>43552.69699074074</v>
      </c>
      <c r="AO370" s="84" t="s">
        <v>6040</v>
      </c>
      <c r="AP370" s="79" t="b">
        <v>1</v>
      </c>
      <c r="AQ370" s="79" t="b">
        <v>0</v>
      </c>
      <c r="AR370" s="79" t="b">
        <v>0</v>
      </c>
      <c r="AS370" s="79"/>
      <c r="AT370" s="79">
        <v>2</v>
      </c>
      <c r="AU370" s="79"/>
      <c r="AV370" s="79" t="b">
        <v>0</v>
      </c>
      <c r="AW370" s="79" t="s">
        <v>6792</v>
      </c>
      <c r="AX370" s="84" t="s">
        <v>6952</v>
      </c>
      <c r="AY370" s="79" t="s">
        <v>66</v>
      </c>
      <c r="AZ370" s="79" t="str">
        <f>REPLACE(INDEX(GroupVertices[Group],MATCH(Vertices[[#This Row],[Vertex]],GroupVertices[Vertex],0)),1,1,"")</f>
        <v>122</v>
      </c>
      <c r="BA370" s="48"/>
      <c r="BB370" s="48"/>
      <c r="BC370" s="48"/>
      <c r="BD370" s="48"/>
      <c r="BE370" s="48"/>
      <c r="BF370" s="48"/>
      <c r="BG370" s="133" t="s">
        <v>9259</v>
      </c>
      <c r="BH370" s="133" t="s">
        <v>9259</v>
      </c>
      <c r="BI370" s="133" t="s">
        <v>9594</v>
      </c>
      <c r="BJ370" s="133" t="s">
        <v>9594</v>
      </c>
      <c r="BK370" s="2"/>
      <c r="BL370" s="3"/>
      <c r="BM370" s="3"/>
      <c r="BN370" s="3"/>
      <c r="BO370" s="3"/>
    </row>
    <row r="371" spans="1:67" ht="15">
      <c r="A371" s="65" t="s">
        <v>333</v>
      </c>
      <c r="B371" s="66"/>
      <c r="C371" s="66"/>
      <c r="D371" s="67"/>
      <c r="E371" s="69">
        <v>50</v>
      </c>
      <c r="F371" s="103" t="s">
        <v>1526</v>
      </c>
      <c r="G371" s="66"/>
      <c r="H371" s="70"/>
      <c r="I371" s="71"/>
      <c r="J371" s="71"/>
      <c r="K371" s="70" t="s">
        <v>7613</v>
      </c>
      <c r="L371" s="74"/>
      <c r="M371" s="75">
        <v>642.0482788085938</v>
      </c>
      <c r="N371" s="75">
        <v>3925.337158203125</v>
      </c>
      <c r="O371" s="76"/>
      <c r="P371" s="77"/>
      <c r="Q371" s="77"/>
      <c r="R371" s="89"/>
      <c r="S371" s="48">
        <v>0</v>
      </c>
      <c r="T371" s="48">
        <v>1</v>
      </c>
      <c r="U371" s="49">
        <v>0</v>
      </c>
      <c r="V371" s="49">
        <v>0.009009</v>
      </c>
      <c r="W371" s="49">
        <v>0.015625</v>
      </c>
      <c r="X371" s="49">
        <v>0.544933</v>
      </c>
      <c r="Y371" s="49">
        <v>0</v>
      </c>
      <c r="Z371" s="49">
        <v>0</v>
      </c>
      <c r="AA371" s="72">
        <v>371</v>
      </c>
      <c r="AB371" s="72"/>
      <c r="AC371" s="73"/>
      <c r="AD371" s="79" t="s">
        <v>4119</v>
      </c>
      <c r="AE371" s="79">
        <v>32</v>
      </c>
      <c r="AF371" s="79">
        <v>4</v>
      </c>
      <c r="AG371" s="79">
        <v>1783</v>
      </c>
      <c r="AH371" s="79">
        <v>9</v>
      </c>
      <c r="AI371" s="79"/>
      <c r="AJ371" s="79" t="s">
        <v>4754</v>
      </c>
      <c r="AK371" s="79"/>
      <c r="AL371" s="79"/>
      <c r="AM371" s="79"/>
      <c r="AN371" s="81">
        <v>43483.877280092594</v>
      </c>
      <c r="AO371" s="79"/>
      <c r="AP371" s="79" t="b">
        <v>1</v>
      </c>
      <c r="AQ371" s="79" t="b">
        <v>1</v>
      </c>
      <c r="AR371" s="79" t="b">
        <v>0</v>
      </c>
      <c r="AS371" s="79"/>
      <c r="AT371" s="79">
        <v>0</v>
      </c>
      <c r="AU371" s="79"/>
      <c r="AV371" s="79" t="b">
        <v>0</v>
      </c>
      <c r="AW371" s="79" t="s">
        <v>6792</v>
      </c>
      <c r="AX371" s="84" t="s">
        <v>6955</v>
      </c>
      <c r="AY371" s="79" t="s">
        <v>66</v>
      </c>
      <c r="AZ371" s="79" t="str">
        <f>REPLACE(INDEX(GroupVertices[Group],MATCH(Vertices[[#This Row],[Vertex]],GroupVertices[Vertex],0)),1,1,"")</f>
        <v>1</v>
      </c>
      <c r="BA371" s="48"/>
      <c r="BB371" s="48"/>
      <c r="BC371" s="48"/>
      <c r="BD371" s="48"/>
      <c r="BE371" s="48"/>
      <c r="BF371" s="48"/>
      <c r="BG371" s="133" t="s">
        <v>8569</v>
      </c>
      <c r="BH371" s="133" t="s">
        <v>8569</v>
      </c>
      <c r="BI371" s="133" t="s">
        <v>8736</v>
      </c>
      <c r="BJ371" s="133" t="s">
        <v>8736</v>
      </c>
      <c r="BK371" s="2"/>
      <c r="BL371" s="3"/>
      <c r="BM371" s="3"/>
      <c r="BN371" s="3"/>
      <c r="BO371" s="3"/>
    </row>
    <row r="372" spans="1:67" ht="15">
      <c r="A372" s="65" t="s">
        <v>334</v>
      </c>
      <c r="B372" s="66"/>
      <c r="C372" s="66"/>
      <c r="D372" s="67"/>
      <c r="E372" s="69">
        <v>50</v>
      </c>
      <c r="F372" s="103" t="s">
        <v>1613</v>
      </c>
      <c r="G372" s="66"/>
      <c r="H372" s="70"/>
      <c r="I372" s="71"/>
      <c r="J372" s="71"/>
      <c r="K372" s="70" t="s">
        <v>7614</v>
      </c>
      <c r="L372" s="74"/>
      <c r="M372" s="75">
        <v>797.3814697265625</v>
      </c>
      <c r="N372" s="75">
        <v>4077.65771484375</v>
      </c>
      <c r="O372" s="76"/>
      <c r="P372" s="77"/>
      <c r="Q372" s="77"/>
      <c r="R372" s="89"/>
      <c r="S372" s="48">
        <v>0</v>
      </c>
      <c r="T372" s="48">
        <v>1</v>
      </c>
      <c r="U372" s="49">
        <v>0</v>
      </c>
      <c r="V372" s="49">
        <v>0.009009</v>
      </c>
      <c r="W372" s="49">
        <v>0.015625</v>
      </c>
      <c r="X372" s="49">
        <v>0.544933</v>
      </c>
      <c r="Y372" s="49">
        <v>0</v>
      </c>
      <c r="Z372" s="49">
        <v>0</v>
      </c>
      <c r="AA372" s="72">
        <v>372</v>
      </c>
      <c r="AB372" s="72"/>
      <c r="AC372" s="73"/>
      <c r="AD372" s="79" t="s">
        <v>4120</v>
      </c>
      <c r="AE372" s="79">
        <v>411</v>
      </c>
      <c r="AF372" s="79">
        <v>223</v>
      </c>
      <c r="AG372" s="79">
        <v>22564</v>
      </c>
      <c r="AH372" s="79">
        <v>443</v>
      </c>
      <c r="AI372" s="79"/>
      <c r="AJ372" s="79" t="s">
        <v>4755</v>
      </c>
      <c r="AK372" s="79" t="s">
        <v>5304</v>
      </c>
      <c r="AL372" s="79"/>
      <c r="AM372" s="79"/>
      <c r="AN372" s="81">
        <v>40578.728541666664</v>
      </c>
      <c r="AO372" s="84" t="s">
        <v>6043</v>
      </c>
      <c r="AP372" s="79" t="b">
        <v>0</v>
      </c>
      <c r="AQ372" s="79" t="b">
        <v>0</v>
      </c>
      <c r="AR372" s="79" t="b">
        <v>1</v>
      </c>
      <c r="AS372" s="79"/>
      <c r="AT372" s="79">
        <v>6</v>
      </c>
      <c r="AU372" s="84" t="s">
        <v>6489</v>
      </c>
      <c r="AV372" s="79" t="b">
        <v>0</v>
      </c>
      <c r="AW372" s="79" t="s">
        <v>6792</v>
      </c>
      <c r="AX372" s="84" t="s">
        <v>6956</v>
      </c>
      <c r="AY372" s="79" t="s">
        <v>66</v>
      </c>
      <c r="AZ372" s="79" t="str">
        <f>REPLACE(INDEX(GroupVertices[Group],MATCH(Vertices[[#This Row],[Vertex]],GroupVertices[Vertex],0)),1,1,"")</f>
        <v>1</v>
      </c>
      <c r="BA372" s="48"/>
      <c r="BB372" s="48"/>
      <c r="BC372" s="48"/>
      <c r="BD372" s="48"/>
      <c r="BE372" s="48"/>
      <c r="BF372" s="48"/>
      <c r="BG372" s="133" t="s">
        <v>8569</v>
      </c>
      <c r="BH372" s="133" t="s">
        <v>8569</v>
      </c>
      <c r="BI372" s="133" t="s">
        <v>8736</v>
      </c>
      <c r="BJ372" s="133" t="s">
        <v>8736</v>
      </c>
      <c r="BK372" s="2"/>
      <c r="BL372" s="3"/>
      <c r="BM372" s="3"/>
      <c r="BN372" s="3"/>
      <c r="BO372" s="3"/>
    </row>
    <row r="373" spans="1:67" ht="15">
      <c r="A373" s="65" t="s">
        <v>336</v>
      </c>
      <c r="B373" s="66"/>
      <c r="C373" s="66"/>
      <c r="D373" s="67"/>
      <c r="E373" s="69">
        <v>100</v>
      </c>
      <c r="F373" s="103" t="s">
        <v>1615</v>
      </c>
      <c r="G373" s="66"/>
      <c r="H373" s="70"/>
      <c r="I373" s="71"/>
      <c r="J373" s="71"/>
      <c r="K373" s="70" t="s">
        <v>7616</v>
      </c>
      <c r="L373" s="74"/>
      <c r="M373" s="75">
        <v>5773.1455078125</v>
      </c>
      <c r="N373" s="75">
        <v>4774.06591796875</v>
      </c>
      <c r="O373" s="76"/>
      <c r="P373" s="77"/>
      <c r="Q373" s="77"/>
      <c r="R373" s="89"/>
      <c r="S373" s="48">
        <v>0</v>
      </c>
      <c r="T373" s="48">
        <v>1</v>
      </c>
      <c r="U373" s="49">
        <v>0</v>
      </c>
      <c r="V373" s="49">
        <v>1</v>
      </c>
      <c r="W373" s="49">
        <v>0</v>
      </c>
      <c r="X373" s="49">
        <v>0.701754</v>
      </c>
      <c r="Y373" s="49">
        <v>0</v>
      </c>
      <c r="Z373" s="49">
        <v>0</v>
      </c>
      <c r="AA373" s="72">
        <v>373</v>
      </c>
      <c r="AB373" s="72"/>
      <c r="AC373" s="73"/>
      <c r="AD373" s="79" t="s">
        <v>4122</v>
      </c>
      <c r="AE373" s="79">
        <v>155</v>
      </c>
      <c r="AF373" s="79">
        <v>61</v>
      </c>
      <c r="AG373" s="79">
        <v>275</v>
      </c>
      <c r="AH373" s="79">
        <v>102</v>
      </c>
      <c r="AI373" s="79"/>
      <c r="AJ373" s="79" t="s">
        <v>4757</v>
      </c>
      <c r="AK373" s="79"/>
      <c r="AL373" s="79"/>
      <c r="AM373" s="79"/>
      <c r="AN373" s="81">
        <v>43606.47858796296</v>
      </c>
      <c r="AO373" s="79"/>
      <c r="AP373" s="79" t="b">
        <v>1</v>
      </c>
      <c r="AQ373" s="79" t="b">
        <v>0</v>
      </c>
      <c r="AR373" s="79" t="b">
        <v>0</v>
      </c>
      <c r="AS373" s="79"/>
      <c r="AT373" s="79">
        <v>0</v>
      </c>
      <c r="AU373" s="79"/>
      <c r="AV373" s="79" t="b">
        <v>0</v>
      </c>
      <c r="AW373" s="79" t="s">
        <v>6792</v>
      </c>
      <c r="AX373" s="84" t="s">
        <v>6958</v>
      </c>
      <c r="AY373" s="79" t="s">
        <v>66</v>
      </c>
      <c r="AZ373" s="79" t="str">
        <f>REPLACE(INDEX(GroupVertices[Group],MATCH(Vertices[[#This Row],[Vertex]],GroupVertices[Vertex],0)),1,1,"")</f>
        <v>108</v>
      </c>
      <c r="BA373" s="48" t="s">
        <v>1262</v>
      </c>
      <c r="BB373" s="48" t="s">
        <v>1262</v>
      </c>
      <c r="BC373" s="48" t="s">
        <v>1320</v>
      </c>
      <c r="BD373" s="48" t="s">
        <v>1320</v>
      </c>
      <c r="BE373" s="48"/>
      <c r="BF373" s="48"/>
      <c r="BG373" s="133" t="s">
        <v>8617</v>
      </c>
      <c r="BH373" s="133" t="s">
        <v>8617</v>
      </c>
      <c r="BI373" s="133" t="s">
        <v>8771</v>
      </c>
      <c r="BJ373" s="133" t="s">
        <v>8771</v>
      </c>
      <c r="BK373" s="2"/>
      <c r="BL373" s="3"/>
      <c r="BM373" s="3"/>
      <c r="BN373" s="3"/>
      <c r="BO373" s="3"/>
    </row>
    <row r="374" spans="1:67" ht="15">
      <c r="A374" s="65" t="s">
        <v>341</v>
      </c>
      <c r="B374" s="66"/>
      <c r="C374" s="66"/>
      <c r="D374" s="67"/>
      <c r="E374" s="69">
        <v>69.92051625755842</v>
      </c>
      <c r="F374" s="103" t="s">
        <v>1617</v>
      </c>
      <c r="G374" s="66"/>
      <c r="H374" s="70"/>
      <c r="I374" s="71"/>
      <c r="J374" s="71"/>
      <c r="K374" s="70" t="s">
        <v>7634</v>
      </c>
      <c r="L374" s="74"/>
      <c r="M374" s="75">
        <v>2825.43603515625</v>
      </c>
      <c r="N374" s="75">
        <v>9223.802734375</v>
      </c>
      <c r="O374" s="76"/>
      <c r="P374" s="77"/>
      <c r="Q374" s="77"/>
      <c r="R374" s="89"/>
      <c r="S374" s="48">
        <v>0</v>
      </c>
      <c r="T374" s="48">
        <v>1</v>
      </c>
      <c r="U374" s="49">
        <v>0</v>
      </c>
      <c r="V374" s="49">
        <v>0.058824</v>
      </c>
      <c r="W374" s="49">
        <v>0</v>
      </c>
      <c r="X374" s="49">
        <v>0.566572</v>
      </c>
      <c r="Y374" s="49">
        <v>0</v>
      </c>
      <c r="Z374" s="49">
        <v>0</v>
      </c>
      <c r="AA374" s="72">
        <v>374</v>
      </c>
      <c r="AB374" s="72"/>
      <c r="AC374" s="73"/>
      <c r="AD374" s="79" t="s">
        <v>4140</v>
      </c>
      <c r="AE374" s="79">
        <v>431</v>
      </c>
      <c r="AF374" s="79">
        <v>139</v>
      </c>
      <c r="AG374" s="79">
        <v>15451</v>
      </c>
      <c r="AH374" s="79">
        <v>408</v>
      </c>
      <c r="AI374" s="79"/>
      <c r="AJ374" s="79"/>
      <c r="AK374" s="79" t="s">
        <v>5291</v>
      </c>
      <c r="AL374" s="79"/>
      <c r="AM374" s="79"/>
      <c r="AN374" s="81">
        <v>41552.22217592593</v>
      </c>
      <c r="AO374" s="84" t="s">
        <v>6060</v>
      </c>
      <c r="AP374" s="79" t="b">
        <v>1</v>
      </c>
      <c r="AQ374" s="79" t="b">
        <v>0</v>
      </c>
      <c r="AR374" s="79" t="b">
        <v>1</v>
      </c>
      <c r="AS374" s="79"/>
      <c r="AT374" s="79">
        <v>4</v>
      </c>
      <c r="AU374" s="84" t="s">
        <v>6484</v>
      </c>
      <c r="AV374" s="79" t="b">
        <v>0</v>
      </c>
      <c r="AW374" s="79" t="s">
        <v>6792</v>
      </c>
      <c r="AX374" s="84" t="s">
        <v>6976</v>
      </c>
      <c r="AY374" s="79" t="s">
        <v>66</v>
      </c>
      <c r="AZ374" s="79" t="str">
        <f>REPLACE(INDEX(GroupVertices[Group],MATCH(Vertices[[#This Row],[Vertex]],GroupVertices[Vertex],0)),1,1,"")</f>
        <v>7</v>
      </c>
      <c r="BA374" s="48" t="s">
        <v>1249</v>
      </c>
      <c r="BB374" s="48" t="s">
        <v>1249</v>
      </c>
      <c r="BC374" s="48" t="s">
        <v>1313</v>
      </c>
      <c r="BD374" s="48" t="s">
        <v>1313</v>
      </c>
      <c r="BE374" s="48"/>
      <c r="BF374" s="48"/>
      <c r="BG374" s="133" t="s">
        <v>8574</v>
      </c>
      <c r="BH374" s="133" t="s">
        <v>8574</v>
      </c>
      <c r="BI374" s="133" t="s">
        <v>8740</v>
      </c>
      <c r="BJ374" s="133" t="s">
        <v>8740</v>
      </c>
      <c r="BK374" s="2"/>
      <c r="BL374" s="3"/>
      <c r="BM374" s="3"/>
      <c r="BN374" s="3"/>
      <c r="BO374" s="3"/>
    </row>
    <row r="375" spans="1:67" ht="15">
      <c r="A375" s="65" t="s">
        <v>343</v>
      </c>
      <c r="B375" s="66"/>
      <c r="C375" s="66"/>
      <c r="D375" s="67"/>
      <c r="E375" s="69">
        <v>88.33627762820258</v>
      </c>
      <c r="F375" s="103" t="s">
        <v>1619</v>
      </c>
      <c r="G375" s="66"/>
      <c r="H375" s="70"/>
      <c r="I375" s="71"/>
      <c r="J375" s="71"/>
      <c r="K375" s="70" t="s">
        <v>7635</v>
      </c>
      <c r="L375" s="74"/>
      <c r="M375" s="75">
        <v>5097.017578125</v>
      </c>
      <c r="N375" s="75">
        <v>5808.439453125</v>
      </c>
      <c r="O375" s="76"/>
      <c r="P375" s="77"/>
      <c r="Q375" s="77"/>
      <c r="R375" s="89"/>
      <c r="S375" s="48">
        <v>0</v>
      </c>
      <c r="T375" s="48">
        <v>1</v>
      </c>
      <c r="U375" s="49">
        <v>0</v>
      </c>
      <c r="V375" s="49">
        <v>0.333333</v>
      </c>
      <c r="W375" s="49">
        <v>0</v>
      </c>
      <c r="X375" s="49">
        <v>0.638297</v>
      </c>
      <c r="Y375" s="49">
        <v>0</v>
      </c>
      <c r="Z375" s="49">
        <v>0</v>
      </c>
      <c r="AA375" s="72">
        <v>375</v>
      </c>
      <c r="AB375" s="72"/>
      <c r="AC375" s="73"/>
      <c r="AD375" s="79" t="s">
        <v>4141</v>
      </c>
      <c r="AE375" s="79">
        <v>36</v>
      </c>
      <c r="AF375" s="79">
        <v>20</v>
      </c>
      <c r="AG375" s="79">
        <v>880</v>
      </c>
      <c r="AH375" s="79">
        <v>1087</v>
      </c>
      <c r="AI375" s="79"/>
      <c r="AJ375" s="79" t="s">
        <v>4775</v>
      </c>
      <c r="AK375" s="79"/>
      <c r="AL375" s="79"/>
      <c r="AM375" s="79"/>
      <c r="AN375" s="81">
        <v>40802.90972222222</v>
      </c>
      <c r="AO375" s="79"/>
      <c r="AP375" s="79" t="b">
        <v>0</v>
      </c>
      <c r="AQ375" s="79" t="b">
        <v>0</v>
      </c>
      <c r="AR375" s="79" t="b">
        <v>1</v>
      </c>
      <c r="AS375" s="79"/>
      <c r="AT375" s="79">
        <v>0</v>
      </c>
      <c r="AU375" s="84" t="s">
        <v>6494</v>
      </c>
      <c r="AV375" s="79" t="b">
        <v>0</v>
      </c>
      <c r="AW375" s="79" t="s">
        <v>6792</v>
      </c>
      <c r="AX375" s="84" t="s">
        <v>6977</v>
      </c>
      <c r="AY375" s="79" t="s">
        <v>66</v>
      </c>
      <c r="AZ375" s="79" t="str">
        <f>REPLACE(INDEX(GroupVertices[Group],MATCH(Vertices[[#This Row],[Vertex]],GroupVertices[Vertex],0)),1,1,"")</f>
        <v>40</v>
      </c>
      <c r="BA375" s="48"/>
      <c r="BB375" s="48"/>
      <c r="BC375" s="48"/>
      <c r="BD375" s="48"/>
      <c r="BE375" s="48"/>
      <c r="BF375" s="48"/>
      <c r="BG375" s="133" t="s">
        <v>9050</v>
      </c>
      <c r="BH375" s="133" t="s">
        <v>9050</v>
      </c>
      <c r="BI375" s="133" t="s">
        <v>8760</v>
      </c>
      <c r="BJ375" s="133" t="s">
        <v>8760</v>
      </c>
      <c r="BK375" s="2"/>
      <c r="BL375" s="3"/>
      <c r="BM375" s="3"/>
      <c r="BN375" s="3"/>
      <c r="BO375" s="3"/>
    </row>
    <row r="376" spans="1:67" ht="15">
      <c r="A376" s="65" t="s">
        <v>344</v>
      </c>
      <c r="B376" s="66"/>
      <c r="C376" s="66"/>
      <c r="D376" s="67"/>
      <c r="E376" s="69">
        <v>50</v>
      </c>
      <c r="F376" s="103" t="s">
        <v>1620</v>
      </c>
      <c r="G376" s="66"/>
      <c r="H376" s="70"/>
      <c r="I376" s="71"/>
      <c r="J376" s="71"/>
      <c r="K376" s="70" t="s">
        <v>7636</v>
      </c>
      <c r="L376" s="74"/>
      <c r="M376" s="75">
        <v>1202.4671630859375</v>
      </c>
      <c r="N376" s="75">
        <v>7182.59814453125</v>
      </c>
      <c r="O376" s="76"/>
      <c r="P376" s="77"/>
      <c r="Q376" s="77"/>
      <c r="R376" s="89"/>
      <c r="S376" s="48">
        <v>0</v>
      </c>
      <c r="T376" s="48">
        <v>1</v>
      </c>
      <c r="U376" s="49">
        <v>0</v>
      </c>
      <c r="V376" s="49">
        <v>0.009009</v>
      </c>
      <c r="W376" s="49">
        <v>0.015625</v>
      </c>
      <c r="X376" s="49">
        <v>0.544933</v>
      </c>
      <c r="Y376" s="49">
        <v>0</v>
      </c>
      <c r="Z376" s="49">
        <v>0</v>
      </c>
      <c r="AA376" s="72">
        <v>376</v>
      </c>
      <c r="AB376" s="72"/>
      <c r="AC376" s="73"/>
      <c r="AD376" s="79" t="s">
        <v>4142</v>
      </c>
      <c r="AE376" s="79">
        <v>475</v>
      </c>
      <c r="AF376" s="79">
        <v>592</v>
      </c>
      <c r="AG376" s="79">
        <v>13166</v>
      </c>
      <c r="AH376" s="79">
        <v>1759</v>
      </c>
      <c r="AI376" s="79"/>
      <c r="AJ376" s="79" t="s">
        <v>4776</v>
      </c>
      <c r="AK376" s="79">
        <v>252</v>
      </c>
      <c r="AL376" s="79"/>
      <c r="AM376" s="79"/>
      <c r="AN376" s="81">
        <v>41325.0637037037</v>
      </c>
      <c r="AO376" s="84" t="s">
        <v>6061</v>
      </c>
      <c r="AP376" s="79" t="b">
        <v>1</v>
      </c>
      <c r="AQ376" s="79" t="b">
        <v>0</v>
      </c>
      <c r="AR376" s="79" t="b">
        <v>1</v>
      </c>
      <c r="AS376" s="79"/>
      <c r="AT376" s="79">
        <v>0</v>
      </c>
      <c r="AU376" s="84" t="s">
        <v>6484</v>
      </c>
      <c r="AV376" s="79" t="b">
        <v>0</v>
      </c>
      <c r="AW376" s="79" t="s">
        <v>6792</v>
      </c>
      <c r="AX376" s="84" t="s">
        <v>6978</v>
      </c>
      <c r="AY376" s="79" t="s">
        <v>66</v>
      </c>
      <c r="AZ376" s="79" t="str">
        <f>REPLACE(INDEX(GroupVertices[Group],MATCH(Vertices[[#This Row],[Vertex]],GroupVertices[Vertex],0)),1,1,"")</f>
        <v>1</v>
      </c>
      <c r="BA376" s="48"/>
      <c r="BB376" s="48"/>
      <c r="BC376" s="48"/>
      <c r="BD376" s="48"/>
      <c r="BE376" s="48"/>
      <c r="BF376" s="48"/>
      <c r="BG376" s="133" t="s">
        <v>8569</v>
      </c>
      <c r="BH376" s="133" t="s">
        <v>8569</v>
      </c>
      <c r="BI376" s="133" t="s">
        <v>8736</v>
      </c>
      <c r="BJ376" s="133" t="s">
        <v>8736</v>
      </c>
      <c r="BK376" s="2"/>
      <c r="BL376" s="3"/>
      <c r="BM376" s="3"/>
      <c r="BN376" s="3"/>
      <c r="BO376" s="3"/>
    </row>
    <row r="377" spans="1:67" ht="15">
      <c r="A377" s="65" t="s">
        <v>346</v>
      </c>
      <c r="B377" s="66"/>
      <c r="C377" s="66"/>
      <c r="D377" s="67"/>
      <c r="E377" s="69">
        <v>100</v>
      </c>
      <c r="F377" s="103" t="s">
        <v>1621</v>
      </c>
      <c r="G377" s="66"/>
      <c r="H377" s="70"/>
      <c r="I377" s="71"/>
      <c r="J377" s="71"/>
      <c r="K377" s="70" t="s">
        <v>7638</v>
      </c>
      <c r="L377" s="74"/>
      <c r="M377" s="75">
        <v>6670.30419921875</v>
      </c>
      <c r="N377" s="75">
        <v>8911.580078125</v>
      </c>
      <c r="O377" s="76"/>
      <c r="P377" s="77"/>
      <c r="Q377" s="77"/>
      <c r="R377" s="89"/>
      <c r="S377" s="48">
        <v>0</v>
      </c>
      <c r="T377" s="48">
        <v>1</v>
      </c>
      <c r="U377" s="49">
        <v>0</v>
      </c>
      <c r="V377" s="49">
        <v>1</v>
      </c>
      <c r="W377" s="49">
        <v>0</v>
      </c>
      <c r="X377" s="49">
        <v>0.999999</v>
      </c>
      <c r="Y377" s="49">
        <v>0</v>
      </c>
      <c r="Z377" s="49">
        <v>0</v>
      </c>
      <c r="AA377" s="72">
        <v>377</v>
      </c>
      <c r="AB377" s="72"/>
      <c r="AC377" s="73"/>
      <c r="AD377" s="79" t="s">
        <v>4144</v>
      </c>
      <c r="AE377" s="79">
        <v>479</v>
      </c>
      <c r="AF377" s="79">
        <v>240</v>
      </c>
      <c r="AG377" s="79">
        <v>11373</v>
      </c>
      <c r="AH377" s="79">
        <v>8523</v>
      </c>
      <c r="AI377" s="79"/>
      <c r="AJ377" s="79" t="s">
        <v>4778</v>
      </c>
      <c r="AK377" s="79" t="s">
        <v>3898</v>
      </c>
      <c r="AL377" s="79"/>
      <c r="AM377" s="79"/>
      <c r="AN377" s="81">
        <v>41096.840416666666</v>
      </c>
      <c r="AO377" s="79"/>
      <c r="AP377" s="79" t="b">
        <v>1</v>
      </c>
      <c r="AQ377" s="79" t="b">
        <v>0</v>
      </c>
      <c r="AR377" s="79" t="b">
        <v>1</v>
      </c>
      <c r="AS377" s="79"/>
      <c r="AT377" s="79">
        <v>1</v>
      </c>
      <c r="AU377" s="84" t="s">
        <v>6484</v>
      </c>
      <c r="AV377" s="79" t="b">
        <v>0</v>
      </c>
      <c r="AW377" s="79" t="s">
        <v>6792</v>
      </c>
      <c r="AX377" s="84" t="s">
        <v>6980</v>
      </c>
      <c r="AY377" s="79" t="s">
        <v>66</v>
      </c>
      <c r="AZ377" s="79" t="str">
        <f>REPLACE(INDEX(GroupVertices[Group],MATCH(Vertices[[#This Row],[Vertex]],GroupVertices[Vertex],0)),1,1,"")</f>
        <v>133</v>
      </c>
      <c r="BA377" s="48"/>
      <c r="BB377" s="48"/>
      <c r="BC377" s="48"/>
      <c r="BD377" s="48"/>
      <c r="BE377" s="48"/>
      <c r="BF377" s="48"/>
      <c r="BG377" s="133" t="s">
        <v>9260</v>
      </c>
      <c r="BH377" s="133" t="s">
        <v>9260</v>
      </c>
      <c r="BI377" s="133" t="s">
        <v>9595</v>
      </c>
      <c r="BJ377" s="133" t="s">
        <v>9595</v>
      </c>
      <c r="BK377" s="2"/>
      <c r="BL377" s="3"/>
      <c r="BM377" s="3"/>
      <c r="BN377" s="3"/>
      <c r="BO377" s="3"/>
    </row>
    <row r="378" spans="1:67" ht="15">
      <c r="A378" s="65" t="s">
        <v>348</v>
      </c>
      <c r="B378" s="66"/>
      <c r="C378" s="66"/>
      <c r="D378" s="67"/>
      <c r="E378" s="69">
        <v>100</v>
      </c>
      <c r="F378" s="103" t="s">
        <v>1623</v>
      </c>
      <c r="G378" s="66"/>
      <c r="H378" s="70"/>
      <c r="I378" s="71"/>
      <c r="J378" s="71"/>
      <c r="K378" s="70" t="s">
        <v>7641</v>
      </c>
      <c r="L378" s="74"/>
      <c r="M378" s="75">
        <v>6163.203125</v>
      </c>
      <c r="N378" s="75">
        <v>318.3150634765625</v>
      </c>
      <c r="O378" s="76"/>
      <c r="P378" s="77"/>
      <c r="Q378" s="77"/>
      <c r="R378" s="89"/>
      <c r="S378" s="48">
        <v>0</v>
      </c>
      <c r="T378" s="48">
        <v>1</v>
      </c>
      <c r="U378" s="49">
        <v>0</v>
      </c>
      <c r="V378" s="49">
        <v>1</v>
      </c>
      <c r="W378" s="49">
        <v>0</v>
      </c>
      <c r="X378" s="49">
        <v>0.701754</v>
      </c>
      <c r="Y378" s="49">
        <v>0</v>
      </c>
      <c r="Z378" s="49">
        <v>0</v>
      </c>
      <c r="AA378" s="72">
        <v>378</v>
      </c>
      <c r="AB378" s="72"/>
      <c r="AC378" s="73"/>
      <c r="AD378" s="79" t="s">
        <v>4147</v>
      </c>
      <c r="AE378" s="79">
        <v>357</v>
      </c>
      <c r="AF378" s="79">
        <v>443</v>
      </c>
      <c r="AG378" s="79">
        <v>29478</v>
      </c>
      <c r="AH378" s="79">
        <v>75284</v>
      </c>
      <c r="AI378" s="79"/>
      <c r="AJ378" s="79" t="s">
        <v>4781</v>
      </c>
      <c r="AK378" s="79"/>
      <c r="AL378" s="79"/>
      <c r="AM378" s="79"/>
      <c r="AN378" s="81">
        <v>41503.99731481481</v>
      </c>
      <c r="AO378" s="84" t="s">
        <v>6065</v>
      </c>
      <c r="AP378" s="79" t="b">
        <v>0</v>
      </c>
      <c r="AQ378" s="79" t="b">
        <v>0</v>
      </c>
      <c r="AR378" s="79" t="b">
        <v>0</v>
      </c>
      <c r="AS378" s="79"/>
      <c r="AT378" s="79">
        <v>1</v>
      </c>
      <c r="AU378" s="84" t="s">
        <v>6484</v>
      </c>
      <c r="AV378" s="79" t="b">
        <v>0</v>
      </c>
      <c r="AW378" s="79" t="s">
        <v>6792</v>
      </c>
      <c r="AX378" s="84" t="s">
        <v>6983</v>
      </c>
      <c r="AY378" s="79" t="s">
        <v>66</v>
      </c>
      <c r="AZ378" s="79" t="str">
        <f>REPLACE(INDEX(GroupVertices[Group],MATCH(Vertices[[#This Row],[Vertex]],GroupVertices[Vertex],0)),1,1,"")</f>
        <v>69</v>
      </c>
      <c r="BA378" s="48"/>
      <c r="BB378" s="48"/>
      <c r="BC378" s="48"/>
      <c r="BD378" s="48"/>
      <c r="BE378" s="48"/>
      <c r="BF378" s="48"/>
      <c r="BG378" s="133" t="s">
        <v>8611</v>
      </c>
      <c r="BH378" s="133" t="s">
        <v>8611</v>
      </c>
      <c r="BI378" s="133" t="s">
        <v>8767</v>
      </c>
      <c r="BJ378" s="133" t="s">
        <v>8767</v>
      </c>
      <c r="BK378" s="2"/>
      <c r="BL378" s="3"/>
      <c r="BM378" s="3"/>
      <c r="BN378" s="3"/>
      <c r="BO378" s="3"/>
    </row>
    <row r="379" spans="1:67" ht="15">
      <c r="A379" s="65" t="s">
        <v>349</v>
      </c>
      <c r="B379" s="66"/>
      <c r="C379" s="66"/>
      <c r="D379" s="67"/>
      <c r="E379" s="69">
        <v>50</v>
      </c>
      <c r="F379" s="103" t="s">
        <v>1624</v>
      </c>
      <c r="G379" s="66"/>
      <c r="H379" s="70"/>
      <c r="I379" s="71"/>
      <c r="J379" s="71"/>
      <c r="K379" s="70" t="s">
        <v>7642</v>
      </c>
      <c r="L379" s="74"/>
      <c r="M379" s="75">
        <v>1217.310791015625</v>
      </c>
      <c r="N379" s="75">
        <v>5078.85693359375</v>
      </c>
      <c r="O379" s="76"/>
      <c r="P379" s="77"/>
      <c r="Q379" s="77"/>
      <c r="R379" s="89"/>
      <c r="S379" s="48">
        <v>0</v>
      </c>
      <c r="T379" s="48">
        <v>1</v>
      </c>
      <c r="U379" s="49">
        <v>0</v>
      </c>
      <c r="V379" s="49">
        <v>0.009009</v>
      </c>
      <c r="W379" s="49">
        <v>0.015625</v>
      </c>
      <c r="X379" s="49">
        <v>0.544933</v>
      </c>
      <c r="Y379" s="49">
        <v>0</v>
      </c>
      <c r="Z379" s="49">
        <v>0</v>
      </c>
      <c r="AA379" s="72">
        <v>379</v>
      </c>
      <c r="AB379" s="72"/>
      <c r="AC379" s="73"/>
      <c r="AD379" s="79" t="s">
        <v>4148</v>
      </c>
      <c r="AE379" s="79">
        <v>196</v>
      </c>
      <c r="AF379" s="79">
        <v>91</v>
      </c>
      <c r="AG379" s="79">
        <v>2608</v>
      </c>
      <c r="AH379" s="79">
        <v>8085</v>
      </c>
      <c r="AI379" s="79"/>
      <c r="AJ379" s="79"/>
      <c r="AK379" s="79" t="s">
        <v>5317</v>
      </c>
      <c r="AL379" s="84" t="s">
        <v>5671</v>
      </c>
      <c r="AM379" s="79"/>
      <c r="AN379" s="81">
        <v>41291.86614583333</v>
      </c>
      <c r="AO379" s="84" t="s">
        <v>6066</v>
      </c>
      <c r="AP379" s="79" t="b">
        <v>0</v>
      </c>
      <c r="AQ379" s="79" t="b">
        <v>0</v>
      </c>
      <c r="AR379" s="79" t="b">
        <v>0</v>
      </c>
      <c r="AS379" s="79"/>
      <c r="AT379" s="79">
        <v>1</v>
      </c>
      <c r="AU379" s="84" t="s">
        <v>6484</v>
      </c>
      <c r="AV379" s="79" t="b">
        <v>0</v>
      </c>
      <c r="AW379" s="79" t="s">
        <v>6792</v>
      </c>
      <c r="AX379" s="84" t="s">
        <v>6984</v>
      </c>
      <c r="AY379" s="79" t="s">
        <v>66</v>
      </c>
      <c r="AZ379" s="79" t="str">
        <f>REPLACE(INDEX(GroupVertices[Group],MATCH(Vertices[[#This Row],[Vertex]],GroupVertices[Vertex],0)),1,1,"")</f>
        <v>1</v>
      </c>
      <c r="BA379" s="48"/>
      <c r="BB379" s="48"/>
      <c r="BC379" s="48"/>
      <c r="BD379" s="48"/>
      <c r="BE379" s="48"/>
      <c r="BF379" s="48"/>
      <c r="BG379" s="133" t="s">
        <v>8569</v>
      </c>
      <c r="BH379" s="133" t="s">
        <v>8569</v>
      </c>
      <c r="BI379" s="133" t="s">
        <v>8736</v>
      </c>
      <c r="BJ379" s="133" t="s">
        <v>8736</v>
      </c>
      <c r="BK379" s="2"/>
      <c r="BL379" s="3"/>
      <c r="BM379" s="3"/>
      <c r="BN379" s="3"/>
      <c r="BO379" s="3"/>
    </row>
    <row r="380" spans="1:67" ht="15">
      <c r="A380" s="65" t="s">
        <v>351</v>
      </c>
      <c r="B380" s="66"/>
      <c r="C380" s="66"/>
      <c r="D380" s="67"/>
      <c r="E380" s="69">
        <v>50</v>
      </c>
      <c r="F380" s="103" t="s">
        <v>1626</v>
      </c>
      <c r="G380" s="66"/>
      <c r="H380" s="70"/>
      <c r="I380" s="71"/>
      <c r="J380" s="71"/>
      <c r="K380" s="70" t="s">
        <v>7644</v>
      </c>
      <c r="L380" s="74"/>
      <c r="M380" s="75">
        <v>1257.9110107421875</v>
      </c>
      <c r="N380" s="75">
        <v>9142.201171875</v>
      </c>
      <c r="O380" s="76"/>
      <c r="P380" s="77"/>
      <c r="Q380" s="77"/>
      <c r="R380" s="89"/>
      <c r="S380" s="48">
        <v>0</v>
      </c>
      <c r="T380" s="48">
        <v>1</v>
      </c>
      <c r="U380" s="49">
        <v>0</v>
      </c>
      <c r="V380" s="49">
        <v>0.009009</v>
      </c>
      <c r="W380" s="49">
        <v>0.015625</v>
      </c>
      <c r="X380" s="49">
        <v>0.544933</v>
      </c>
      <c r="Y380" s="49">
        <v>0</v>
      </c>
      <c r="Z380" s="49">
        <v>0</v>
      </c>
      <c r="AA380" s="72">
        <v>380</v>
      </c>
      <c r="AB380" s="72"/>
      <c r="AC380" s="73"/>
      <c r="AD380" s="79" t="s">
        <v>4150</v>
      </c>
      <c r="AE380" s="79">
        <v>266</v>
      </c>
      <c r="AF380" s="79">
        <v>231</v>
      </c>
      <c r="AG380" s="79">
        <v>6190</v>
      </c>
      <c r="AH380" s="79">
        <v>3176</v>
      </c>
      <c r="AI380" s="79"/>
      <c r="AJ380" s="79" t="s">
        <v>4783</v>
      </c>
      <c r="AK380" s="79" t="s">
        <v>5319</v>
      </c>
      <c r="AL380" s="79"/>
      <c r="AM380" s="79"/>
      <c r="AN380" s="81">
        <v>41288.96412037037</v>
      </c>
      <c r="AO380" s="84" t="s">
        <v>6068</v>
      </c>
      <c r="AP380" s="79" t="b">
        <v>0</v>
      </c>
      <c r="AQ380" s="79" t="b">
        <v>0</v>
      </c>
      <c r="AR380" s="79" t="b">
        <v>1</v>
      </c>
      <c r="AS380" s="79"/>
      <c r="AT380" s="79">
        <v>4</v>
      </c>
      <c r="AU380" s="84" t="s">
        <v>6484</v>
      </c>
      <c r="AV380" s="79" t="b">
        <v>0</v>
      </c>
      <c r="AW380" s="79" t="s">
        <v>6792</v>
      </c>
      <c r="AX380" s="84" t="s">
        <v>6986</v>
      </c>
      <c r="AY380" s="79" t="s">
        <v>66</v>
      </c>
      <c r="AZ380" s="79" t="str">
        <f>REPLACE(INDEX(GroupVertices[Group],MATCH(Vertices[[#This Row],[Vertex]],GroupVertices[Vertex],0)),1,1,"")</f>
        <v>1</v>
      </c>
      <c r="BA380" s="48"/>
      <c r="BB380" s="48"/>
      <c r="BC380" s="48"/>
      <c r="BD380" s="48"/>
      <c r="BE380" s="48"/>
      <c r="BF380" s="48"/>
      <c r="BG380" s="133" t="s">
        <v>8569</v>
      </c>
      <c r="BH380" s="133" t="s">
        <v>8569</v>
      </c>
      <c r="BI380" s="133" t="s">
        <v>8736</v>
      </c>
      <c r="BJ380" s="133" t="s">
        <v>8736</v>
      </c>
      <c r="BK380" s="2"/>
      <c r="BL380" s="3"/>
      <c r="BM380" s="3"/>
      <c r="BN380" s="3"/>
      <c r="BO380" s="3"/>
    </row>
    <row r="381" spans="1:67" ht="15">
      <c r="A381" s="65" t="s">
        <v>352</v>
      </c>
      <c r="B381" s="66"/>
      <c r="C381" s="66"/>
      <c r="D381" s="67"/>
      <c r="E381" s="69">
        <v>100</v>
      </c>
      <c r="F381" s="103" t="s">
        <v>1627</v>
      </c>
      <c r="G381" s="66"/>
      <c r="H381" s="70"/>
      <c r="I381" s="71"/>
      <c r="J381" s="71"/>
      <c r="K381" s="70" t="s">
        <v>7645</v>
      </c>
      <c r="L381" s="74"/>
      <c r="M381" s="75">
        <v>6319.24658203125</v>
      </c>
      <c r="N381" s="75">
        <v>2201.393310546875</v>
      </c>
      <c r="O381" s="76"/>
      <c r="P381" s="77"/>
      <c r="Q381" s="77"/>
      <c r="R381" s="89"/>
      <c r="S381" s="48">
        <v>0</v>
      </c>
      <c r="T381" s="48">
        <v>1</v>
      </c>
      <c r="U381" s="49">
        <v>0</v>
      </c>
      <c r="V381" s="49">
        <v>1</v>
      </c>
      <c r="W381" s="49">
        <v>0</v>
      </c>
      <c r="X381" s="49">
        <v>0.999999</v>
      </c>
      <c r="Y381" s="49">
        <v>0</v>
      </c>
      <c r="Z381" s="49">
        <v>0</v>
      </c>
      <c r="AA381" s="72">
        <v>381</v>
      </c>
      <c r="AB381" s="72"/>
      <c r="AC381" s="73"/>
      <c r="AD381" s="79" t="s">
        <v>4151</v>
      </c>
      <c r="AE381" s="79">
        <v>117</v>
      </c>
      <c r="AF381" s="79">
        <v>83</v>
      </c>
      <c r="AG381" s="79">
        <v>1727</v>
      </c>
      <c r="AH381" s="79">
        <v>2209</v>
      </c>
      <c r="AI381" s="79"/>
      <c r="AJ381" s="79"/>
      <c r="AK381" s="79" t="s">
        <v>5287</v>
      </c>
      <c r="AL381" s="79"/>
      <c r="AM381" s="79"/>
      <c r="AN381" s="81">
        <v>43396.82130787037</v>
      </c>
      <c r="AO381" s="79"/>
      <c r="AP381" s="79" t="b">
        <v>0</v>
      </c>
      <c r="AQ381" s="79" t="b">
        <v>0</v>
      </c>
      <c r="AR381" s="79" t="b">
        <v>0</v>
      </c>
      <c r="AS381" s="79"/>
      <c r="AT381" s="79">
        <v>0</v>
      </c>
      <c r="AU381" s="84" t="s">
        <v>6484</v>
      </c>
      <c r="AV381" s="79" t="b">
        <v>0</v>
      </c>
      <c r="AW381" s="79" t="s">
        <v>6792</v>
      </c>
      <c r="AX381" s="84" t="s">
        <v>6987</v>
      </c>
      <c r="AY381" s="79" t="s">
        <v>66</v>
      </c>
      <c r="AZ381" s="79" t="str">
        <f>REPLACE(INDEX(GroupVertices[Group],MATCH(Vertices[[#This Row],[Vertex]],GroupVertices[Vertex],0)),1,1,"")</f>
        <v>62</v>
      </c>
      <c r="BA381" s="48" t="s">
        <v>1264</v>
      </c>
      <c r="BB381" s="48" t="s">
        <v>1264</v>
      </c>
      <c r="BC381" s="48" t="s">
        <v>1314</v>
      </c>
      <c r="BD381" s="48" t="s">
        <v>1314</v>
      </c>
      <c r="BE381" s="48"/>
      <c r="BF381" s="48"/>
      <c r="BG381" s="133" t="s">
        <v>9261</v>
      </c>
      <c r="BH381" s="133" t="s">
        <v>9261</v>
      </c>
      <c r="BI381" s="133" t="s">
        <v>9596</v>
      </c>
      <c r="BJ381" s="133" t="s">
        <v>9596</v>
      </c>
      <c r="BK381" s="2"/>
      <c r="BL381" s="3"/>
      <c r="BM381" s="3"/>
      <c r="BN381" s="3"/>
      <c r="BO381" s="3"/>
    </row>
    <row r="382" spans="1:67" ht="15">
      <c r="A382" s="65" t="s">
        <v>353</v>
      </c>
      <c r="B382" s="66"/>
      <c r="C382" s="66"/>
      <c r="D382" s="67"/>
      <c r="E382" s="69">
        <v>50</v>
      </c>
      <c r="F382" s="103" t="s">
        <v>1628</v>
      </c>
      <c r="G382" s="66"/>
      <c r="H382" s="70"/>
      <c r="I382" s="71"/>
      <c r="J382" s="71"/>
      <c r="K382" s="70" t="s">
        <v>7647</v>
      </c>
      <c r="L382" s="74"/>
      <c r="M382" s="75">
        <v>197.87986755371094</v>
      </c>
      <c r="N382" s="75">
        <v>6566.408203125</v>
      </c>
      <c r="O382" s="76"/>
      <c r="P382" s="77"/>
      <c r="Q382" s="77"/>
      <c r="R382" s="89"/>
      <c r="S382" s="48">
        <v>0</v>
      </c>
      <c r="T382" s="48">
        <v>1</v>
      </c>
      <c r="U382" s="49">
        <v>0</v>
      </c>
      <c r="V382" s="49">
        <v>0.009009</v>
      </c>
      <c r="W382" s="49">
        <v>0.015625</v>
      </c>
      <c r="X382" s="49">
        <v>0.544933</v>
      </c>
      <c r="Y382" s="49">
        <v>0</v>
      </c>
      <c r="Z382" s="49">
        <v>0</v>
      </c>
      <c r="AA382" s="72">
        <v>382</v>
      </c>
      <c r="AB382" s="72"/>
      <c r="AC382" s="73"/>
      <c r="AD382" s="79" t="s">
        <v>4153</v>
      </c>
      <c r="AE382" s="79">
        <v>303</v>
      </c>
      <c r="AF382" s="79">
        <v>16</v>
      </c>
      <c r="AG382" s="79">
        <v>875</v>
      </c>
      <c r="AH382" s="79">
        <v>5528</v>
      </c>
      <c r="AI382" s="79"/>
      <c r="AJ382" s="79" t="s">
        <v>4785</v>
      </c>
      <c r="AK382" s="79" t="s">
        <v>5321</v>
      </c>
      <c r="AL382" s="79"/>
      <c r="AM382" s="79"/>
      <c r="AN382" s="81">
        <v>41144.781875</v>
      </c>
      <c r="AO382" s="84" t="s">
        <v>6070</v>
      </c>
      <c r="AP382" s="79" t="b">
        <v>0</v>
      </c>
      <c r="AQ382" s="79" t="b">
        <v>0</v>
      </c>
      <c r="AR382" s="79" t="b">
        <v>0</v>
      </c>
      <c r="AS382" s="79"/>
      <c r="AT382" s="79">
        <v>0</v>
      </c>
      <c r="AU382" s="84" t="s">
        <v>6484</v>
      </c>
      <c r="AV382" s="79" t="b">
        <v>0</v>
      </c>
      <c r="AW382" s="79" t="s">
        <v>6792</v>
      </c>
      <c r="AX382" s="84" t="s">
        <v>6989</v>
      </c>
      <c r="AY382" s="79" t="s">
        <v>66</v>
      </c>
      <c r="AZ382" s="79" t="str">
        <f>REPLACE(INDEX(GroupVertices[Group],MATCH(Vertices[[#This Row],[Vertex]],GroupVertices[Vertex],0)),1,1,"")</f>
        <v>1</v>
      </c>
      <c r="BA382" s="48"/>
      <c r="BB382" s="48"/>
      <c r="BC382" s="48"/>
      <c r="BD382" s="48"/>
      <c r="BE382" s="48"/>
      <c r="BF382" s="48"/>
      <c r="BG382" s="133" t="s">
        <v>8569</v>
      </c>
      <c r="BH382" s="133" t="s">
        <v>8569</v>
      </c>
      <c r="BI382" s="133" t="s">
        <v>8736</v>
      </c>
      <c r="BJ382" s="133" t="s">
        <v>8736</v>
      </c>
      <c r="BK382" s="2"/>
      <c r="BL382" s="3"/>
      <c r="BM382" s="3"/>
      <c r="BN382" s="3"/>
      <c r="BO382" s="3"/>
    </row>
    <row r="383" spans="1:67" ht="15">
      <c r="A383" s="65" t="s">
        <v>355</v>
      </c>
      <c r="B383" s="66"/>
      <c r="C383" s="66"/>
      <c r="D383" s="67"/>
      <c r="E383" s="69">
        <v>69.92051625755842</v>
      </c>
      <c r="F383" s="103" t="s">
        <v>1630</v>
      </c>
      <c r="G383" s="66"/>
      <c r="H383" s="70"/>
      <c r="I383" s="71"/>
      <c r="J383" s="71"/>
      <c r="K383" s="70" t="s">
        <v>7649</v>
      </c>
      <c r="L383" s="74"/>
      <c r="M383" s="75">
        <v>2877.815185546875</v>
      </c>
      <c r="N383" s="75">
        <v>8816.94921875</v>
      </c>
      <c r="O383" s="76"/>
      <c r="P383" s="77"/>
      <c r="Q383" s="77"/>
      <c r="R383" s="89"/>
      <c r="S383" s="48">
        <v>0</v>
      </c>
      <c r="T383" s="48">
        <v>1</v>
      </c>
      <c r="U383" s="49">
        <v>0</v>
      </c>
      <c r="V383" s="49">
        <v>0.058824</v>
      </c>
      <c r="W383" s="49">
        <v>0</v>
      </c>
      <c r="X383" s="49">
        <v>0.566572</v>
      </c>
      <c r="Y383" s="49">
        <v>0</v>
      </c>
      <c r="Z383" s="49">
        <v>0</v>
      </c>
      <c r="AA383" s="72">
        <v>383</v>
      </c>
      <c r="AB383" s="72"/>
      <c r="AC383" s="73"/>
      <c r="AD383" s="79" t="s">
        <v>4155</v>
      </c>
      <c r="AE383" s="79">
        <v>54</v>
      </c>
      <c r="AF383" s="79">
        <v>25</v>
      </c>
      <c r="AG383" s="79">
        <v>2280</v>
      </c>
      <c r="AH383" s="79">
        <v>31</v>
      </c>
      <c r="AI383" s="79"/>
      <c r="AJ383" s="79" t="s">
        <v>4787</v>
      </c>
      <c r="AK383" s="79"/>
      <c r="AL383" s="79"/>
      <c r="AM383" s="79"/>
      <c r="AN383" s="81">
        <v>43570.781377314815</v>
      </c>
      <c r="AO383" s="79"/>
      <c r="AP383" s="79" t="b">
        <v>0</v>
      </c>
      <c r="AQ383" s="79" t="b">
        <v>0</v>
      </c>
      <c r="AR383" s="79" t="b">
        <v>0</v>
      </c>
      <c r="AS383" s="79"/>
      <c r="AT383" s="79">
        <v>0</v>
      </c>
      <c r="AU383" s="84" t="s">
        <v>6484</v>
      </c>
      <c r="AV383" s="79" t="b">
        <v>0</v>
      </c>
      <c r="AW383" s="79" t="s">
        <v>6792</v>
      </c>
      <c r="AX383" s="84" t="s">
        <v>6991</v>
      </c>
      <c r="AY383" s="79" t="s">
        <v>66</v>
      </c>
      <c r="AZ383" s="79" t="str">
        <f>REPLACE(INDEX(GroupVertices[Group],MATCH(Vertices[[#This Row],[Vertex]],GroupVertices[Vertex],0)),1,1,"")</f>
        <v>7</v>
      </c>
      <c r="BA383" s="48" t="s">
        <v>1249</v>
      </c>
      <c r="BB383" s="48" t="s">
        <v>1249</v>
      </c>
      <c r="BC383" s="48" t="s">
        <v>1313</v>
      </c>
      <c r="BD383" s="48" t="s">
        <v>1313</v>
      </c>
      <c r="BE383" s="48"/>
      <c r="BF383" s="48"/>
      <c r="BG383" s="133" t="s">
        <v>8574</v>
      </c>
      <c r="BH383" s="133" t="s">
        <v>8574</v>
      </c>
      <c r="BI383" s="133" t="s">
        <v>8740</v>
      </c>
      <c r="BJ383" s="133" t="s">
        <v>8740</v>
      </c>
      <c r="BK383" s="2"/>
      <c r="BL383" s="3"/>
      <c r="BM383" s="3"/>
      <c r="BN383" s="3"/>
      <c r="BO383" s="3"/>
    </row>
    <row r="384" spans="1:67" ht="15">
      <c r="A384" s="65" t="s">
        <v>356</v>
      </c>
      <c r="B384" s="66"/>
      <c r="C384" s="66"/>
      <c r="D384" s="67"/>
      <c r="E384" s="69">
        <v>100</v>
      </c>
      <c r="F384" s="103" t="s">
        <v>1631</v>
      </c>
      <c r="G384" s="66"/>
      <c r="H384" s="70"/>
      <c r="I384" s="71"/>
      <c r="J384" s="71"/>
      <c r="K384" s="70" t="s">
        <v>7650</v>
      </c>
      <c r="L384" s="74"/>
      <c r="M384" s="75">
        <v>7021.34716796875</v>
      </c>
      <c r="N384" s="75">
        <v>9680.7314453125</v>
      </c>
      <c r="O384" s="76"/>
      <c r="P384" s="77"/>
      <c r="Q384" s="77"/>
      <c r="R384" s="89"/>
      <c r="S384" s="48">
        <v>0</v>
      </c>
      <c r="T384" s="48">
        <v>1</v>
      </c>
      <c r="U384" s="49">
        <v>0</v>
      </c>
      <c r="V384" s="49">
        <v>1</v>
      </c>
      <c r="W384" s="49">
        <v>0</v>
      </c>
      <c r="X384" s="49">
        <v>0.999999</v>
      </c>
      <c r="Y384" s="49">
        <v>0</v>
      </c>
      <c r="Z384" s="49">
        <v>0</v>
      </c>
      <c r="AA384" s="72">
        <v>384</v>
      </c>
      <c r="AB384" s="72"/>
      <c r="AC384" s="73"/>
      <c r="AD384" s="79" t="s">
        <v>4156</v>
      </c>
      <c r="AE384" s="79">
        <v>3014</v>
      </c>
      <c r="AF384" s="79">
        <v>267</v>
      </c>
      <c r="AG384" s="79">
        <v>14308</v>
      </c>
      <c r="AH384" s="79">
        <v>32070</v>
      </c>
      <c r="AI384" s="79"/>
      <c r="AJ384" s="79" t="s">
        <v>4788</v>
      </c>
      <c r="AK384" s="79"/>
      <c r="AL384" s="79"/>
      <c r="AM384" s="79"/>
      <c r="AN384" s="81">
        <v>40742.685636574075</v>
      </c>
      <c r="AO384" s="84" t="s">
        <v>6072</v>
      </c>
      <c r="AP384" s="79" t="b">
        <v>1</v>
      </c>
      <c r="AQ384" s="79" t="b">
        <v>0</v>
      </c>
      <c r="AR384" s="79" t="b">
        <v>0</v>
      </c>
      <c r="AS384" s="79"/>
      <c r="AT384" s="79">
        <v>5</v>
      </c>
      <c r="AU384" s="84" t="s">
        <v>6484</v>
      </c>
      <c r="AV384" s="79" t="b">
        <v>0</v>
      </c>
      <c r="AW384" s="79" t="s">
        <v>6792</v>
      </c>
      <c r="AX384" s="84" t="s">
        <v>6992</v>
      </c>
      <c r="AY384" s="79" t="s">
        <v>66</v>
      </c>
      <c r="AZ384" s="79" t="str">
        <f>REPLACE(INDEX(GroupVertices[Group],MATCH(Vertices[[#This Row],[Vertex]],GroupVertices[Vertex],0)),1,1,"")</f>
        <v>111</v>
      </c>
      <c r="BA384" s="48"/>
      <c r="BB384" s="48"/>
      <c r="BC384" s="48"/>
      <c r="BD384" s="48"/>
      <c r="BE384" s="48"/>
      <c r="BF384" s="48"/>
      <c r="BG384" s="133" t="s">
        <v>9262</v>
      </c>
      <c r="BH384" s="133" t="s">
        <v>9262</v>
      </c>
      <c r="BI384" s="133" t="s">
        <v>9597</v>
      </c>
      <c r="BJ384" s="133" t="s">
        <v>9597</v>
      </c>
      <c r="BK384" s="2"/>
      <c r="BL384" s="3"/>
      <c r="BM384" s="3"/>
      <c r="BN384" s="3"/>
      <c r="BO384" s="3"/>
    </row>
    <row r="385" spans="1:67" ht="15">
      <c r="A385" s="65" t="s">
        <v>358</v>
      </c>
      <c r="B385" s="66"/>
      <c r="C385" s="66"/>
      <c r="D385" s="67"/>
      <c r="E385" s="69">
        <v>100</v>
      </c>
      <c r="F385" s="103" t="s">
        <v>1633</v>
      </c>
      <c r="G385" s="66"/>
      <c r="H385" s="70"/>
      <c r="I385" s="71"/>
      <c r="J385" s="71"/>
      <c r="K385" s="70" t="s">
        <v>7653</v>
      </c>
      <c r="L385" s="74"/>
      <c r="M385" s="75">
        <v>7775.48291015625</v>
      </c>
      <c r="N385" s="75">
        <v>9680.732421875</v>
      </c>
      <c r="O385" s="76"/>
      <c r="P385" s="77"/>
      <c r="Q385" s="77"/>
      <c r="R385" s="89"/>
      <c r="S385" s="48">
        <v>0</v>
      </c>
      <c r="T385" s="48">
        <v>1</v>
      </c>
      <c r="U385" s="49">
        <v>0</v>
      </c>
      <c r="V385" s="49">
        <v>1</v>
      </c>
      <c r="W385" s="49">
        <v>0</v>
      </c>
      <c r="X385" s="49">
        <v>0.999999</v>
      </c>
      <c r="Y385" s="49">
        <v>0</v>
      </c>
      <c r="Z385" s="49">
        <v>0</v>
      </c>
      <c r="AA385" s="72">
        <v>385</v>
      </c>
      <c r="AB385" s="72"/>
      <c r="AC385" s="73"/>
      <c r="AD385" s="79" t="s">
        <v>4159</v>
      </c>
      <c r="AE385" s="79">
        <v>235</v>
      </c>
      <c r="AF385" s="79">
        <v>104</v>
      </c>
      <c r="AG385" s="79">
        <v>11698</v>
      </c>
      <c r="AH385" s="79">
        <v>30989</v>
      </c>
      <c r="AI385" s="79"/>
      <c r="AJ385" s="79" t="s">
        <v>4791</v>
      </c>
      <c r="AK385" s="79" t="s">
        <v>5325</v>
      </c>
      <c r="AL385" s="84" t="s">
        <v>5675</v>
      </c>
      <c r="AM385" s="79"/>
      <c r="AN385" s="81">
        <v>42493.84040509259</v>
      </c>
      <c r="AO385" s="84" t="s">
        <v>6075</v>
      </c>
      <c r="AP385" s="79" t="b">
        <v>0</v>
      </c>
      <c r="AQ385" s="79" t="b">
        <v>0</v>
      </c>
      <c r="AR385" s="79" t="b">
        <v>1</v>
      </c>
      <c r="AS385" s="79"/>
      <c r="AT385" s="79">
        <v>0</v>
      </c>
      <c r="AU385" s="84" t="s">
        <v>6484</v>
      </c>
      <c r="AV385" s="79" t="b">
        <v>0</v>
      </c>
      <c r="AW385" s="79" t="s">
        <v>6792</v>
      </c>
      <c r="AX385" s="84" t="s">
        <v>6995</v>
      </c>
      <c r="AY385" s="79" t="s">
        <v>66</v>
      </c>
      <c r="AZ385" s="79" t="str">
        <f>REPLACE(INDEX(GroupVertices[Group],MATCH(Vertices[[#This Row],[Vertex]],GroupVertices[Vertex],0)),1,1,"")</f>
        <v>119</v>
      </c>
      <c r="BA385" s="48"/>
      <c r="BB385" s="48"/>
      <c r="BC385" s="48"/>
      <c r="BD385" s="48"/>
      <c r="BE385" s="48"/>
      <c r="BF385" s="48"/>
      <c r="BG385" s="133" t="s">
        <v>9263</v>
      </c>
      <c r="BH385" s="133" t="s">
        <v>9263</v>
      </c>
      <c r="BI385" s="133" t="s">
        <v>9598</v>
      </c>
      <c r="BJ385" s="133" t="s">
        <v>9598</v>
      </c>
      <c r="BK385" s="2"/>
      <c r="BL385" s="3"/>
      <c r="BM385" s="3"/>
      <c r="BN385" s="3"/>
      <c r="BO385" s="3"/>
    </row>
    <row r="386" spans="1:67" ht="15">
      <c r="A386" s="65" t="s">
        <v>361</v>
      </c>
      <c r="B386" s="66"/>
      <c r="C386" s="66"/>
      <c r="D386" s="67"/>
      <c r="E386" s="69">
        <v>82.9129711256032</v>
      </c>
      <c r="F386" s="103" t="s">
        <v>1636</v>
      </c>
      <c r="G386" s="66"/>
      <c r="H386" s="70"/>
      <c r="I386" s="71"/>
      <c r="J386" s="71"/>
      <c r="K386" s="70" t="s">
        <v>7657</v>
      </c>
      <c r="L386" s="74"/>
      <c r="M386" s="75">
        <v>4199.830078125</v>
      </c>
      <c r="N386" s="75">
        <v>7108.048828125</v>
      </c>
      <c r="O386" s="76"/>
      <c r="P386" s="77"/>
      <c r="Q386" s="77"/>
      <c r="R386" s="89"/>
      <c r="S386" s="48">
        <v>0</v>
      </c>
      <c r="T386" s="48">
        <v>1</v>
      </c>
      <c r="U386" s="49">
        <v>0</v>
      </c>
      <c r="V386" s="49">
        <v>0.2</v>
      </c>
      <c r="W386" s="49">
        <v>0</v>
      </c>
      <c r="X386" s="49">
        <v>0.610687</v>
      </c>
      <c r="Y386" s="49">
        <v>0</v>
      </c>
      <c r="Z386" s="49">
        <v>0</v>
      </c>
      <c r="AA386" s="72">
        <v>386</v>
      </c>
      <c r="AB386" s="72"/>
      <c r="AC386" s="73"/>
      <c r="AD386" s="79" t="s">
        <v>4163</v>
      </c>
      <c r="AE386" s="79">
        <v>7233</v>
      </c>
      <c r="AF386" s="79">
        <v>37013</v>
      </c>
      <c r="AG386" s="79">
        <v>276031</v>
      </c>
      <c r="AH386" s="79">
        <v>300586</v>
      </c>
      <c r="AI386" s="79"/>
      <c r="AJ386" s="79" t="s">
        <v>4794</v>
      </c>
      <c r="AK386" s="79"/>
      <c r="AL386" s="84" t="s">
        <v>5677</v>
      </c>
      <c r="AM386" s="79"/>
      <c r="AN386" s="81">
        <v>42039.896678240744</v>
      </c>
      <c r="AO386" s="84" t="s">
        <v>6078</v>
      </c>
      <c r="AP386" s="79" t="b">
        <v>1</v>
      </c>
      <c r="AQ386" s="79" t="b">
        <v>0</v>
      </c>
      <c r="AR386" s="79" t="b">
        <v>0</v>
      </c>
      <c r="AS386" s="79"/>
      <c r="AT386" s="79">
        <v>653</v>
      </c>
      <c r="AU386" s="84" t="s">
        <v>6484</v>
      </c>
      <c r="AV386" s="79" t="b">
        <v>0</v>
      </c>
      <c r="AW386" s="79" t="s">
        <v>6792</v>
      </c>
      <c r="AX386" s="84" t="s">
        <v>6999</v>
      </c>
      <c r="AY386" s="79" t="s">
        <v>66</v>
      </c>
      <c r="AZ386" s="79" t="str">
        <f>REPLACE(INDEX(GroupVertices[Group],MATCH(Vertices[[#This Row],[Vertex]],GroupVertices[Vertex],0)),1,1,"")</f>
        <v>21</v>
      </c>
      <c r="BA386" s="48"/>
      <c r="BB386" s="48"/>
      <c r="BC386" s="48"/>
      <c r="BD386" s="48"/>
      <c r="BE386" s="48"/>
      <c r="BF386" s="48"/>
      <c r="BG386" s="133" t="s">
        <v>8586</v>
      </c>
      <c r="BH386" s="133" t="s">
        <v>8586</v>
      </c>
      <c r="BI386" s="133" t="s">
        <v>8751</v>
      </c>
      <c r="BJ386" s="133" t="s">
        <v>8751</v>
      </c>
      <c r="BK386" s="2"/>
      <c r="BL386" s="3"/>
      <c r="BM386" s="3"/>
      <c r="BN386" s="3"/>
      <c r="BO386" s="3"/>
    </row>
    <row r="387" spans="1:67" ht="15">
      <c r="A387" s="65" t="s">
        <v>362</v>
      </c>
      <c r="B387" s="66"/>
      <c r="C387" s="66"/>
      <c r="D387" s="67"/>
      <c r="E387" s="69">
        <v>50</v>
      </c>
      <c r="F387" s="103" t="s">
        <v>1637</v>
      </c>
      <c r="G387" s="66"/>
      <c r="H387" s="70"/>
      <c r="I387" s="71"/>
      <c r="J387" s="71"/>
      <c r="K387" s="70" t="s">
        <v>7659</v>
      </c>
      <c r="L387" s="74"/>
      <c r="M387" s="75">
        <v>519.8244018554688</v>
      </c>
      <c r="N387" s="75">
        <v>9169.515625</v>
      </c>
      <c r="O387" s="76"/>
      <c r="P387" s="77"/>
      <c r="Q387" s="77"/>
      <c r="R387" s="89"/>
      <c r="S387" s="48">
        <v>0</v>
      </c>
      <c r="T387" s="48">
        <v>1</v>
      </c>
      <c r="U387" s="49">
        <v>0</v>
      </c>
      <c r="V387" s="49">
        <v>0.009009</v>
      </c>
      <c r="W387" s="49">
        <v>0.015625</v>
      </c>
      <c r="X387" s="49">
        <v>0.544933</v>
      </c>
      <c r="Y387" s="49">
        <v>0</v>
      </c>
      <c r="Z387" s="49">
        <v>0</v>
      </c>
      <c r="AA387" s="72">
        <v>387</v>
      </c>
      <c r="AB387" s="72"/>
      <c r="AC387" s="73"/>
      <c r="AD387" s="79" t="s">
        <v>4165</v>
      </c>
      <c r="AE387" s="79">
        <v>85</v>
      </c>
      <c r="AF387" s="79">
        <v>41</v>
      </c>
      <c r="AG387" s="79">
        <v>1102</v>
      </c>
      <c r="AH387" s="79">
        <v>1977</v>
      </c>
      <c r="AI387" s="79"/>
      <c r="AJ387" s="79" t="s">
        <v>4796</v>
      </c>
      <c r="AK387" s="79"/>
      <c r="AL387" s="79"/>
      <c r="AM387" s="79"/>
      <c r="AN387" s="81">
        <v>41593.31524305556</v>
      </c>
      <c r="AO387" s="84" t="s">
        <v>6080</v>
      </c>
      <c r="AP387" s="79" t="b">
        <v>1</v>
      </c>
      <c r="AQ387" s="79" t="b">
        <v>0</v>
      </c>
      <c r="AR387" s="79" t="b">
        <v>1</v>
      </c>
      <c r="AS387" s="79"/>
      <c r="AT387" s="79">
        <v>0</v>
      </c>
      <c r="AU387" s="84" t="s">
        <v>6484</v>
      </c>
      <c r="AV387" s="79" t="b">
        <v>0</v>
      </c>
      <c r="AW387" s="79" t="s">
        <v>6792</v>
      </c>
      <c r="AX387" s="84" t="s">
        <v>7001</v>
      </c>
      <c r="AY387" s="79" t="s">
        <v>66</v>
      </c>
      <c r="AZ387" s="79" t="str">
        <f>REPLACE(INDEX(GroupVertices[Group],MATCH(Vertices[[#This Row],[Vertex]],GroupVertices[Vertex],0)),1,1,"")</f>
        <v>1</v>
      </c>
      <c r="BA387" s="48"/>
      <c r="BB387" s="48"/>
      <c r="BC387" s="48"/>
      <c r="BD387" s="48"/>
      <c r="BE387" s="48"/>
      <c r="BF387" s="48"/>
      <c r="BG387" s="133" t="s">
        <v>8569</v>
      </c>
      <c r="BH387" s="133" t="s">
        <v>8569</v>
      </c>
      <c r="BI387" s="133" t="s">
        <v>8736</v>
      </c>
      <c r="BJ387" s="133" t="s">
        <v>8736</v>
      </c>
      <c r="BK387" s="2"/>
      <c r="BL387" s="3"/>
      <c r="BM387" s="3"/>
      <c r="BN387" s="3"/>
      <c r="BO387" s="3"/>
    </row>
    <row r="388" spans="1:67" ht="15">
      <c r="A388" s="65" t="s">
        <v>364</v>
      </c>
      <c r="B388" s="66"/>
      <c r="C388" s="66"/>
      <c r="D388" s="67"/>
      <c r="E388" s="69">
        <v>82.9129711256032</v>
      </c>
      <c r="F388" s="103" t="s">
        <v>1638</v>
      </c>
      <c r="G388" s="66"/>
      <c r="H388" s="70"/>
      <c r="I388" s="71"/>
      <c r="J388" s="71"/>
      <c r="K388" s="70" t="s">
        <v>7664</v>
      </c>
      <c r="L388" s="74"/>
      <c r="M388" s="75">
        <v>3653.7275390625</v>
      </c>
      <c r="N388" s="75">
        <v>2148.33349609375</v>
      </c>
      <c r="O388" s="76"/>
      <c r="P388" s="77"/>
      <c r="Q388" s="77"/>
      <c r="R388" s="89"/>
      <c r="S388" s="48">
        <v>0</v>
      </c>
      <c r="T388" s="48">
        <v>1</v>
      </c>
      <c r="U388" s="49">
        <v>0</v>
      </c>
      <c r="V388" s="49">
        <v>0.2</v>
      </c>
      <c r="W388" s="49">
        <v>0</v>
      </c>
      <c r="X388" s="49">
        <v>0.557238</v>
      </c>
      <c r="Y388" s="49">
        <v>0</v>
      </c>
      <c r="Z388" s="49">
        <v>0</v>
      </c>
      <c r="AA388" s="72">
        <v>388</v>
      </c>
      <c r="AB388" s="72"/>
      <c r="AC388" s="73"/>
      <c r="AD388" s="79" t="s">
        <v>4170</v>
      </c>
      <c r="AE388" s="79">
        <v>2269</v>
      </c>
      <c r="AF388" s="79">
        <v>2801</v>
      </c>
      <c r="AG388" s="79">
        <v>50174</v>
      </c>
      <c r="AH388" s="79">
        <v>114977</v>
      </c>
      <c r="AI388" s="79"/>
      <c r="AJ388" s="79" t="s">
        <v>4801</v>
      </c>
      <c r="AK388" s="79"/>
      <c r="AL388" s="84" t="s">
        <v>5679</v>
      </c>
      <c r="AM388" s="79"/>
      <c r="AN388" s="81">
        <v>39945.49003472222</v>
      </c>
      <c r="AO388" s="84" t="s">
        <v>6085</v>
      </c>
      <c r="AP388" s="79" t="b">
        <v>1</v>
      </c>
      <c r="AQ388" s="79" t="b">
        <v>0</v>
      </c>
      <c r="AR388" s="79" t="b">
        <v>1</v>
      </c>
      <c r="AS388" s="79"/>
      <c r="AT388" s="79">
        <v>151</v>
      </c>
      <c r="AU388" s="84" t="s">
        <v>6484</v>
      </c>
      <c r="AV388" s="79" t="b">
        <v>0</v>
      </c>
      <c r="AW388" s="79" t="s">
        <v>6792</v>
      </c>
      <c r="AX388" s="84" t="s">
        <v>7006</v>
      </c>
      <c r="AY388" s="79" t="s">
        <v>66</v>
      </c>
      <c r="AZ388" s="79" t="str">
        <f>REPLACE(INDEX(GroupVertices[Group],MATCH(Vertices[[#This Row],[Vertex]],GroupVertices[Vertex],0)),1,1,"")</f>
        <v>19</v>
      </c>
      <c r="BA388" s="48"/>
      <c r="BB388" s="48"/>
      <c r="BC388" s="48"/>
      <c r="BD388" s="48"/>
      <c r="BE388" s="48"/>
      <c r="BF388" s="48"/>
      <c r="BG388" s="133" t="s">
        <v>9264</v>
      </c>
      <c r="BH388" s="133" t="s">
        <v>9264</v>
      </c>
      <c r="BI388" s="133" t="s">
        <v>8749</v>
      </c>
      <c r="BJ388" s="133" t="s">
        <v>8749</v>
      </c>
      <c r="BK388" s="2"/>
      <c r="BL388" s="3"/>
      <c r="BM388" s="3"/>
      <c r="BN388" s="3"/>
      <c r="BO388" s="3"/>
    </row>
    <row r="389" spans="1:67" ht="15">
      <c r="A389" s="65" t="s">
        <v>369</v>
      </c>
      <c r="B389" s="66"/>
      <c r="C389" s="66"/>
      <c r="D389" s="67"/>
      <c r="E389" s="69">
        <v>100</v>
      </c>
      <c r="F389" s="103" t="s">
        <v>1642</v>
      </c>
      <c r="G389" s="66"/>
      <c r="H389" s="70"/>
      <c r="I389" s="71"/>
      <c r="J389" s="71"/>
      <c r="K389" s="70" t="s">
        <v>7670</v>
      </c>
      <c r="L389" s="74"/>
      <c r="M389" s="75">
        <v>8529.646484375</v>
      </c>
      <c r="N389" s="75">
        <v>8115.912109375</v>
      </c>
      <c r="O389" s="76"/>
      <c r="P389" s="77"/>
      <c r="Q389" s="77"/>
      <c r="R389" s="89"/>
      <c r="S389" s="48">
        <v>0</v>
      </c>
      <c r="T389" s="48">
        <v>1</v>
      </c>
      <c r="U389" s="49">
        <v>0</v>
      </c>
      <c r="V389" s="49">
        <v>1</v>
      </c>
      <c r="W389" s="49">
        <v>0</v>
      </c>
      <c r="X389" s="49">
        <v>0.999999</v>
      </c>
      <c r="Y389" s="49">
        <v>0</v>
      </c>
      <c r="Z389" s="49">
        <v>0</v>
      </c>
      <c r="AA389" s="72">
        <v>389</v>
      </c>
      <c r="AB389" s="72"/>
      <c r="AC389" s="73"/>
      <c r="AD389" s="79" t="s">
        <v>4176</v>
      </c>
      <c r="AE389" s="79">
        <v>184</v>
      </c>
      <c r="AF389" s="79">
        <v>206</v>
      </c>
      <c r="AG389" s="79">
        <v>21255</v>
      </c>
      <c r="AH389" s="79">
        <v>1729</v>
      </c>
      <c r="AI389" s="79"/>
      <c r="AJ389" s="79"/>
      <c r="AK389" s="79" t="s">
        <v>5335</v>
      </c>
      <c r="AL389" s="84" t="s">
        <v>5683</v>
      </c>
      <c r="AM389" s="79"/>
      <c r="AN389" s="81">
        <v>42924.913993055554</v>
      </c>
      <c r="AO389" s="84" t="s">
        <v>6091</v>
      </c>
      <c r="AP389" s="79" t="b">
        <v>0</v>
      </c>
      <c r="AQ389" s="79" t="b">
        <v>0</v>
      </c>
      <c r="AR389" s="79" t="b">
        <v>0</v>
      </c>
      <c r="AS389" s="79"/>
      <c r="AT389" s="79">
        <v>1</v>
      </c>
      <c r="AU389" s="84" t="s">
        <v>6484</v>
      </c>
      <c r="AV389" s="79" t="b">
        <v>0</v>
      </c>
      <c r="AW389" s="79" t="s">
        <v>6792</v>
      </c>
      <c r="AX389" s="84" t="s">
        <v>7012</v>
      </c>
      <c r="AY389" s="79" t="s">
        <v>66</v>
      </c>
      <c r="AZ389" s="79" t="str">
        <f>REPLACE(INDEX(GroupVertices[Group],MATCH(Vertices[[#This Row],[Vertex]],GroupVertices[Vertex],0)),1,1,"")</f>
        <v>73</v>
      </c>
      <c r="BA389" s="48"/>
      <c r="BB389" s="48"/>
      <c r="BC389" s="48"/>
      <c r="BD389" s="48"/>
      <c r="BE389" s="48"/>
      <c r="BF389" s="48"/>
      <c r="BG389" s="133" t="s">
        <v>9265</v>
      </c>
      <c r="BH389" s="133" t="s">
        <v>9265</v>
      </c>
      <c r="BI389" s="133" t="s">
        <v>9599</v>
      </c>
      <c r="BJ389" s="133" t="s">
        <v>9599</v>
      </c>
      <c r="BK389" s="2"/>
      <c r="BL389" s="3"/>
      <c r="BM389" s="3"/>
      <c r="BN389" s="3"/>
      <c r="BO389" s="3"/>
    </row>
    <row r="390" spans="1:67" ht="15">
      <c r="A390" s="65" t="s">
        <v>370</v>
      </c>
      <c r="B390" s="66"/>
      <c r="C390" s="66"/>
      <c r="D390" s="67"/>
      <c r="E390" s="69">
        <v>76.67256587317844</v>
      </c>
      <c r="F390" s="103" t="s">
        <v>6578</v>
      </c>
      <c r="G390" s="66"/>
      <c r="H390" s="70"/>
      <c r="I390" s="71"/>
      <c r="J390" s="71"/>
      <c r="K390" s="70" t="s">
        <v>7672</v>
      </c>
      <c r="L390" s="74"/>
      <c r="M390" s="75">
        <v>3042.607177734375</v>
      </c>
      <c r="N390" s="75">
        <v>4723.484375</v>
      </c>
      <c r="O390" s="76"/>
      <c r="P390" s="77"/>
      <c r="Q390" s="77"/>
      <c r="R390" s="89"/>
      <c r="S390" s="48">
        <v>0</v>
      </c>
      <c r="T390" s="48">
        <v>1</v>
      </c>
      <c r="U390" s="49">
        <v>0</v>
      </c>
      <c r="V390" s="49">
        <v>0.111111</v>
      </c>
      <c r="W390" s="49">
        <v>0</v>
      </c>
      <c r="X390" s="49">
        <v>0.585365</v>
      </c>
      <c r="Y390" s="49">
        <v>0</v>
      </c>
      <c r="Z390" s="49">
        <v>0</v>
      </c>
      <c r="AA390" s="72">
        <v>390</v>
      </c>
      <c r="AB390" s="72"/>
      <c r="AC390" s="73"/>
      <c r="AD390" s="79" t="s">
        <v>4178</v>
      </c>
      <c r="AE390" s="79">
        <v>36</v>
      </c>
      <c r="AF390" s="79">
        <v>202</v>
      </c>
      <c r="AG390" s="79">
        <v>52005</v>
      </c>
      <c r="AH390" s="79">
        <v>55801</v>
      </c>
      <c r="AI390" s="79"/>
      <c r="AJ390" s="79"/>
      <c r="AK390" s="79"/>
      <c r="AL390" s="79"/>
      <c r="AM390" s="79"/>
      <c r="AN390" s="81">
        <v>41174.467002314814</v>
      </c>
      <c r="AO390" s="84" t="s">
        <v>6093</v>
      </c>
      <c r="AP390" s="79" t="b">
        <v>1</v>
      </c>
      <c r="AQ390" s="79" t="b">
        <v>0</v>
      </c>
      <c r="AR390" s="79" t="b">
        <v>0</v>
      </c>
      <c r="AS390" s="79"/>
      <c r="AT390" s="79">
        <v>0</v>
      </c>
      <c r="AU390" s="84" t="s">
        <v>6484</v>
      </c>
      <c r="AV390" s="79" t="b">
        <v>0</v>
      </c>
      <c r="AW390" s="79" t="s">
        <v>6792</v>
      </c>
      <c r="AX390" s="84" t="s">
        <v>7014</v>
      </c>
      <c r="AY390" s="79" t="s">
        <v>66</v>
      </c>
      <c r="AZ390" s="79" t="str">
        <f>REPLACE(INDEX(GroupVertices[Group],MATCH(Vertices[[#This Row],[Vertex]],GroupVertices[Vertex],0)),1,1,"")</f>
        <v>13</v>
      </c>
      <c r="BA390" s="48"/>
      <c r="BB390" s="48"/>
      <c r="BC390" s="48"/>
      <c r="BD390" s="48"/>
      <c r="BE390" s="48" t="s">
        <v>1344</v>
      </c>
      <c r="BF390" s="48" t="s">
        <v>1344</v>
      </c>
      <c r="BG390" s="133" t="s">
        <v>9266</v>
      </c>
      <c r="BH390" s="133" t="s">
        <v>9266</v>
      </c>
      <c r="BI390" s="133" t="s">
        <v>9600</v>
      </c>
      <c r="BJ390" s="133" t="s">
        <v>9600</v>
      </c>
      <c r="BK390" s="2"/>
      <c r="BL390" s="3"/>
      <c r="BM390" s="3"/>
      <c r="BN390" s="3"/>
      <c r="BO390" s="3"/>
    </row>
    <row r="391" spans="1:67" ht="15">
      <c r="A391" s="65" t="s">
        <v>372</v>
      </c>
      <c r="B391" s="66"/>
      <c r="C391" s="66"/>
      <c r="D391" s="67"/>
      <c r="E391" s="69">
        <v>100</v>
      </c>
      <c r="F391" s="103" t="s">
        <v>1644</v>
      </c>
      <c r="G391" s="66"/>
      <c r="H391" s="70"/>
      <c r="I391" s="71"/>
      <c r="J391" s="71"/>
      <c r="K391" s="70" t="s">
        <v>7676</v>
      </c>
      <c r="L391" s="74"/>
      <c r="M391" s="75">
        <v>7255.4267578125</v>
      </c>
      <c r="N391" s="75">
        <v>8434.173828125</v>
      </c>
      <c r="O391" s="76"/>
      <c r="P391" s="77"/>
      <c r="Q391" s="77"/>
      <c r="R391" s="89"/>
      <c r="S391" s="48">
        <v>0</v>
      </c>
      <c r="T391" s="48">
        <v>1</v>
      </c>
      <c r="U391" s="49">
        <v>0</v>
      </c>
      <c r="V391" s="49">
        <v>1</v>
      </c>
      <c r="W391" s="49">
        <v>0</v>
      </c>
      <c r="X391" s="49">
        <v>0.701754</v>
      </c>
      <c r="Y391" s="49">
        <v>0</v>
      </c>
      <c r="Z391" s="49">
        <v>0</v>
      </c>
      <c r="AA391" s="72">
        <v>391</v>
      </c>
      <c r="AB391" s="72"/>
      <c r="AC391" s="73"/>
      <c r="AD391" s="79" t="s">
        <v>4182</v>
      </c>
      <c r="AE391" s="79">
        <v>177</v>
      </c>
      <c r="AF391" s="79">
        <v>293</v>
      </c>
      <c r="AG391" s="79">
        <v>876</v>
      </c>
      <c r="AH391" s="79">
        <v>906</v>
      </c>
      <c r="AI391" s="79"/>
      <c r="AJ391" s="79" t="s">
        <v>4810</v>
      </c>
      <c r="AK391" s="79" t="s">
        <v>5338</v>
      </c>
      <c r="AL391" s="79"/>
      <c r="AM391" s="79"/>
      <c r="AN391" s="81">
        <v>42683.80131944444</v>
      </c>
      <c r="AO391" s="84" t="s">
        <v>6096</v>
      </c>
      <c r="AP391" s="79" t="b">
        <v>1</v>
      </c>
      <c r="AQ391" s="79" t="b">
        <v>0</v>
      </c>
      <c r="AR391" s="79" t="b">
        <v>0</v>
      </c>
      <c r="AS391" s="79"/>
      <c r="AT391" s="79">
        <v>0</v>
      </c>
      <c r="AU391" s="79"/>
      <c r="AV391" s="79" t="b">
        <v>0</v>
      </c>
      <c r="AW391" s="79" t="s">
        <v>6792</v>
      </c>
      <c r="AX391" s="84" t="s">
        <v>7018</v>
      </c>
      <c r="AY391" s="79" t="s">
        <v>66</v>
      </c>
      <c r="AZ391" s="79" t="str">
        <f>REPLACE(INDEX(GroupVertices[Group],MATCH(Vertices[[#This Row],[Vertex]],GroupVertices[Vertex],0)),1,1,"")</f>
        <v>140</v>
      </c>
      <c r="BA391" s="48"/>
      <c r="BB391" s="48"/>
      <c r="BC391" s="48"/>
      <c r="BD391" s="48"/>
      <c r="BE391" s="48"/>
      <c r="BF391" s="48"/>
      <c r="BG391" s="133" t="s">
        <v>9267</v>
      </c>
      <c r="BH391" s="133" t="s">
        <v>9267</v>
      </c>
      <c r="BI391" s="133" t="s">
        <v>8778</v>
      </c>
      <c r="BJ391" s="133" t="s">
        <v>8778</v>
      </c>
      <c r="BK391" s="2"/>
      <c r="BL391" s="3"/>
      <c r="BM391" s="3"/>
      <c r="BN391" s="3"/>
      <c r="BO391" s="3"/>
    </row>
    <row r="392" spans="1:67" ht="15">
      <c r="A392" s="65" t="s">
        <v>374</v>
      </c>
      <c r="B392" s="66"/>
      <c r="C392" s="66"/>
      <c r="D392" s="67"/>
      <c r="E392" s="69">
        <v>88.33627762820258</v>
      </c>
      <c r="F392" s="103" t="s">
        <v>1526</v>
      </c>
      <c r="G392" s="66"/>
      <c r="H392" s="70"/>
      <c r="I392" s="71"/>
      <c r="J392" s="71"/>
      <c r="K392" s="70" t="s">
        <v>7678</v>
      </c>
      <c r="L392" s="74"/>
      <c r="M392" s="75">
        <v>5097.0068359375</v>
      </c>
      <c r="N392" s="75">
        <v>2890.975341796875</v>
      </c>
      <c r="O392" s="76"/>
      <c r="P392" s="77"/>
      <c r="Q392" s="77"/>
      <c r="R392" s="89"/>
      <c r="S392" s="48">
        <v>0</v>
      </c>
      <c r="T392" s="48">
        <v>1</v>
      </c>
      <c r="U392" s="49">
        <v>0</v>
      </c>
      <c r="V392" s="49">
        <v>0.333333</v>
      </c>
      <c r="W392" s="49">
        <v>0</v>
      </c>
      <c r="X392" s="49">
        <v>0.638297</v>
      </c>
      <c r="Y392" s="49">
        <v>0</v>
      </c>
      <c r="Z392" s="49">
        <v>0</v>
      </c>
      <c r="AA392" s="72">
        <v>392</v>
      </c>
      <c r="AB392" s="72"/>
      <c r="AC392" s="73"/>
      <c r="AD392" s="79" t="s">
        <v>4184</v>
      </c>
      <c r="AE392" s="79">
        <v>168</v>
      </c>
      <c r="AF392" s="79">
        <v>22</v>
      </c>
      <c r="AG392" s="79">
        <v>3714</v>
      </c>
      <c r="AH392" s="79">
        <v>5476</v>
      </c>
      <c r="AI392" s="79"/>
      <c r="AJ392" s="79" t="s">
        <v>4812</v>
      </c>
      <c r="AK392" s="79"/>
      <c r="AL392" s="79"/>
      <c r="AM392" s="79"/>
      <c r="AN392" s="81">
        <v>43549.8503587963</v>
      </c>
      <c r="AO392" s="79"/>
      <c r="AP392" s="79" t="b">
        <v>1</v>
      </c>
      <c r="AQ392" s="79" t="b">
        <v>1</v>
      </c>
      <c r="AR392" s="79" t="b">
        <v>0</v>
      </c>
      <c r="AS392" s="79"/>
      <c r="AT392" s="79">
        <v>0</v>
      </c>
      <c r="AU392" s="79"/>
      <c r="AV392" s="79" t="b">
        <v>0</v>
      </c>
      <c r="AW392" s="79" t="s">
        <v>6792</v>
      </c>
      <c r="AX392" s="84" t="s">
        <v>7020</v>
      </c>
      <c r="AY392" s="79" t="s">
        <v>66</v>
      </c>
      <c r="AZ392" s="79" t="str">
        <f>REPLACE(INDEX(GroupVertices[Group],MATCH(Vertices[[#This Row],[Vertex]],GroupVertices[Vertex],0)),1,1,"")</f>
        <v>37</v>
      </c>
      <c r="BA392" s="48"/>
      <c r="BB392" s="48"/>
      <c r="BC392" s="48"/>
      <c r="BD392" s="48"/>
      <c r="BE392" s="48"/>
      <c r="BF392" s="48"/>
      <c r="BG392" s="133" t="s">
        <v>8596</v>
      </c>
      <c r="BH392" s="133" t="s">
        <v>8596</v>
      </c>
      <c r="BI392" s="133" t="s">
        <v>8758</v>
      </c>
      <c r="BJ392" s="133" t="s">
        <v>8758</v>
      </c>
      <c r="BK392" s="2"/>
      <c r="BL392" s="3"/>
      <c r="BM392" s="3"/>
      <c r="BN392" s="3"/>
      <c r="BO392" s="3"/>
    </row>
    <row r="393" spans="1:67" ht="15">
      <c r="A393" s="65" t="s">
        <v>375</v>
      </c>
      <c r="B393" s="66"/>
      <c r="C393" s="66"/>
      <c r="D393" s="67"/>
      <c r="E393" s="69">
        <v>69.92051625755842</v>
      </c>
      <c r="F393" s="103" t="s">
        <v>1646</v>
      </c>
      <c r="G393" s="66"/>
      <c r="H393" s="70"/>
      <c r="I393" s="71"/>
      <c r="J393" s="71"/>
      <c r="K393" s="70" t="s">
        <v>7679</v>
      </c>
      <c r="L393" s="74"/>
      <c r="M393" s="75">
        <v>2588.394775390625</v>
      </c>
      <c r="N393" s="75">
        <v>9680.7294921875</v>
      </c>
      <c r="O393" s="76"/>
      <c r="P393" s="77"/>
      <c r="Q393" s="77"/>
      <c r="R393" s="89"/>
      <c r="S393" s="48">
        <v>0</v>
      </c>
      <c r="T393" s="48">
        <v>1</v>
      </c>
      <c r="U393" s="49">
        <v>0</v>
      </c>
      <c r="V393" s="49">
        <v>0.058824</v>
      </c>
      <c r="W393" s="49">
        <v>0</v>
      </c>
      <c r="X393" s="49">
        <v>0.566572</v>
      </c>
      <c r="Y393" s="49">
        <v>0</v>
      </c>
      <c r="Z393" s="49">
        <v>0</v>
      </c>
      <c r="AA393" s="72">
        <v>393</v>
      </c>
      <c r="AB393" s="72"/>
      <c r="AC393" s="73"/>
      <c r="AD393" s="79" t="s">
        <v>4185</v>
      </c>
      <c r="AE393" s="79">
        <v>157</v>
      </c>
      <c r="AF393" s="79">
        <v>5</v>
      </c>
      <c r="AG393" s="79">
        <v>237</v>
      </c>
      <c r="AH393" s="79">
        <v>968</v>
      </c>
      <c r="AI393" s="79"/>
      <c r="AJ393" s="79" t="s">
        <v>4813</v>
      </c>
      <c r="AK393" s="79"/>
      <c r="AL393" s="79"/>
      <c r="AM393" s="79"/>
      <c r="AN393" s="81">
        <v>43578.38270833333</v>
      </c>
      <c r="AO393" s="84" t="s">
        <v>6098</v>
      </c>
      <c r="AP393" s="79" t="b">
        <v>0</v>
      </c>
      <c r="AQ393" s="79" t="b">
        <v>0</v>
      </c>
      <c r="AR393" s="79" t="b">
        <v>0</v>
      </c>
      <c r="AS393" s="79"/>
      <c r="AT393" s="79">
        <v>0</v>
      </c>
      <c r="AU393" s="84" t="s">
        <v>6484</v>
      </c>
      <c r="AV393" s="79" t="b">
        <v>0</v>
      </c>
      <c r="AW393" s="79" t="s">
        <v>6792</v>
      </c>
      <c r="AX393" s="84" t="s">
        <v>7021</v>
      </c>
      <c r="AY393" s="79" t="s">
        <v>66</v>
      </c>
      <c r="AZ393" s="79" t="str">
        <f>REPLACE(INDEX(GroupVertices[Group],MATCH(Vertices[[#This Row],[Vertex]],GroupVertices[Vertex],0)),1,1,"")</f>
        <v>7</v>
      </c>
      <c r="BA393" s="48" t="s">
        <v>1249</v>
      </c>
      <c r="BB393" s="48" t="s">
        <v>1249</v>
      </c>
      <c r="BC393" s="48" t="s">
        <v>1313</v>
      </c>
      <c r="BD393" s="48" t="s">
        <v>1313</v>
      </c>
      <c r="BE393" s="48"/>
      <c r="BF393" s="48"/>
      <c r="BG393" s="133" t="s">
        <v>8574</v>
      </c>
      <c r="BH393" s="133" t="s">
        <v>8574</v>
      </c>
      <c r="BI393" s="133" t="s">
        <v>8740</v>
      </c>
      <c r="BJ393" s="133" t="s">
        <v>8740</v>
      </c>
      <c r="BK393" s="2"/>
      <c r="BL393" s="3"/>
      <c r="BM393" s="3"/>
      <c r="BN393" s="3"/>
      <c r="BO393" s="3"/>
    </row>
    <row r="394" spans="1:67" ht="15">
      <c r="A394" s="65" t="s">
        <v>376</v>
      </c>
      <c r="B394" s="66"/>
      <c r="C394" s="66"/>
      <c r="D394" s="67"/>
      <c r="E394" s="69">
        <v>100</v>
      </c>
      <c r="F394" s="103" t="s">
        <v>1647</v>
      </c>
      <c r="G394" s="66"/>
      <c r="H394" s="70"/>
      <c r="I394" s="71"/>
      <c r="J394" s="71"/>
      <c r="K394" s="70" t="s">
        <v>7680</v>
      </c>
      <c r="L394" s="74"/>
      <c r="M394" s="75">
        <v>6319.24072265625</v>
      </c>
      <c r="N394" s="75">
        <v>5861.498046875</v>
      </c>
      <c r="O394" s="76"/>
      <c r="P394" s="77"/>
      <c r="Q394" s="77"/>
      <c r="R394" s="89"/>
      <c r="S394" s="48">
        <v>0</v>
      </c>
      <c r="T394" s="48">
        <v>1</v>
      </c>
      <c r="U394" s="49">
        <v>0</v>
      </c>
      <c r="V394" s="49">
        <v>1</v>
      </c>
      <c r="W394" s="49">
        <v>0</v>
      </c>
      <c r="X394" s="49">
        <v>0.999999</v>
      </c>
      <c r="Y394" s="49">
        <v>0</v>
      </c>
      <c r="Z394" s="49">
        <v>0</v>
      </c>
      <c r="AA394" s="72">
        <v>394</v>
      </c>
      <c r="AB394" s="72"/>
      <c r="AC394" s="73"/>
      <c r="AD394" s="79" t="s">
        <v>4186</v>
      </c>
      <c r="AE394" s="79">
        <v>7139</v>
      </c>
      <c r="AF394" s="79">
        <v>9485</v>
      </c>
      <c r="AG394" s="79">
        <v>76040</v>
      </c>
      <c r="AH394" s="79">
        <v>43307</v>
      </c>
      <c r="AI394" s="79"/>
      <c r="AJ394" s="79" t="s">
        <v>4814</v>
      </c>
      <c r="AK394" s="79" t="s">
        <v>5340</v>
      </c>
      <c r="AL394" s="84" t="s">
        <v>5688</v>
      </c>
      <c r="AM394" s="79"/>
      <c r="AN394" s="81">
        <v>39843.70574074074</v>
      </c>
      <c r="AO394" s="84" t="s">
        <v>6099</v>
      </c>
      <c r="AP394" s="79" t="b">
        <v>0</v>
      </c>
      <c r="AQ394" s="79" t="b">
        <v>0</v>
      </c>
      <c r="AR394" s="79" t="b">
        <v>1</v>
      </c>
      <c r="AS394" s="79"/>
      <c r="AT394" s="79">
        <v>141</v>
      </c>
      <c r="AU394" s="84" t="s">
        <v>6496</v>
      </c>
      <c r="AV394" s="79" t="b">
        <v>0</v>
      </c>
      <c r="AW394" s="79" t="s">
        <v>6792</v>
      </c>
      <c r="AX394" s="84" t="s">
        <v>7022</v>
      </c>
      <c r="AY394" s="79" t="s">
        <v>66</v>
      </c>
      <c r="AZ394" s="79" t="str">
        <f>REPLACE(INDEX(GroupVertices[Group],MATCH(Vertices[[#This Row],[Vertex]],GroupVertices[Vertex],0)),1,1,"")</f>
        <v>57</v>
      </c>
      <c r="BA394" s="48"/>
      <c r="BB394" s="48"/>
      <c r="BC394" s="48"/>
      <c r="BD394" s="48"/>
      <c r="BE394" s="48"/>
      <c r="BF394" s="48"/>
      <c r="BG394" s="133" t="s">
        <v>9268</v>
      </c>
      <c r="BH394" s="133" t="s">
        <v>9268</v>
      </c>
      <c r="BI394" s="133" t="s">
        <v>9601</v>
      </c>
      <c r="BJ394" s="133" t="s">
        <v>9601</v>
      </c>
      <c r="BK394" s="2"/>
      <c r="BL394" s="3"/>
      <c r="BM394" s="3"/>
      <c r="BN394" s="3"/>
      <c r="BO394" s="3"/>
    </row>
    <row r="395" spans="1:67" ht="15">
      <c r="A395" s="65" t="s">
        <v>384</v>
      </c>
      <c r="B395" s="66"/>
      <c r="C395" s="66"/>
      <c r="D395" s="67"/>
      <c r="E395" s="69">
        <v>100</v>
      </c>
      <c r="F395" s="103" t="s">
        <v>1654</v>
      </c>
      <c r="G395" s="66"/>
      <c r="H395" s="70"/>
      <c r="I395" s="71"/>
      <c r="J395" s="71"/>
      <c r="K395" s="70" t="s">
        <v>7690</v>
      </c>
      <c r="L395" s="74"/>
      <c r="M395" s="75">
        <v>6319.22314453125</v>
      </c>
      <c r="N395" s="75">
        <v>3660.15234375</v>
      </c>
      <c r="O395" s="76"/>
      <c r="P395" s="77"/>
      <c r="Q395" s="77"/>
      <c r="R395" s="89"/>
      <c r="S395" s="48">
        <v>0</v>
      </c>
      <c r="T395" s="48">
        <v>1</v>
      </c>
      <c r="U395" s="49">
        <v>0</v>
      </c>
      <c r="V395" s="49">
        <v>1</v>
      </c>
      <c r="W395" s="49">
        <v>0</v>
      </c>
      <c r="X395" s="49">
        <v>0.999999</v>
      </c>
      <c r="Y395" s="49">
        <v>0</v>
      </c>
      <c r="Z395" s="49">
        <v>0</v>
      </c>
      <c r="AA395" s="72">
        <v>395</v>
      </c>
      <c r="AB395" s="72"/>
      <c r="AC395" s="73"/>
      <c r="AD395" s="79" t="s">
        <v>4195</v>
      </c>
      <c r="AE395" s="79">
        <v>2391</v>
      </c>
      <c r="AF395" s="79">
        <v>1384</v>
      </c>
      <c r="AG395" s="79">
        <v>19543</v>
      </c>
      <c r="AH395" s="79">
        <v>158854</v>
      </c>
      <c r="AI395" s="79"/>
      <c r="AJ395" s="79" t="s">
        <v>4823</v>
      </c>
      <c r="AK395" s="79" t="s">
        <v>5346</v>
      </c>
      <c r="AL395" s="79"/>
      <c r="AM395" s="79"/>
      <c r="AN395" s="81">
        <v>42198.73856481481</v>
      </c>
      <c r="AO395" s="84" t="s">
        <v>6108</v>
      </c>
      <c r="AP395" s="79" t="b">
        <v>0</v>
      </c>
      <c r="AQ395" s="79" t="b">
        <v>0</v>
      </c>
      <c r="AR395" s="79" t="b">
        <v>1</v>
      </c>
      <c r="AS395" s="79"/>
      <c r="AT395" s="79">
        <v>8</v>
      </c>
      <c r="AU395" s="84" t="s">
        <v>6484</v>
      </c>
      <c r="AV395" s="79" t="b">
        <v>0</v>
      </c>
      <c r="AW395" s="79" t="s">
        <v>6792</v>
      </c>
      <c r="AX395" s="84" t="s">
        <v>7032</v>
      </c>
      <c r="AY395" s="79" t="s">
        <v>66</v>
      </c>
      <c r="AZ395" s="79" t="str">
        <f>REPLACE(INDEX(GroupVertices[Group],MATCH(Vertices[[#This Row],[Vertex]],GroupVertices[Vertex],0)),1,1,"")</f>
        <v>63</v>
      </c>
      <c r="BA395" s="48"/>
      <c r="BB395" s="48"/>
      <c r="BC395" s="48"/>
      <c r="BD395" s="48"/>
      <c r="BE395" s="48"/>
      <c r="BF395" s="48"/>
      <c r="BG395" s="133" t="s">
        <v>9269</v>
      </c>
      <c r="BH395" s="133" t="s">
        <v>9269</v>
      </c>
      <c r="BI395" s="133" t="s">
        <v>9602</v>
      </c>
      <c r="BJ395" s="133" t="s">
        <v>9602</v>
      </c>
      <c r="BK395" s="2"/>
      <c r="BL395" s="3"/>
      <c r="BM395" s="3"/>
      <c r="BN395" s="3"/>
      <c r="BO395" s="3"/>
    </row>
    <row r="396" spans="1:67" ht="15">
      <c r="A396" s="65" t="s">
        <v>385</v>
      </c>
      <c r="B396" s="66"/>
      <c r="C396" s="66"/>
      <c r="D396" s="67"/>
      <c r="E396" s="69">
        <v>100</v>
      </c>
      <c r="F396" s="103" t="s">
        <v>1655</v>
      </c>
      <c r="G396" s="66"/>
      <c r="H396" s="70"/>
      <c r="I396" s="71"/>
      <c r="J396" s="71"/>
      <c r="K396" s="70" t="s">
        <v>7692</v>
      </c>
      <c r="L396" s="74"/>
      <c r="M396" s="75">
        <v>7450.44482421875</v>
      </c>
      <c r="N396" s="75">
        <v>7320.23876953125</v>
      </c>
      <c r="O396" s="76"/>
      <c r="P396" s="77"/>
      <c r="Q396" s="77"/>
      <c r="R396" s="89"/>
      <c r="S396" s="48">
        <v>0</v>
      </c>
      <c r="T396" s="48">
        <v>1</v>
      </c>
      <c r="U396" s="49">
        <v>0</v>
      </c>
      <c r="V396" s="49">
        <v>1</v>
      </c>
      <c r="W396" s="49">
        <v>0</v>
      </c>
      <c r="X396" s="49">
        <v>0.999999</v>
      </c>
      <c r="Y396" s="49">
        <v>0</v>
      </c>
      <c r="Z396" s="49">
        <v>0</v>
      </c>
      <c r="AA396" s="72">
        <v>396</v>
      </c>
      <c r="AB396" s="72"/>
      <c r="AC396" s="73"/>
      <c r="AD396" s="79" t="s">
        <v>4197</v>
      </c>
      <c r="AE396" s="79">
        <v>155</v>
      </c>
      <c r="AF396" s="79">
        <v>467</v>
      </c>
      <c r="AG396" s="79">
        <v>1515</v>
      </c>
      <c r="AH396" s="79">
        <v>968</v>
      </c>
      <c r="AI396" s="79"/>
      <c r="AJ396" s="79" t="s">
        <v>4825</v>
      </c>
      <c r="AK396" s="79" t="s">
        <v>5348</v>
      </c>
      <c r="AL396" s="84" t="s">
        <v>5695</v>
      </c>
      <c r="AM396" s="79"/>
      <c r="AN396" s="81">
        <v>42901.065567129626</v>
      </c>
      <c r="AO396" s="84" t="s">
        <v>6110</v>
      </c>
      <c r="AP396" s="79" t="b">
        <v>0</v>
      </c>
      <c r="AQ396" s="79" t="b">
        <v>0</v>
      </c>
      <c r="AR396" s="79" t="b">
        <v>0</v>
      </c>
      <c r="AS396" s="79"/>
      <c r="AT396" s="79">
        <v>1</v>
      </c>
      <c r="AU396" s="84" t="s">
        <v>6484</v>
      </c>
      <c r="AV396" s="79" t="b">
        <v>0</v>
      </c>
      <c r="AW396" s="79" t="s">
        <v>6792</v>
      </c>
      <c r="AX396" s="84" t="s">
        <v>7034</v>
      </c>
      <c r="AY396" s="79" t="s">
        <v>66</v>
      </c>
      <c r="AZ396" s="79" t="str">
        <f>REPLACE(INDEX(GroupVertices[Group],MATCH(Vertices[[#This Row],[Vertex]],GroupVertices[Vertex],0)),1,1,"")</f>
        <v>89</v>
      </c>
      <c r="BA396" s="48"/>
      <c r="BB396" s="48"/>
      <c r="BC396" s="48"/>
      <c r="BD396" s="48"/>
      <c r="BE396" s="48"/>
      <c r="BF396" s="48"/>
      <c r="BG396" s="133" t="s">
        <v>9270</v>
      </c>
      <c r="BH396" s="133" t="s">
        <v>9270</v>
      </c>
      <c r="BI396" s="133" t="s">
        <v>9603</v>
      </c>
      <c r="BJ396" s="133" t="s">
        <v>9603</v>
      </c>
      <c r="BK396" s="2"/>
      <c r="BL396" s="3"/>
      <c r="BM396" s="3"/>
      <c r="BN396" s="3"/>
      <c r="BO396" s="3"/>
    </row>
    <row r="397" spans="1:67" ht="15">
      <c r="A397" s="65" t="s">
        <v>389</v>
      </c>
      <c r="B397" s="66"/>
      <c r="C397" s="66"/>
      <c r="D397" s="67"/>
      <c r="E397" s="69">
        <v>69.92051625755842</v>
      </c>
      <c r="F397" s="103" t="s">
        <v>1659</v>
      </c>
      <c r="G397" s="66"/>
      <c r="H397" s="70"/>
      <c r="I397" s="71"/>
      <c r="J397" s="71"/>
      <c r="K397" s="70" t="s">
        <v>7699</v>
      </c>
      <c r="L397" s="74"/>
      <c r="M397" s="75">
        <v>2886.576416015625</v>
      </c>
      <c r="N397" s="75">
        <v>8405.2724609375</v>
      </c>
      <c r="O397" s="76"/>
      <c r="P397" s="77"/>
      <c r="Q397" s="77"/>
      <c r="R397" s="89"/>
      <c r="S397" s="48">
        <v>0</v>
      </c>
      <c r="T397" s="48">
        <v>1</v>
      </c>
      <c r="U397" s="49">
        <v>0</v>
      </c>
      <c r="V397" s="49">
        <v>0.058824</v>
      </c>
      <c r="W397" s="49">
        <v>0</v>
      </c>
      <c r="X397" s="49">
        <v>0.566572</v>
      </c>
      <c r="Y397" s="49">
        <v>0</v>
      </c>
      <c r="Z397" s="49">
        <v>0</v>
      </c>
      <c r="AA397" s="72">
        <v>397</v>
      </c>
      <c r="AB397" s="72"/>
      <c r="AC397" s="73"/>
      <c r="AD397" s="79" t="s">
        <v>4204</v>
      </c>
      <c r="AE397" s="79">
        <v>536</v>
      </c>
      <c r="AF397" s="79">
        <v>1621</v>
      </c>
      <c r="AG397" s="79">
        <v>313796</v>
      </c>
      <c r="AH397" s="79">
        <v>215049</v>
      </c>
      <c r="AI397" s="79"/>
      <c r="AJ397" s="79" t="s">
        <v>4829</v>
      </c>
      <c r="AK397" s="79" t="s">
        <v>5353</v>
      </c>
      <c r="AL397" s="84" t="s">
        <v>5697</v>
      </c>
      <c r="AM397" s="79"/>
      <c r="AN397" s="81">
        <v>41145.81831018518</v>
      </c>
      <c r="AO397" s="84" t="s">
        <v>6116</v>
      </c>
      <c r="AP397" s="79" t="b">
        <v>0</v>
      </c>
      <c r="AQ397" s="79" t="b">
        <v>0</v>
      </c>
      <c r="AR397" s="79" t="b">
        <v>1</v>
      </c>
      <c r="AS397" s="79"/>
      <c r="AT397" s="79">
        <v>141</v>
      </c>
      <c r="AU397" s="84" t="s">
        <v>6489</v>
      </c>
      <c r="AV397" s="79" t="b">
        <v>0</v>
      </c>
      <c r="AW397" s="79" t="s">
        <v>6792</v>
      </c>
      <c r="AX397" s="84" t="s">
        <v>7041</v>
      </c>
      <c r="AY397" s="79" t="s">
        <v>66</v>
      </c>
      <c r="AZ397" s="79" t="str">
        <f>REPLACE(INDEX(GroupVertices[Group],MATCH(Vertices[[#This Row],[Vertex]],GroupVertices[Vertex],0)),1,1,"")</f>
        <v>7</v>
      </c>
      <c r="BA397" s="48" t="s">
        <v>1249</v>
      </c>
      <c r="BB397" s="48" t="s">
        <v>1249</v>
      </c>
      <c r="BC397" s="48" t="s">
        <v>1313</v>
      </c>
      <c r="BD397" s="48" t="s">
        <v>1313</v>
      </c>
      <c r="BE397" s="48"/>
      <c r="BF397" s="48"/>
      <c r="BG397" s="133" t="s">
        <v>8574</v>
      </c>
      <c r="BH397" s="133" t="s">
        <v>8574</v>
      </c>
      <c r="BI397" s="133" t="s">
        <v>8740</v>
      </c>
      <c r="BJ397" s="133" t="s">
        <v>8740</v>
      </c>
      <c r="BK397" s="2"/>
      <c r="BL397" s="3"/>
      <c r="BM397" s="3"/>
      <c r="BN397" s="3"/>
      <c r="BO397" s="3"/>
    </row>
    <row r="398" spans="1:67" ht="15">
      <c r="A398" s="65" t="s">
        <v>393</v>
      </c>
      <c r="B398" s="66"/>
      <c r="C398" s="66"/>
      <c r="D398" s="67"/>
      <c r="E398" s="69">
        <v>100</v>
      </c>
      <c r="F398" s="103" t="s">
        <v>6599</v>
      </c>
      <c r="G398" s="66"/>
      <c r="H398" s="70"/>
      <c r="I398" s="71"/>
      <c r="J398" s="71"/>
      <c r="K398" s="70" t="s">
        <v>7715</v>
      </c>
      <c r="L398" s="74"/>
      <c r="M398" s="75">
        <v>9634.8681640625</v>
      </c>
      <c r="N398" s="75">
        <v>7320.23876953125</v>
      </c>
      <c r="O398" s="76"/>
      <c r="P398" s="77"/>
      <c r="Q398" s="77"/>
      <c r="R398" s="89"/>
      <c r="S398" s="48">
        <v>0</v>
      </c>
      <c r="T398" s="48">
        <v>1</v>
      </c>
      <c r="U398" s="49">
        <v>0</v>
      </c>
      <c r="V398" s="49">
        <v>1</v>
      </c>
      <c r="W398" s="49">
        <v>0</v>
      </c>
      <c r="X398" s="49">
        <v>0.999999</v>
      </c>
      <c r="Y398" s="49">
        <v>0</v>
      </c>
      <c r="Z398" s="49">
        <v>0</v>
      </c>
      <c r="AA398" s="72">
        <v>398</v>
      </c>
      <c r="AB398" s="72"/>
      <c r="AC398" s="73"/>
      <c r="AD398" s="79" t="s">
        <v>4220</v>
      </c>
      <c r="AE398" s="79">
        <v>1119</v>
      </c>
      <c r="AF398" s="79">
        <v>1468</v>
      </c>
      <c r="AG398" s="79">
        <v>5755</v>
      </c>
      <c r="AH398" s="79">
        <v>2437</v>
      </c>
      <c r="AI398" s="79"/>
      <c r="AJ398" s="79" t="s">
        <v>4844</v>
      </c>
      <c r="AK398" s="79" t="s">
        <v>5362</v>
      </c>
      <c r="AL398" s="84" t="s">
        <v>5700</v>
      </c>
      <c r="AM398" s="79"/>
      <c r="AN398" s="81">
        <v>43302.782430555555</v>
      </c>
      <c r="AO398" s="84" t="s">
        <v>6131</v>
      </c>
      <c r="AP398" s="79" t="b">
        <v>0</v>
      </c>
      <c r="AQ398" s="79" t="b">
        <v>0</v>
      </c>
      <c r="AR398" s="79" t="b">
        <v>0</v>
      </c>
      <c r="AS398" s="79"/>
      <c r="AT398" s="79">
        <v>16</v>
      </c>
      <c r="AU398" s="84" t="s">
        <v>6484</v>
      </c>
      <c r="AV398" s="79" t="b">
        <v>0</v>
      </c>
      <c r="AW398" s="79" t="s">
        <v>6792</v>
      </c>
      <c r="AX398" s="84" t="s">
        <v>7057</v>
      </c>
      <c r="AY398" s="79" t="s">
        <v>66</v>
      </c>
      <c r="AZ398" s="79" t="str">
        <f>REPLACE(INDEX(GroupVertices[Group],MATCH(Vertices[[#This Row],[Vertex]],GroupVertices[Vertex],0)),1,1,"")</f>
        <v>95</v>
      </c>
      <c r="BA398" s="48"/>
      <c r="BB398" s="48"/>
      <c r="BC398" s="48"/>
      <c r="BD398" s="48"/>
      <c r="BE398" s="48"/>
      <c r="BF398" s="48"/>
      <c r="BG398" s="133" t="s">
        <v>9271</v>
      </c>
      <c r="BH398" s="133" t="s">
        <v>9271</v>
      </c>
      <c r="BI398" s="133" t="s">
        <v>9604</v>
      </c>
      <c r="BJ398" s="133" t="s">
        <v>9604</v>
      </c>
      <c r="BK398" s="2"/>
      <c r="BL398" s="3"/>
      <c r="BM398" s="3"/>
      <c r="BN398" s="3"/>
      <c r="BO398" s="3"/>
    </row>
    <row r="399" spans="1:67" ht="15">
      <c r="A399" s="65" t="s">
        <v>406</v>
      </c>
      <c r="B399" s="66"/>
      <c r="C399" s="66"/>
      <c r="D399" s="67"/>
      <c r="E399" s="69">
        <v>82.9129711256032</v>
      </c>
      <c r="F399" s="103" t="s">
        <v>1671</v>
      </c>
      <c r="G399" s="66"/>
      <c r="H399" s="70"/>
      <c r="I399" s="71"/>
      <c r="J399" s="71"/>
      <c r="K399" s="70" t="s">
        <v>7731</v>
      </c>
      <c r="L399" s="74"/>
      <c r="M399" s="75">
        <v>4199.837890625</v>
      </c>
      <c r="N399" s="75">
        <v>9680.7294921875</v>
      </c>
      <c r="O399" s="76"/>
      <c r="P399" s="77"/>
      <c r="Q399" s="77"/>
      <c r="R399" s="89"/>
      <c r="S399" s="48">
        <v>0</v>
      </c>
      <c r="T399" s="48">
        <v>1</v>
      </c>
      <c r="U399" s="49">
        <v>0</v>
      </c>
      <c r="V399" s="49">
        <v>0.2</v>
      </c>
      <c r="W399" s="49">
        <v>0</v>
      </c>
      <c r="X399" s="49">
        <v>0.610687</v>
      </c>
      <c r="Y399" s="49">
        <v>0</v>
      </c>
      <c r="Z399" s="49">
        <v>0</v>
      </c>
      <c r="AA399" s="72">
        <v>399</v>
      </c>
      <c r="AB399" s="72"/>
      <c r="AC399" s="73"/>
      <c r="AD399" s="79" t="s">
        <v>4236</v>
      </c>
      <c r="AE399" s="79">
        <v>133</v>
      </c>
      <c r="AF399" s="79">
        <v>97</v>
      </c>
      <c r="AG399" s="79">
        <v>142931</v>
      </c>
      <c r="AH399" s="79">
        <v>115525</v>
      </c>
      <c r="AI399" s="79"/>
      <c r="AJ399" s="79"/>
      <c r="AK399" s="79"/>
      <c r="AL399" s="79"/>
      <c r="AM399" s="79"/>
      <c r="AN399" s="81">
        <v>42632.79050925926</v>
      </c>
      <c r="AO399" s="79"/>
      <c r="AP399" s="79" t="b">
        <v>1</v>
      </c>
      <c r="AQ399" s="79" t="b">
        <v>0</v>
      </c>
      <c r="AR399" s="79" t="b">
        <v>1</v>
      </c>
      <c r="AS399" s="79"/>
      <c r="AT399" s="79">
        <v>12</v>
      </c>
      <c r="AU399" s="79"/>
      <c r="AV399" s="79" t="b">
        <v>0</v>
      </c>
      <c r="AW399" s="79" t="s">
        <v>6792</v>
      </c>
      <c r="AX399" s="84" t="s">
        <v>7073</v>
      </c>
      <c r="AY399" s="79" t="s">
        <v>66</v>
      </c>
      <c r="AZ399" s="79" t="str">
        <f>REPLACE(INDEX(GroupVertices[Group],MATCH(Vertices[[#This Row],[Vertex]],GroupVertices[Vertex],0)),1,1,"")</f>
        <v>23</v>
      </c>
      <c r="BA399" s="48"/>
      <c r="BB399" s="48"/>
      <c r="BC399" s="48"/>
      <c r="BD399" s="48"/>
      <c r="BE399" s="48"/>
      <c r="BF399" s="48"/>
      <c r="BG399" s="133" t="s">
        <v>8587</v>
      </c>
      <c r="BH399" s="133" t="s">
        <v>8587</v>
      </c>
      <c r="BI399" s="133" t="s">
        <v>8752</v>
      </c>
      <c r="BJ399" s="133" t="s">
        <v>8752</v>
      </c>
      <c r="BK399" s="2"/>
      <c r="BL399" s="3"/>
      <c r="BM399" s="3"/>
      <c r="BN399" s="3"/>
      <c r="BO399" s="3"/>
    </row>
    <row r="400" spans="1:67" ht="15">
      <c r="A400" s="65" t="s">
        <v>407</v>
      </c>
      <c r="B400" s="66"/>
      <c r="C400" s="66"/>
      <c r="D400" s="67"/>
      <c r="E400" s="69">
        <v>100</v>
      </c>
      <c r="F400" s="103" t="s">
        <v>6608</v>
      </c>
      <c r="G400" s="66"/>
      <c r="H400" s="70"/>
      <c r="I400" s="71"/>
      <c r="J400" s="71"/>
      <c r="K400" s="70" t="s">
        <v>7732</v>
      </c>
      <c r="L400" s="74"/>
      <c r="M400" s="75">
        <v>6722.28125</v>
      </c>
      <c r="N400" s="75">
        <v>5092.37451171875</v>
      </c>
      <c r="O400" s="76"/>
      <c r="P400" s="77"/>
      <c r="Q400" s="77"/>
      <c r="R400" s="89"/>
      <c r="S400" s="48">
        <v>0</v>
      </c>
      <c r="T400" s="48">
        <v>1</v>
      </c>
      <c r="U400" s="49">
        <v>0</v>
      </c>
      <c r="V400" s="49">
        <v>1</v>
      </c>
      <c r="W400" s="49">
        <v>0</v>
      </c>
      <c r="X400" s="49">
        <v>0.999999</v>
      </c>
      <c r="Y400" s="49">
        <v>0</v>
      </c>
      <c r="Z400" s="49">
        <v>0</v>
      </c>
      <c r="AA400" s="72">
        <v>400</v>
      </c>
      <c r="AB400" s="72"/>
      <c r="AC400" s="73"/>
      <c r="AD400" s="79" t="s">
        <v>4237</v>
      </c>
      <c r="AE400" s="79">
        <v>1790</v>
      </c>
      <c r="AF400" s="79">
        <v>4014</v>
      </c>
      <c r="AG400" s="79">
        <v>16430</v>
      </c>
      <c r="AH400" s="79">
        <v>26546</v>
      </c>
      <c r="AI400" s="79"/>
      <c r="AJ400" s="79" t="s">
        <v>4857</v>
      </c>
      <c r="AK400" s="79" t="s">
        <v>5369</v>
      </c>
      <c r="AL400" s="84" t="s">
        <v>5707</v>
      </c>
      <c r="AM400" s="79"/>
      <c r="AN400" s="81">
        <v>41873.2753125</v>
      </c>
      <c r="AO400" s="84" t="s">
        <v>6144</v>
      </c>
      <c r="AP400" s="79" t="b">
        <v>0</v>
      </c>
      <c r="AQ400" s="79" t="b">
        <v>0</v>
      </c>
      <c r="AR400" s="79" t="b">
        <v>0</v>
      </c>
      <c r="AS400" s="79"/>
      <c r="AT400" s="79">
        <v>46</v>
      </c>
      <c r="AU400" s="84" t="s">
        <v>6499</v>
      </c>
      <c r="AV400" s="79" t="b">
        <v>0</v>
      </c>
      <c r="AW400" s="79" t="s">
        <v>6792</v>
      </c>
      <c r="AX400" s="84" t="s">
        <v>7074</v>
      </c>
      <c r="AY400" s="79" t="s">
        <v>66</v>
      </c>
      <c r="AZ400" s="79" t="str">
        <f>REPLACE(INDEX(GroupVertices[Group],MATCH(Vertices[[#This Row],[Vertex]],GroupVertices[Vertex],0)),1,1,"")</f>
        <v>82</v>
      </c>
      <c r="BA400" s="48"/>
      <c r="BB400" s="48"/>
      <c r="BC400" s="48"/>
      <c r="BD400" s="48"/>
      <c r="BE400" s="48"/>
      <c r="BF400" s="48"/>
      <c r="BG400" s="133" t="s">
        <v>9272</v>
      </c>
      <c r="BH400" s="133" t="s">
        <v>9272</v>
      </c>
      <c r="BI400" s="133" t="s">
        <v>9605</v>
      </c>
      <c r="BJ400" s="133" t="s">
        <v>9605</v>
      </c>
      <c r="BK400" s="2"/>
      <c r="BL400" s="3"/>
      <c r="BM400" s="3"/>
      <c r="BN400" s="3"/>
      <c r="BO400" s="3"/>
    </row>
    <row r="401" spans="1:67" ht="15">
      <c r="A401" s="65" t="s">
        <v>408</v>
      </c>
      <c r="B401" s="66"/>
      <c r="C401" s="66"/>
      <c r="D401" s="67"/>
      <c r="E401" s="69">
        <v>69.92051625755842</v>
      </c>
      <c r="F401" s="103" t="s">
        <v>1672</v>
      </c>
      <c r="G401" s="66"/>
      <c r="H401" s="70"/>
      <c r="I401" s="71"/>
      <c r="J401" s="71"/>
      <c r="K401" s="70" t="s">
        <v>7734</v>
      </c>
      <c r="L401" s="74"/>
      <c r="M401" s="75">
        <v>2362.812744140625</v>
      </c>
      <c r="N401" s="75">
        <v>9378.767578125</v>
      </c>
      <c r="O401" s="76"/>
      <c r="P401" s="77"/>
      <c r="Q401" s="77"/>
      <c r="R401" s="89"/>
      <c r="S401" s="48">
        <v>0</v>
      </c>
      <c r="T401" s="48">
        <v>1</v>
      </c>
      <c r="U401" s="49">
        <v>0</v>
      </c>
      <c r="V401" s="49">
        <v>0.058824</v>
      </c>
      <c r="W401" s="49">
        <v>0</v>
      </c>
      <c r="X401" s="49">
        <v>0.566572</v>
      </c>
      <c r="Y401" s="49">
        <v>0</v>
      </c>
      <c r="Z401" s="49">
        <v>0</v>
      </c>
      <c r="AA401" s="72">
        <v>401</v>
      </c>
      <c r="AB401" s="72"/>
      <c r="AC401" s="73"/>
      <c r="AD401" s="79" t="s">
        <v>408</v>
      </c>
      <c r="AE401" s="79">
        <v>92</v>
      </c>
      <c r="AF401" s="79">
        <v>104</v>
      </c>
      <c r="AG401" s="79">
        <v>21846</v>
      </c>
      <c r="AH401" s="79">
        <v>7</v>
      </c>
      <c r="AI401" s="79"/>
      <c r="AJ401" s="79"/>
      <c r="AK401" s="79" t="s">
        <v>5371</v>
      </c>
      <c r="AL401" s="84" t="s">
        <v>5708</v>
      </c>
      <c r="AM401" s="79"/>
      <c r="AN401" s="81">
        <v>40376.643055555556</v>
      </c>
      <c r="AO401" s="84" t="s">
        <v>6146</v>
      </c>
      <c r="AP401" s="79" t="b">
        <v>0</v>
      </c>
      <c r="AQ401" s="79" t="b">
        <v>0</v>
      </c>
      <c r="AR401" s="79" t="b">
        <v>0</v>
      </c>
      <c r="AS401" s="79"/>
      <c r="AT401" s="79">
        <v>31</v>
      </c>
      <c r="AU401" s="84" t="s">
        <v>6497</v>
      </c>
      <c r="AV401" s="79" t="b">
        <v>0</v>
      </c>
      <c r="AW401" s="79" t="s">
        <v>6792</v>
      </c>
      <c r="AX401" s="84" t="s">
        <v>7076</v>
      </c>
      <c r="AY401" s="79" t="s">
        <v>66</v>
      </c>
      <c r="AZ401" s="79" t="str">
        <f>REPLACE(INDEX(GroupVertices[Group],MATCH(Vertices[[#This Row],[Vertex]],GroupVertices[Vertex],0)),1,1,"")</f>
        <v>7</v>
      </c>
      <c r="BA401" s="48" t="s">
        <v>1249</v>
      </c>
      <c r="BB401" s="48" t="s">
        <v>1249</v>
      </c>
      <c r="BC401" s="48" t="s">
        <v>1313</v>
      </c>
      <c r="BD401" s="48" t="s">
        <v>1313</v>
      </c>
      <c r="BE401" s="48"/>
      <c r="BF401" s="48"/>
      <c r="BG401" s="133" t="s">
        <v>8574</v>
      </c>
      <c r="BH401" s="133" t="s">
        <v>8574</v>
      </c>
      <c r="BI401" s="133" t="s">
        <v>8740</v>
      </c>
      <c r="BJ401" s="133" t="s">
        <v>8740</v>
      </c>
      <c r="BK401" s="2"/>
      <c r="BL401" s="3"/>
      <c r="BM401" s="3"/>
      <c r="BN401" s="3"/>
      <c r="BO401" s="3"/>
    </row>
    <row r="402" spans="1:67" ht="15">
      <c r="A402" s="65" t="s">
        <v>409</v>
      </c>
      <c r="B402" s="66"/>
      <c r="C402" s="66"/>
      <c r="D402" s="67"/>
      <c r="E402" s="69">
        <v>50</v>
      </c>
      <c r="F402" s="103" t="s">
        <v>1673</v>
      </c>
      <c r="G402" s="66"/>
      <c r="H402" s="70"/>
      <c r="I402" s="71"/>
      <c r="J402" s="71"/>
      <c r="K402" s="70" t="s">
        <v>7735</v>
      </c>
      <c r="L402" s="74"/>
      <c r="M402" s="75">
        <v>605.1255493164062</v>
      </c>
      <c r="N402" s="75">
        <v>9680.7294921875</v>
      </c>
      <c r="O402" s="76"/>
      <c r="P402" s="77"/>
      <c r="Q402" s="77"/>
      <c r="R402" s="89"/>
      <c r="S402" s="48">
        <v>0</v>
      </c>
      <c r="T402" s="48">
        <v>1</v>
      </c>
      <c r="U402" s="49">
        <v>0</v>
      </c>
      <c r="V402" s="49">
        <v>0.009009</v>
      </c>
      <c r="W402" s="49">
        <v>0.015625</v>
      </c>
      <c r="X402" s="49">
        <v>0.544933</v>
      </c>
      <c r="Y402" s="49">
        <v>0</v>
      </c>
      <c r="Z402" s="49">
        <v>0</v>
      </c>
      <c r="AA402" s="72">
        <v>402</v>
      </c>
      <c r="AB402" s="72"/>
      <c r="AC402" s="73"/>
      <c r="AD402" s="79" t="s">
        <v>4239</v>
      </c>
      <c r="AE402" s="79">
        <v>57</v>
      </c>
      <c r="AF402" s="79">
        <v>157</v>
      </c>
      <c r="AG402" s="79">
        <v>42666</v>
      </c>
      <c r="AH402" s="79">
        <v>1990</v>
      </c>
      <c r="AI402" s="79"/>
      <c r="AJ402" s="79" t="s">
        <v>4859</v>
      </c>
      <c r="AK402" s="79"/>
      <c r="AL402" s="84" t="s">
        <v>5709</v>
      </c>
      <c r="AM402" s="79"/>
      <c r="AN402" s="81">
        <v>41955.66197916667</v>
      </c>
      <c r="AO402" s="84" t="s">
        <v>6147</v>
      </c>
      <c r="AP402" s="79" t="b">
        <v>0</v>
      </c>
      <c r="AQ402" s="79" t="b">
        <v>0</v>
      </c>
      <c r="AR402" s="79" t="b">
        <v>1</v>
      </c>
      <c r="AS402" s="79"/>
      <c r="AT402" s="79">
        <v>7</v>
      </c>
      <c r="AU402" s="84" t="s">
        <v>6484</v>
      </c>
      <c r="AV402" s="79" t="b">
        <v>0</v>
      </c>
      <c r="AW402" s="79" t="s">
        <v>6792</v>
      </c>
      <c r="AX402" s="84" t="s">
        <v>7077</v>
      </c>
      <c r="AY402" s="79" t="s">
        <v>66</v>
      </c>
      <c r="AZ402" s="79" t="str">
        <f>REPLACE(INDEX(GroupVertices[Group],MATCH(Vertices[[#This Row],[Vertex]],GroupVertices[Vertex],0)),1,1,"")</f>
        <v>1</v>
      </c>
      <c r="BA402" s="48"/>
      <c r="BB402" s="48"/>
      <c r="BC402" s="48"/>
      <c r="BD402" s="48"/>
      <c r="BE402" s="48"/>
      <c r="BF402" s="48"/>
      <c r="BG402" s="133" t="s">
        <v>8569</v>
      </c>
      <c r="BH402" s="133" t="s">
        <v>8569</v>
      </c>
      <c r="BI402" s="133" t="s">
        <v>8736</v>
      </c>
      <c r="BJ402" s="133" t="s">
        <v>8736</v>
      </c>
      <c r="BK402" s="2"/>
      <c r="BL402" s="3"/>
      <c r="BM402" s="3"/>
      <c r="BN402" s="3"/>
      <c r="BO402" s="3"/>
    </row>
    <row r="403" spans="1:67" ht="15">
      <c r="A403" s="65" t="s">
        <v>412</v>
      </c>
      <c r="B403" s="66"/>
      <c r="C403" s="66"/>
      <c r="D403" s="67"/>
      <c r="E403" s="69">
        <v>88.33627762820258</v>
      </c>
      <c r="F403" s="103" t="s">
        <v>1675</v>
      </c>
      <c r="G403" s="66"/>
      <c r="H403" s="70"/>
      <c r="I403" s="71"/>
      <c r="J403" s="71"/>
      <c r="K403" s="70" t="s">
        <v>7737</v>
      </c>
      <c r="L403" s="74"/>
      <c r="M403" s="75">
        <v>4641.92626953125</v>
      </c>
      <c r="N403" s="75">
        <v>3872.29541015625</v>
      </c>
      <c r="O403" s="76"/>
      <c r="P403" s="77"/>
      <c r="Q403" s="77"/>
      <c r="R403" s="89"/>
      <c r="S403" s="48">
        <v>0</v>
      </c>
      <c r="T403" s="48">
        <v>1</v>
      </c>
      <c r="U403" s="49">
        <v>0</v>
      </c>
      <c r="V403" s="49">
        <v>0.333333</v>
      </c>
      <c r="W403" s="49">
        <v>0</v>
      </c>
      <c r="X403" s="49">
        <v>0.638297</v>
      </c>
      <c r="Y403" s="49">
        <v>0</v>
      </c>
      <c r="Z403" s="49">
        <v>0</v>
      </c>
      <c r="AA403" s="72">
        <v>403</v>
      </c>
      <c r="AB403" s="72"/>
      <c r="AC403" s="73"/>
      <c r="AD403" s="79" t="s">
        <v>4241</v>
      </c>
      <c r="AE403" s="79">
        <v>356</v>
      </c>
      <c r="AF403" s="79">
        <v>2261</v>
      </c>
      <c r="AG403" s="79">
        <v>22724</v>
      </c>
      <c r="AH403" s="79">
        <v>149906</v>
      </c>
      <c r="AI403" s="79"/>
      <c r="AJ403" s="79" t="s">
        <v>4861</v>
      </c>
      <c r="AK403" s="79" t="s">
        <v>5373</v>
      </c>
      <c r="AL403" s="79"/>
      <c r="AM403" s="79"/>
      <c r="AN403" s="81">
        <v>42578.31145833333</v>
      </c>
      <c r="AO403" s="84" t="s">
        <v>6148</v>
      </c>
      <c r="AP403" s="79" t="b">
        <v>0</v>
      </c>
      <c r="AQ403" s="79" t="b">
        <v>0</v>
      </c>
      <c r="AR403" s="79" t="b">
        <v>1</v>
      </c>
      <c r="AS403" s="79"/>
      <c r="AT403" s="79">
        <v>5</v>
      </c>
      <c r="AU403" s="84" t="s">
        <v>6484</v>
      </c>
      <c r="AV403" s="79" t="b">
        <v>0</v>
      </c>
      <c r="AW403" s="79" t="s">
        <v>6792</v>
      </c>
      <c r="AX403" s="84" t="s">
        <v>7079</v>
      </c>
      <c r="AY403" s="79" t="s">
        <v>66</v>
      </c>
      <c r="AZ403" s="79" t="str">
        <f>REPLACE(INDEX(GroupVertices[Group],MATCH(Vertices[[#This Row],[Vertex]],GroupVertices[Vertex],0)),1,1,"")</f>
        <v>52</v>
      </c>
      <c r="BA403" s="48"/>
      <c r="BB403" s="48"/>
      <c r="BC403" s="48"/>
      <c r="BD403" s="48"/>
      <c r="BE403" s="48"/>
      <c r="BF403" s="48"/>
      <c r="BG403" s="133" t="s">
        <v>8606</v>
      </c>
      <c r="BH403" s="133" t="s">
        <v>8606</v>
      </c>
      <c r="BI403" s="133" t="s">
        <v>8765</v>
      </c>
      <c r="BJ403" s="133" t="s">
        <v>8765</v>
      </c>
      <c r="BK403" s="2"/>
      <c r="BL403" s="3"/>
      <c r="BM403" s="3"/>
      <c r="BN403" s="3"/>
      <c r="BO403" s="3"/>
    </row>
    <row r="404" spans="1:67" ht="15">
      <c r="A404" s="65" t="s">
        <v>413</v>
      </c>
      <c r="B404" s="66"/>
      <c r="C404" s="66"/>
      <c r="D404" s="67"/>
      <c r="E404" s="69">
        <v>100</v>
      </c>
      <c r="F404" s="103" t="s">
        <v>1676</v>
      </c>
      <c r="G404" s="66"/>
      <c r="H404" s="70"/>
      <c r="I404" s="71"/>
      <c r="J404" s="71"/>
      <c r="K404" s="70" t="s">
        <v>7738</v>
      </c>
      <c r="L404" s="74"/>
      <c r="M404" s="75">
        <v>6280.24658203125</v>
      </c>
      <c r="N404" s="75">
        <v>9680.73046875</v>
      </c>
      <c r="O404" s="76"/>
      <c r="P404" s="77"/>
      <c r="Q404" s="77"/>
      <c r="R404" s="89"/>
      <c r="S404" s="48">
        <v>0</v>
      </c>
      <c r="T404" s="48">
        <v>1</v>
      </c>
      <c r="U404" s="49">
        <v>0</v>
      </c>
      <c r="V404" s="49">
        <v>1</v>
      </c>
      <c r="W404" s="49">
        <v>0</v>
      </c>
      <c r="X404" s="49">
        <v>0.999999</v>
      </c>
      <c r="Y404" s="49">
        <v>0</v>
      </c>
      <c r="Z404" s="49">
        <v>0</v>
      </c>
      <c r="AA404" s="72">
        <v>404</v>
      </c>
      <c r="AB404" s="72"/>
      <c r="AC404" s="73"/>
      <c r="AD404" s="79" t="s">
        <v>4242</v>
      </c>
      <c r="AE404" s="79">
        <v>276</v>
      </c>
      <c r="AF404" s="79">
        <v>182</v>
      </c>
      <c r="AG404" s="79">
        <v>9610</v>
      </c>
      <c r="AH404" s="79">
        <v>11103</v>
      </c>
      <c r="AI404" s="79"/>
      <c r="AJ404" s="79" t="s">
        <v>4862</v>
      </c>
      <c r="AK404" s="79"/>
      <c r="AL404" s="84" t="s">
        <v>5711</v>
      </c>
      <c r="AM404" s="79"/>
      <c r="AN404" s="81">
        <v>42470.08232638889</v>
      </c>
      <c r="AO404" s="84" t="s">
        <v>6149</v>
      </c>
      <c r="AP404" s="79" t="b">
        <v>0</v>
      </c>
      <c r="AQ404" s="79" t="b">
        <v>0</v>
      </c>
      <c r="AR404" s="79" t="b">
        <v>0</v>
      </c>
      <c r="AS404" s="79"/>
      <c r="AT404" s="79">
        <v>3</v>
      </c>
      <c r="AU404" s="84" t="s">
        <v>6484</v>
      </c>
      <c r="AV404" s="79" t="b">
        <v>0</v>
      </c>
      <c r="AW404" s="79" t="s">
        <v>6792</v>
      </c>
      <c r="AX404" s="84" t="s">
        <v>7080</v>
      </c>
      <c r="AY404" s="79" t="s">
        <v>66</v>
      </c>
      <c r="AZ404" s="79" t="str">
        <f>REPLACE(INDEX(GroupVertices[Group],MATCH(Vertices[[#This Row],[Vertex]],GroupVertices[Vertex],0)),1,1,"")</f>
        <v>112</v>
      </c>
      <c r="BA404" s="48"/>
      <c r="BB404" s="48"/>
      <c r="BC404" s="48"/>
      <c r="BD404" s="48"/>
      <c r="BE404" s="48"/>
      <c r="BF404" s="48"/>
      <c r="BG404" s="133" t="s">
        <v>9273</v>
      </c>
      <c r="BH404" s="133" t="s">
        <v>9273</v>
      </c>
      <c r="BI404" s="133" t="s">
        <v>9606</v>
      </c>
      <c r="BJ404" s="133" t="s">
        <v>9606</v>
      </c>
      <c r="BK404" s="2"/>
      <c r="BL404" s="3"/>
      <c r="BM404" s="3"/>
      <c r="BN404" s="3"/>
      <c r="BO404" s="3"/>
    </row>
    <row r="405" spans="1:67" ht="15">
      <c r="A405" s="65" t="s">
        <v>415</v>
      </c>
      <c r="B405" s="66"/>
      <c r="C405" s="66"/>
      <c r="D405" s="67"/>
      <c r="E405" s="69">
        <v>100</v>
      </c>
      <c r="F405" s="103" t="s">
        <v>1678</v>
      </c>
      <c r="G405" s="66"/>
      <c r="H405" s="70"/>
      <c r="I405" s="71"/>
      <c r="J405" s="71"/>
      <c r="K405" s="70" t="s">
        <v>7744</v>
      </c>
      <c r="L405" s="74"/>
      <c r="M405" s="75">
        <v>6722.318359375</v>
      </c>
      <c r="N405" s="75">
        <v>2174.878662109375</v>
      </c>
      <c r="O405" s="76"/>
      <c r="P405" s="77"/>
      <c r="Q405" s="77"/>
      <c r="R405" s="89"/>
      <c r="S405" s="48">
        <v>0</v>
      </c>
      <c r="T405" s="48">
        <v>1</v>
      </c>
      <c r="U405" s="49">
        <v>0</v>
      </c>
      <c r="V405" s="49">
        <v>1</v>
      </c>
      <c r="W405" s="49">
        <v>0</v>
      </c>
      <c r="X405" s="49">
        <v>0.999999</v>
      </c>
      <c r="Y405" s="49">
        <v>0</v>
      </c>
      <c r="Z405" s="49">
        <v>0</v>
      </c>
      <c r="AA405" s="72">
        <v>405</v>
      </c>
      <c r="AB405" s="72"/>
      <c r="AC405" s="73"/>
      <c r="AD405" s="79" t="s">
        <v>4248</v>
      </c>
      <c r="AE405" s="79">
        <v>1388</v>
      </c>
      <c r="AF405" s="79">
        <v>1165</v>
      </c>
      <c r="AG405" s="79">
        <v>14927</v>
      </c>
      <c r="AH405" s="79">
        <v>15971</v>
      </c>
      <c r="AI405" s="79"/>
      <c r="AJ405" s="79" t="s">
        <v>4867</v>
      </c>
      <c r="AK405" s="79" t="s">
        <v>5378</v>
      </c>
      <c r="AL405" s="79"/>
      <c r="AM405" s="79"/>
      <c r="AN405" s="81">
        <v>40892.10443287037</v>
      </c>
      <c r="AO405" s="84" t="s">
        <v>6153</v>
      </c>
      <c r="AP405" s="79" t="b">
        <v>0</v>
      </c>
      <c r="AQ405" s="79" t="b">
        <v>0</v>
      </c>
      <c r="AR405" s="79" t="b">
        <v>1</v>
      </c>
      <c r="AS405" s="79"/>
      <c r="AT405" s="79">
        <v>30</v>
      </c>
      <c r="AU405" s="84" t="s">
        <v>6484</v>
      </c>
      <c r="AV405" s="79" t="b">
        <v>0</v>
      </c>
      <c r="AW405" s="79" t="s">
        <v>6792</v>
      </c>
      <c r="AX405" s="84" t="s">
        <v>7086</v>
      </c>
      <c r="AY405" s="79" t="s">
        <v>66</v>
      </c>
      <c r="AZ405" s="79" t="str">
        <f>REPLACE(INDEX(GroupVertices[Group],MATCH(Vertices[[#This Row],[Vertex]],GroupVertices[Vertex],0)),1,1,"")</f>
        <v>86</v>
      </c>
      <c r="BA405" s="48" t="s">
        <v>1272</v>
      </c>
      <c r="BB405" s="48" t="s">
        <v>1272</v>
      </c>
      <c r="BC405" s="48" t="s">
        <v>1321</v>
      </c>
      <c r="BD405" s="48" t="s">
        <v>1321</v>
      </c>
      <c r="BE405" s="48" t="s">
        <v>1357</v>
      </c>
      <c r="BF405" s="48" t="s">
        <v>1357</v>
      </c>
      <c r="BG405" s="133" t="s">
        <v>9274</v>
      </c>
      <c r="BH405" s="133" t="s">
        <v>9274</v>
      </c>
      <c r="BI405" s="133" t="s">
        <v>9607</v>
      </c>
      <c r="BJ405" s="133" t="s">
        <v>9607</v>
      </c>
      <c r="BK405" s="2"/>
      <c r="BL405" s="3"/>
      <c r="BM405" s="3"/>
      <c r="BN405" s="3"/>
      <c r="BO405" s="3"/>
    </row>
    <row r="406" spans="1:67" ht="15">
      <c r="A406" s="65" t="s">
        <v>416</v>
      </c>
      <c r="B406" s="66"/>
      <c r="C406" s="66"/>
      <c r="D406" s="67"/>
      <c r="E406" s="69">
        <v>100</v>
      </c>
      <c r="F406" s="103" t="s">
        <v>1679</v>
      </c>
      <c r="G406" s="66"/>
      <c r="H406" s="70"/>
      <c r="I406" s="71"/>
      <c r="J406" s="71"/>
      <c r="K406" s="70" t="s">
        <v>7746</v>
      </c>
      <c r="L406" s="74"/>
      <c r="M406" s="75">
        <v>6319.23876953125</v>
      </c>
      <c r="N406" s="75">
        <v>1458.7740478515625</v>
      </c>
      <c r="O406" s="76"/>
      <c r="P406" s="77"/>
      <c r="Q406" s="77"/>
      <c r="R406" s="89"/>
      <c r="S406" s="48">
        <v>0</v>
      </c>
      <c r="T406" s="48">
        <v>1</v>
      </c>
      <c r="U406" s="49">
        <v>0</v>
      </c>
      <c r="V406" s="49">
        <v>1</v>
      </c>
      <c r="W406" s="49">
        <v>0</v>
      </c>
      <c r="X406" s="49">
        <v>0.999999</v>
      </c>
      <c r="Y406" s="49">
        <v>0</v>
      </c>
      <c r="Z406" s="49">
        <v>0</v>
      </c>
      <c r="AA406" s="72">
        <v>406</v>
      </c>
      <c r="AB406" s="72"/>
      <c r="AC406" s="73"/>
      <c r="AD406" s="79" t="s">
        <v>4250</v>
      </c>
      <c r="AE406" s="79">
        <v>2466</v>
      </c>
      <c r="AF406" s="79">
        <v>2786</v>
      </c>
      <c r="AG406" s="79">
        <v>10743</v>
      </c>
      <c r="AH406" s="79">
        <v>20718</v>
      </c>
      <c r="AI406" s="79"/>
      <c r="AJ406" s="79" t="s">
        <v>4869</v>
      </c>
      <c r="AK406" s="79" t="s">
        <v>5380</v>
      </c>
      <c r="AL406" s="79"/>
      <c r="AM406" s="79"/>
      <c r="AN406" s="81">
        <v>43304.95576388889</v>
      </c>
      <c r="AO406" s="84" t="s">
        <v>6155</v>
      </c>
      <c r="AP406" s="79" t="b">
        <v>1</v>
      </c>
      <c r="AQ406" s="79" t="b">
        <v>0</v>
      </c>
      <c r="AR406" s="79" t="b">
        <v>0</v>
      </c>
      <c r="AS406" s="79"/>
      <c r="AT406" s="79">
        <v>14</v>
      </c>
      <c r="AU406" s="79"/>
      <c r="AV406" s="79" t="b">
        <v>0</v>
      </c>
      <c r="AW406" s="79" t="s">
        <v>6792</v>
      </c>
      <c r="AX406" s="84" t="s">
        <v>7088</v>
      </c>
      <c r="AY406" s="79" t="s">
        <v>66</v>
      </c>
      <c r="AZ406" s="79" t="str">
        <f>REPLACE(INDEX(GroupVertices[Group],MATCH(Vertices[[#This Row],[Vertex]],GroupVertices[Vertex],0)),1,1,"")</f>
        <v>77</v>
      </c>
      <c r="BA406" s="48"/>
      <c r="BB406" s="48"/>
      <c r="BC406" s="48"/>
      <c r="BD406" s="48"/>
      <c r="BE406" s="48"/>
      <c r="BF406" s="48"/>
      <c r="BG406" s="133" t="s">
        <v>9275</v>
      </c>
      <c r="BH406" s="133" t="s">
        <v>9275</v>
      </c>
      <c r="BI406" s="133" t="s">
        <v>9608</v>
      </c>
      <c r="BJ406" s="133" t="s">
        <v>9608</v>
      </c>
      <c r="BK406" s="2"/>
      <c r="BL406" s="3"/>
      <c r="BM406" s="3"/>
      <c r="BN406" s="3"/>
      <c r="BO406" s="3"/>
    </row>
    <row r="407" spans="1:67" ht="15">
      <c r="A407" s="65" t="s">
        <v>420</v>
      </c>
      <c r="B407" s="66"/>
      <c r="C407" s="66"/>
      <c r="D407" s="67"/>
      <c r="E407" s="69">
        <v>100</v>
      </c>
      <c r="F407" s="103" t="s">
        <v>6618</v>
      </c>
      <c r="G407" s="66"/>
      <c r="H407" s="70"/>
      <c r="I407" s="71"/>
      <c r="J407" s="71"/>
      <c r="K407" s="70" t="s">
        <v>7752</v>
      </c>
      <c r="L407" s="74"/>
      <c r="M407" s="75">
        <v>8542.5771484375</v>
      </c>
      <c r="N407" s="75">
        <v>7320.26318359375</v>
      </c>
      <c r="O407" s="76"/>
      <c r="P407" s="77"/>
      <c r="Q407" s="77"/>
      <c r="R407" s="89"/>
      <c r="S407" s="48">
        <v>0</v>
      </c>
      <c r="T407" s="48">
        <v>1</v>
      </c>
      <c r="U407" s="49">
        <v>0</v>
      </c>
      <c r="V407" s="49">
        <v>1</v>
      </c>
      <c r="W407" s="49">
        <v>0</v>
      </c>
      <c r="X407" s="49">
        <v>0.999999</v>
      </c>
      <c r="Y407" s="49">
        <v>0</v>
      </c>
      <c r="Z407" s="49">
        <v>0</v>
      </c>
      <c r="AA407" s="72">
        <v>407</v>
      </c>
      <c r="AB407" s="72"/>
      <c r="AC407" s="73"/>
      <c r="AD407" s="79" t="s">
        <v>4256</v>
      </c>
      <c r="AE407" s="79">
        <v>701</v>
      </c>
      <c r="AF407" s="79">
        <v>82</v>
      </c>
      <c r="AG407" s="79">
        <v>705</v>
      </c>
      <c r="AH407" s="79">
        <v>2791</v>
      </c>
      <c r="AI407" s="79"/>
      <c r="AJ407" s="79" t="s">
        <v>4875</v>
      </c>
      <c r="AK407" s="79" t="s">
        <v>5385</v>
      </c>
      <c r="AL407" s="79"/>
      <c r="AM407" s="79"/>
      <c r="AN407" s="81">
        <v>41072.19284722222</v>
      </c>
      <c r="AO407" s="84" t="s">
        <v>6161</v>
      </c>
      <c r="AP407" s="79" t="b">
        <v>0</v>
      </c>
      <c r="AQ407" s="79" t="b">
        <v>0</v>
      </c>
      <c r="AR407" s="79" t="b">
        <v>0</v>
      </c>
      <c r="AS407" s="79"/>
      <c r="AT407" s="79">
        <v>1</v>
      </c>
      <c r="AU407" s="84" t="s">
        <v>6484</v>
      </c>
      <c r="AV407" s="79" t="b">
        <v>0</v>
      </c>
      <c r="AW407" s="79" t="s">
        <v>6792</v>
      </c>
      <c r="AX407" s="84" t="s">
        <v>7094</v>
      </c>
      <c r="AY407" s="79" t="s">
        <v>66</v>
      </c>
      <c r="AZ407" s="79" t="str">
        <f>REPLACE(INDEX(GroupVertices[Group],MATCH(Vertices[[#This Row],[Vertex]],GroupVertices[Vertex],0)),1,1,"")</f>
        <v>98</v>
      </c>
      <c r="BA407" s="48"/>
      <c r="BB407" s="48"/>
      <c r="BC407" s="48"/>
      <c r="BD407" s="48"/>
      <c r="BE407" s="48"/>
      <c r="BF407" s="48"/>
      <c r="BG407" s="133" t="s">
        <v>9276</v>
      </c>
      <c r="BH407" s="133" t="s">
        <v>9276</v>
      </c>
      <c r="BI407" s="133" t="s">
        <v>9609</v>
      </c>
      <c r="BJ407" s="133" t="s">
        <v>9609</v>
      </c>
      <c r="BK407" s="2"/>
      <c r="BL407" s="3"/>
      <c r="BM407" s="3"/>
      <c r="BN407" s="3"/>
      <c r="BO407" s="3"/>
    </row>
    <row r="408" spans="1:67" ht="15">
      <c r="A408" s="65" t="s">
        <v>423</v>
      </c>
      <c r="B408" s="66"/>
      <c r="C408" s="66"/>
      <c r="D408" s="67"/>
      <c r="E408" s="69">
        <v>76.67256587317844</v>
      </c>
      <c r="F408" s="103" t="s">
        <v>6622</v>
      </c>
      <c r="G408" s="66"/>
      <c r="H408" s="70"/>
      <c r="I408" s="71"/>
      <c r="J408" s="71"/>
      <c r="K408" s="70" t="s">
        <v>7758</v>
      </c>
      <c r="L408" s="74"/>
      <c r="M408" s="75">
        <v>3063.252197265625</v>
      </c>
      <c r="N408" s="75">
        <v>4210.2607421875</v>
      </c>
      <c r="O408" s="76"/>
      <c r="P408" s="77"/>
      <c r="Q408" s="77"/>
      <c r="R408" s="89"/>
      <c r="S408" s="48">
        <v>0</v>
      </c>
      <c r="T408" s="48">
        <v>1</v>
      </c>
      <c r="U408" s="49">
        <v>0</v>
      </c>
      <c r="V408" s="49">
        <v>0.111111</v>
      </c>
      <c r="W408" s="49">
        <v>0</v>
      </c>
      <c r="X408" s="49">
        <v>0.585365</v>
      </c>
      <c r="Y408" s="49">
        <v>0</v>
      </c>
      <c r="Z408" s="49">
        <v>0</v>
      </c>
      <c r="AA408" s="72">
        <v>408</v>
      </c>
      <c r="AB408" s="72"/>
      <c r="AC408" s="73"/>
      <c r="AD408" s="87" t="s">
        <v>4262</v>
      </c>
      <c r="AE408" s="79">
        <v>21</v>
      </c>
      <c r="AF408" s="79">
        <v>89</v>
      </c>
      <c r="AG408" s="79">
        <v>3964</v>
      </c>
      <c r="AH408" s="79">
        <v>2297</v>
      </c>
      <c r="AI408" s="79"/>
      <c r="AJ408" s="79" t="s">
        <v>4881</v>
      </c>
      <c r="AK408" s="79" t="s">
        <v>5390</v>
      </c>
      <c r="AL408" s="84" t="s">
        <v>5719</v>
      </c>
      <c r="AM408" s="79"/>
      <c r="AN408" s="81">
        <v>43637.54075231482</v>
      </c>
      <c r="AO408" s="84" t="s">
        <v>6167</v>
      </c>
      <c r="AP408" s="79" t="b">
        <v>0</v>
      </c>
      <c r="AQ408" s="79" t="b">
        <v>0</v>
      </c>
      <c r="AR408" s="79" t="b">
        <v>0</v>
      </c>
      <c r="AS408" s="79"/>
      <c r="AT408" s="79">
        <v>0</v>
      </c>
      <c r="AU408" s="84" t="s">
        <v>6484</v>
      </c>
      <c r="AV408" s="79" t="b">
        <v>0</v>
      </c>
      <c r="AW408" s="79" t="s">
        <v>6792</v>
      </c>
      <c r="AX408" s="84" t="s">
        <v>7100</v>
      </c>
      <c r="AY408" s="79" t="s">
        <v>66</v>
      </c>
      <c r="AZ408" s="79" t="str">
        <f>REPLACE(INDEX(GroupVertices[Group],MATCH(Vertices[[#This Row],[Vertex]],GroupVertices[Vertex],0)),1,1,"")</f>
        <v>13</v>
      </c>
      <c r="BA408" s="48"/>
      <c r="BB408" s="48"/>
      <c r="BC408" s="48"/>
      <c r="BD408" s="48"/>
      <c r="BE408" s="48" t="s">
        <v>9003</v>
      </c>
      <c r="BF408" s="48" t="s">
        <v>1343</v>
      </c>
      <c r="BG408" s="133" t="s">
        <v>9277</v>
      </c>
      <c r="BH408" s="133" t="s">
        <v>9351</v>
      </c>
      <c r="BI408" s="133" t="s">
        <v>9610</v>
      </c>
      <c r="BJ408" s="133" t="s">
        <v>9673</v>
      </c>
      <c r="BK408" s="2"/>
      <c r="BL408" s="3"/>
      <c r="BM408" s="3"/>
      <c r="BN408" s="3"/>
      <c r="BO408" s="3"/>
    </row>
    <row r="409" spans="1:67" ht="15">
      <c r="A409" s="65" t="s">
        <v>424</v>
      </c>
      <c r="B409" s="66"/>
      <c r="C409" s="66"/>
      <c r="D409" s="67"/>
      <c r="E409" s="69">
        <v>100</v>
      </c>
      <c r="F409" s="103" t="s">
        <v>1683</v>
      </c>
      <c r="G409" s="66"/>
      <c r="H409" s="70"/>
      <c r="I409" s="71"/>
      <c r="J409" s="71"/>
      <c r="K409" s="70" t="s">
        <v>7759</v>
      </c>
      <c r="L409" s="74"/>
      <c r="M409" s="75">
        <v>6722.31689453125</v>
      </c>
      <c r="N409" s="75">
        <v>3633.61474609375</v>
      </c>
      <c r="O409" s="76"/>
      <c r="P409" s="77"/>
      <c r="Q409" s="77"/>
      <c r="R409" s="89"/>
      <c r="S409" s="48">
        <v>0</v>
      </c>
      <c r="T409" s="48">
        <v>1</v>
      </c>
      <c r="U409" s="49">
        <v>0</v>
      </c>
      <c r="V409" s="49">
        <v>1</v>
      </c>
      <c r="W409" s="49">
        <v>0</v>
      </c>
      <c r="X409" s="49">
        <v>0.999999</v>
      </c>
      <c r="Y409" s="49">
        <v>0</v>
      </c>
      <c r="Z409" s="49">
        <v>0</v>
      </c>
      <c r="AA409" s="72">
        <v>409</v>
      </c>
      <c r="AB409" s="72"/>
      <c r="AC409" s="73"/>
      <c r="AD409" s="79" t="s">
        <v>4263</v>
      </c>
      <c r="AE409" s="79">
        <v>5</v>
      </c>
      <c r="AF409" s="79">
        <v>0</v>
      </c>
      <c r="AG409" s="79">
        <v>230</v>
      </c>
      <c r="AH409" s="79">
        <v>104</v>
      </c>
      <c r="AI409" s="79"/>
      <c r="AJ409" s="79"/>
      <c r="AK409" s="79" t="s">
        <v>5391</v>
      </c>
      <c r="AL409" s="79"/>
      <c r="AM409" s="79"/>
      <c r="AN409" s="81">
        <v>41129.12767361111</v>
      </c>
      <c r="AO409" s="84" t="s">
        <v>6168</v>
      </c>
      <c r="AP409" s="79" t="b">
        <v>1</v>
      </c>
      <c r="AQ409" s="79" t="b">
        <v>0</v>
      </c>
      <c r="AR409" s="79" t="b">
        <v>0</v>
      </c>
      <c r="AS409" s="79"/>
      <c r="AT409" s="79">
        <v>0</v>
      </c>
      <c r="AU409" s="84" t="s">
        <v>6484</v>
      </c>
      <c r="AV409" s="79" t="b">
        <v>0</v>
      </c>
      <c r="AW409" s="79" t="s">
        <v>6792</v>
      </c>
      <c r="AX409" s="84" t="s">
        <v>7101</v>
      </c>
      <c r="AY409" s="79" t="s">
        <v>66</v>
      </c>
      <c r="AZ409" s="79" t="str">
        <f>REPLACE(INDEX(GroupVertices[Group],MATCH(Vertices[[#This Row],[Vertex]],GroupVertices[Vertex],0)),1,1,"")</f>
        <v>78</v>
      </c>
      <c r="BA409" s="48"/>
      <c r="BB409" s="48"/>
      <c r="BC409" s="48"/>
      <c r="BD409" s="48"/>
      <c r="BE409" s="48"/>
      <c r="BF409" s="48"/>
      <c r="BG409" s="133" t="s">
        <v>9278</v>
      </c>
      <c r="BH409" s="133" t="s">
        <v>9278</v>
      </c>
      <c r="BI409" s="133" t="s">
        <v>9611</v>
      </c>
      <c r="BJ409" s="133" t="s">
        <v>9611</v>
      </c>
      <c r="BK409" s="2"/>
      <c r="BL409" s="3"/>
      <c r="BM409" s="3"/>
      <c r="BN409" s="3"/>
      <c r="BO409" s="3"/>
    </row>
    <row r="410" spans="1:67" ht="15">
      <c r="A410" s="65" t="s">
        <v>429</v>
      </c>
      <c r="B410" s="66"/>
      <c r="C410" s="66"/>
      <c r="D410" s="67"/>
      <c r="E410" s="69">
        <v>50</v>
      </c>
      <c r="F410" s="103" t="s">
        <v>1687</v>
      </c>
      <c r="G410" s="66"/>
      <c r="H410" s="70"/>
      <c r="I410" s="71"/>
      <c r="J410" s="71"/>
      <c r="K410" s="70" t="s">
        <v>7769</v>
      </c>
      <c r="L410" s="74"/>
      <c r="M410" s="75">
        <v>1351.500732421875</v>
      </c>
      <c r="N410" s="75">
        <v>5157.373046875</v>
      </c>
      <c r="O410" s="76"/>
      <c r="P410" s="77"/>
      <c r="Q410" s="77"/>
      <c r="R410" s="89"/>
      <c r="S410" s="48">
        <v>0</v>
      </c>
      <c r="T410" s="48">
        <v>1</v>
      </c>
      <c r="U410" s="49">
        <v>0</v>
      </c>
      <c r="V410" s="49">
        <v>0.009009</v>
      </c>
      <c r="W410" s="49">
        <v>0.015625</v>
      </c>
      <c r="X410" s="49">
        <v>0.544933</v>
      </c>
      <c r="Y410" s="49">
        <v>0</v>
      </c>
      <c r="Z410" s="49">
        <v>0</v>
      </c>
      <c r="AA410" s="72">
        <v>410</v>
      </c>
      <c r="AB410" s="72"/>
      <c r="AC410" s="73"/>
      <c r="AD410" s="79" t="s">
        <v>4273</v>
      </c>
      <c r="AE410" s="79">
        <v>171</v>
      </c>
      <c r="AF410" s="79">
        <v>239</v>
      </c>
      <c r="AG410" s="79">
        <v>43940</v>
      </c>
      <c r="AH410" s="79">
        <v>1670</v>
      </c>
      <c r="AI410" s="79"/>
      <c r="AJ410" s="79" t="s">
        <v>4891</v>
      </c>
      <c r="AK410" s="79" t="s">
        <v>5396</v>
      </c>
      <c r="AL410" s="79"/>
      <c r="AM410" s="79"/>
      <c r="AN410" s="81">
        <v>40865.85505787037</v>
      </c>
      <c r="AO410" s="84" t="s">
        <v>6177</v>
      </c>
      <c r="AP410" s="79" t="b">
        <v>0</v>
      </c>
      <c r="AQ410" s="79" t="b">
        <v>0</v>
      </c>
      <c r="AR410" s="79" t="b">
        <v>1</v>
      </c>
      <c r="AS410" s="79"/>
      <c r="AT410" s="79">
        <v>5</v>
      </c>
      <c r="AU410" s="84" t="s">
        <v>6484</v>
      </c>
      <c r="AV410" s="79" t="b">
        <v>0</v>
      </c>
      <c r="AW410" s="79" t="s">
        <v>6792</v>
      </c>
      <c r="AX410" s="84" t="s">
        <v>7111</v>
      </c>
      <c r="AY410" s="79" t="s">
        <v>66</v>
      </c>
      <c r="AZ410" s="79" t="str">
        <f>REPLACE(INDEX(GroupVertices[Group],MATCH(Vertices[[#This Row],[Vertex]],GroupVertices[Vertex],0)),1,1,"")</f>
        <v>1</v>
      </c>
      <c r="BA410" s="48"/>
      <c r="BB410" s="48"/>
      <c r="BC410" s="48"/>
      <c r="BD410" s="48"/>
      <c r="BE410" s="48"/>
      <c r="BF410" s="48"/>
      <c r="BG410" s="133" t="s">
        <v>8569</v>
      </c>
      <c r="BH410" s="133" t="s">
        <v>8569</v>
      </c>
      <c r="BI410" s="133" t="s">
        <v>8736</v>
      </c>
      <c r="BJ410" s="133" t="s">
        <v>8736</v>
      </c>
      <c r="BK410" s="2"/>
      <c r="BL410" s="3"/>
      <c r="BM410" s="3"/>
      <c r="BN410" s="3"/>
      <c r="BO410" s="3"/>
    </row>
    <row r="411" spans="1:67" ht="15">
      <c r="A411" s="65" t="s">
        <v>433</v>
      </c>
      <c r="B411" s="66"/>
      <c r="C411" s="66"/>
      <c r="D411" s="67"/>
      <c r="E411" s="69">
        <v>100</v>
      </c>
      <c r="F411" s="103" t="s">
        <v>1691</v>
      </c>
      <c r="G411" s="66"/>
      <c r="H411" s="70"/>
      <c r="I411" s="71"/>
      <c r="J411" s="71"/>
      <c r="K411" s="70" t="s">
        <v>7781</v>
      </c>
      <c r="L411" s="74"/>
      <c r="M411" s="75">
        <v>6319.2333984375</v>
      </c>
      <c r="N411" s="75">
        <v>5118.875</v>
      </c>
      <c r="O411" s="76"/>
      <c r="P411" s="77"/>
      <c r="Q411" s="77"/>
      <c r="R411" s="89"/>
      <c r="S411" s="48">
        <v>0</v>
      </c>
      <c r="T411" s="48">
        <v>1</v>
      </c>
      <c r="U411" s="49">
        <v>0</v>
      </c>
      <c r="V411" s="49">
        <v>1</v>
      </c>
      <c r="W411" s="49">
        <v>0</v>
      </c>
      <c r="X411" s="49">
        <v>0.999999</v>
      </c>
      <c r="Y411" s="49">
        <v>0</v>
      </c>
      <c r="Z411" s="49">
        <v>0</v>
      </c>
      <c r="AA411" s="72">
        <v>411</v>
      </c>
      <c r="AB411" s="72"/>
      <c r="AC411" s="73"/>
      <c r="AD411" s="79" t="s">
        <v>4285</v>
      </c>
      <c r="AE411" s="79">
        <v>55</v>
      </c>
      <c r="AF411" s="79">
        <v>9</v>
      </c>
      <c r="AG411" s="79">
        <v>17</v>
      </c>
      <c r="AH411" s="79">
        <v>9</v>
      </c>
      <c r="AI411" s="79"/>
      <c r="AJ411" s="79" t="s">
        <v>4903</v>
      </c>
      <c r="AK411" s="79" t="s">
        <v>5408</v>
      </c>
      <c r="AL411" s="84" t="s">
        <v>5733</v>
      </c>
      <c r="AM411" s="79"/>
      <c r="AN411" s="81">
        <v>43645.453414351854</v>
      </c>
      <c r="AO411" s="79"/>
      <c r="AP411" s="79" t="b">
        <v>1</v>
      </c>
      <c r="AQ411" s="79" t="b">
        <v>0</v>
      </c>
      <c r="AR411" s="79" t="b">
        <v>0</v>
      </c>
      <c r="AS411" s="79"/>
      <c r="AT411" s="79">
        <v>0</v>
      </c>
      <c r="AU411" s="79"/>
      <c r="AV411" s="79" t="b">
        <v>0</v>
      </c>
      <c r="AW411" s="79" t="s">
        <v>6792</v>
      </c>
      <c r="AX411" s="84" t="s">
        <v>7123</v>
      </c>
      <c r="AY411" s="79" t="s">
        <v>66</v>
      </c>
      <c r="AZ411" s="79" t="str">
        <f>REPLACE(INDEX(GroupVertices[Group],MATCH(Vertices[[#This Row],[Vertex]],GroupVertices[Vertex],0)),1,1,"")</f>
        <v>64</v>
      </c>
      <c r="BA411" s="48"/>
      <c r="BB411" s="48"/>
      <c r="BC411" s="48"/>
      <c r="BD411" s="48"/>
      <c r="BE411" s="48"/>
      <c r="BF411" s="48"/>
      <c r="BG411" s="133" t="s">
        <v>9279</v>
      </c>
      <c r="BH411" s="133" t="s">
        <v>9279</v>
      </c>
      <c r="BI411" s="133" t="s">
        <v>9612</v>
      </c>
      <c r="BJ411" s="133" t="s">
        <v>9612</v>
      </c>
      <c r="BK411" s="2"/>
      <c r="BL411" s="3"/>
      <c r="BM411" s="3"/>
      <c r="BN411" s="3"/>
      <c r="BO411" s="3"/>
    </row>
    <row r="412" spans="1:67" ht="15">
      <c r="A412" s="65" t="s">
        <v>434</v>
      </c>
      <c r="B412" s="66"/>
      <c r="C412" s="66"/>
      <c r="D412" s="67"/>
      <c r="E412" s="69">
        <v>74.54209166158162</v>
      </c>
      <c r="F412" s="103" t="s">
        <v>1692</v>
      </c>
      <c r="G412" s="66"/>
      <c r="H412" s="70"/>
      <c r="I412" s="71"/>
      <c r="J412" s="71"/>
      <c r="K412" s="70" t="s">
        <v>7783</v>
      </c>
      <c r="L412" s="74"/>
      <c r="M412" s="75">
        <v>3497.69873046875</v>
      </c>
      <c r="N412" s="75">
        <v>9263.44140625</v>
      </c>
      <c r="O412" s="76"/>
      <c r="P412" s="77"/>
      <c r="Q412" s="77"/>
      <c r="R412" s="89"/>
      <c r="S412" s="48">
        <v>0</v>
      </c>
      <c r="T412" s="48">
        <v>1</v>
      </c>
      <c r="U412" s="49">
        <v>0</v>
      </c>
      <c r="V412" s="49">
        <v>0.090909</v>
      </c>
      <c r="W412" s="49">
        <v>0</v>
      </c>
      <c r="X412" s="49">
        <v>0.617117</v>
      </c>
      <c r="Y412" s="49">
        <v>0</v>
      </c>
      <c r="Z412" s="49">
        <v>0</v>
      </c>
      <c r="AA412" s="72">
        <v>412</v>
      </c>
      <c r="AB412" s="72"/>
      <c r="AC412" s="73"/>
      <c r="AD412" s="79" t="s">
        <v>4287</v>
      </c>
      <c r="AE412" s="79">
        <v>318</v>
      </c>
      <c r="AF412" s="79">
        <v>119</v>
      </c>
      <c r="AG412" s="79">
        <v>4681</v>
      </c>
      <c r="AH412" s="79">
        <v>11407</v>
      </c>
      <c r="AI412" s="79"/>
      <c r="AJ412" s="79" t="s">
        <v>4905</v>
      </c>
      <c r="AK412" s="79"/>
      <c r="AL412" s="79"/>
      <c r="AM412" s="79"/>
      <c r="AN412" s="81">
        <v>41220.678460648145</v>
      </c>
      <c r="AO412" s="79"/>
      <c r="AP412" s="79" t="b">
        <v>1</v>
      </c>
      <c r="AQ412" s="79" t="b">
        <v>0</v>
      </c>
      <c r="AR412" s="79" t="b">
        <v>0</v>
      </c>
      <c r="AS412" s="79"/>
      <c r="AT412" s="79">
        <v>2</v>
      </c>
      <c r="AU412" s="84" t="s">
        <v>6484</v>
      </c>
      <c r="AV412" s="79" t="b">
        <v>0</v>
      </c>
      <c r="AW412" s="79" t="s">
        <v>6792</v>
      </c>
      <c r="AX412" s="84" t="s">
        <v>7125</v>
      </c>
      <c r="AY412" s="79" t="s">
        <v>66</v>
      </c>
      <c r="AZ412" s="79" t="str">
        <f>REPLACE(INDEX(GroupVertices[Group],MATCH(Vertices[[#This Row],[Vertex]],GroupVertices[Vertex],0)),1,1,"")</f>
        <v>12</v>
      </c>
      <c r="BA412" s="48"/>
      <c r="BB412" s="48"/>
      <c r="BC412" s="48"/>
      <c r="BD412" s="48"/>
      <c r="BE412" s="48"/>
      <c r="BF412" s="48"/>
      <c r="BG412" s="133" t="s">
        <v>9280</v>
      </c>
      <c r="BH412" s="133" t="s">
        <v>9280</v>
      </c>
      <c r="BI412" s="133" t="s">
        <v>9613</v>
      </c>
      <c r="BJ412" s="133" t="s">
        <v>9613</v>
      </c>
      <c r="BK412" s="2"/>
      <c r="BL412" s="3"/>
      <c r="BM412" s="3"/>
      <c r="BN412" s="3"/>
      <c r="BO412" s="3"/>
    </row>
    <row r="413" spans="1:67" ht="15">
      <c r="A413" s="65" t="s">
        <v>435</v>
      </c>
      <c r="B413" s="66"/>
      <c r="C413" s="66"/>
      <c r="D413" s="67"/>
      <c r="E413" s="69">
        <v>100</v>
      </c>
      <c r="F413" s="103" t="s">
        <v>1693</v>
      </c>
      <c r="G413" s="66"/>
      <c r="H413" s="70"/>
      <c r="I413" s="71"/>
      <c r="J413" s="71"/>
      <c r="K413" s="70" t="s">
        <v>7785</v>
      </c>
      <c r="L413" s="74"/>
      <c r="M413" s="75">
        <v>9634.84765625</v>
      </c>
      <c r="N413" s="75">
        <v>8911.5849609375</v>
      </c>
      <c r="O413" s="76"/>
      <c r="P413" s="77"/>
      <c r="Q413" s="77"/>
      <c r="R413" s="89"/>
      <c r="S413" s="48">
        <v>0</v>
      </c>
      <c r="T413" s="48">
        <v>1</v>
      </c>
      <c r="U413" s="49">
        <v>0</v>
      </c>
      <c r="V413" s="49">
        <v>1</v>
      </c>
      <c r="W413" s="49">
        <v>0</v>
      </c>
      <c r="X413" s="49">
        <v>0.999999</v>
      </c>
      <c r="Y413" s="49">
        <v>0</v>
      </c>
      <c r="Z413" s="49">
        <v>0</v>
      </c>
      <c r="AA413" s="72">
        <v>413</v>
      </c>
      <c r="AB413" s="72"/>
      <c r="AC413" s="73"/>
      <c r="AD413" s="79" t="s">
        <v>4289</v>
      </c>
      <c r="AE413" s="79">
        <v>473</v>
      </c>
      <c r="AF413" s="79">
        <v>552</v>
      </c>
      <c r="AG413" s="79">
        <v>42090</v>
      </c>
      <c r="AH413" s="79">
        <v>20585</v>
      </c>
      <c r="AI413" s="79"/>
      <c r="AJ413" s="79"/>
      <c r="AK413" s="79" t="s">
        <v>5411</v>
      </c>
      <c r="AL413" s="79"/>
      <c r="AM413" s="79"/>
      <c r="AN413" s="81">
        <v>41001.60787037037</v>
      </c>
      <c r="AO413" s="84" t="s">
        <v>6191</v>
      </c>
      <c r="AP413" s="79" t="b">
        <v>0</v>
      </c>
      <c r="AQ413" s="79" t="b">
        <v>0</v>
      </c>
      <c r="AR413" s="79" t="b">
        <v>1</v>
      </c>
      <c r="AS413" s="79"/>
      <c r="AT413" s="79">
        <v>11</v>
      </c>
      <c r="AU413" s="84" t="s">
        <v>6484</v>
      </c>
      <c r="AV413" s="79" t="b">
        <v>0</v>
      </c>
      <c r="AW413" s="79" t="s">
        <v>6792</v>
      </c>
      <c r="AX413" s="84" t="s">
        <v>7127</v>
      </c>
      <c r="AY413" s="79" t="s">
        <v>66</v>
      </c>
      <c r="AZ413" s="79" t="str">
        <f>REPLACE(INDEX(GroupVertices[Group],MATCH(Vertices[[#This Row],[Vertex]],GroupVertices[Vertex],0)),1,1,"")</f>
        <v>125</v>
      </c>
      <c r="BA413" s="48"/>
      <c r="BB413" s="48"/>
      <c r="BC413" s="48"/>
      <c r="BD413" s="48"/>
      <c r="BE413" s="48"/>
      <c r="BF413" s="48"/>
      <c r="BG413" s="133" t="s">
        <v>9281</v>
      </c>
      <c r="BH413" s="133" t="s">
        <v>9281</v>
      </c>
      <c r="BI413" s="133" t="s">
        <v>9614</v>
      </c>
      <c r="BJ413" s="133" t="s">
        <v>9614</v>
      </c>
      <c r="BK413" s="2"/>
      <c r="BL413" s="3"/>
      <c r="BM413" s="3"/>
      <c r="BN413" s="3"/>
      <c r="BO413" s="3"/>
    </row>
    <row r="414" spans="1:67" ht="15">
      <c r="A414" s="65" t="s">
        <v>437</v>
      </c>
      <c r="B414" s="66"/>
      <c r="C414" s="66"/>
      <c r="D414" s="67"/>
      <c r="E414" s="69">
        <v>74.54209166158162</v>
      </c>
      <c r="F414" s="103" t="s">
        <v>1694</v>
      </c>
      <c r="G414" s="66"/>
      <c r="H414" s="70"/>
      <c r="I414" s="71"/>
      <c r="J414" s="71"/>
      <c r="K414" s="70" t="s">
        <v>7788</v>
      </c>
      <c r="L414" s="74"/>
      <c r="M414" s="75">
        <v>3048.609619140625</v>
      </c>
      <c r="N414" s="75">
        <v>9430.814453125</v>
      </c>
      <c r="O414" s="76"/>
      <c r="P414" s="77"/>
      <c r="Q414" s="77"/>
      <c r="R414" s="89"/>
      <c r="S414" s="48">
        <v>0</v>
      </c>
      <c r="T414" s="48">
        <v>1</v>
      </c>
      <c r="U414" s="49">
        <v>0</v>
      </c>
      <c r="V414" s="49">
        <v>0.090909</v>
      </c>
      <c r="W414" s="49">
        <v>0</v>
      </c>
      <c r="X414" s="49">
        <v>0.617117</v>
      </c>
      <c r="Y414" s="49">
        <v>0</v>
      </c>
      <c r="Z414" s="49">
        <v>0</v>
      </c>
      <c r="AA414" s="72">
        <v>414</v>
      </c>
      <c r="AB414" s="72"/>
      <c r="AC414" s="73"/>
      <c r="AD414" s="79" t="s">
        <v>4292</v>
      </c>
      <c r="AE414" s="79">
        <v>2716</v>
      </c>
      <c r="AF414" s="79">
        <v>218</v>
      </c>
      <c r="AG414" s="79">
        <v>344</v>
      </c>
      <c r="AH414" s="79">
        <v>333</v>
      </c>
      <c r="AI414" s="79"/>
      <c r="AJ414" s="79" t="s">
        <v>4909</v>
      </c>
      <c r="AK414" s="79" t="s">
        <v>5413</v>
      </c>
      <c r="AL414" s="79"/>
      <c r="AM414" s="79"/>
      <c r="AN414" s="81">
        <v>43030.82368055556</v>
      </c>
      <c r="AO414" s="84" t="s">
        <v>6194</v>
      </c>
      <c r="AP414" s="79" t="b">
        <v>0</v>
      </c>
      <c r="AQ414" s="79" t="b">
        <v>0</v>
      </c>
      <c r="AR414" s="79" t="b">
        <v>0</v>
      </c>
      <c r="AS414" s="79"/>
      <c r="AT414" s="79">
        <v>0</v>
      </c>
      <c r="AU414" s="84" t="s">
        <v>6484</v>
      </c>
      <c r="AV414" s="79" t="b">
        <v>0</v>
      </c>
      <c r="AW414" s="79" t="s">
        <v>6792</v>
      </c>
      <c r="AX414" s="84" t="s">
        <v>7130</v>
      </c>
      <c r="AY414" s="79" t="s">
        <v>66</v>
      </c>
      <c r="AZ414" s="79" t="str">
        <f>REPLACE(INDEX(GroupVertices[Group],MATCH(Vertices[[#This Row],[Vertex]],GroupVertices[Vertex],0)),1,1,"")</f>
        <v>12</v>
      </c>
      <c r="BA414" s="48"/>
      <c r="BB414" s="48"/>
      <c r="BC414" s="48"/>
      <c r="BD414" s="48"/>
      <c r="BE414" s="48"/>
      <c r="BF414" s="48"/>
      <c r="BG414" s="133" t="s">
        <v>9282</v>
      </c>
      <c r="BH414" s="133" t="s">
        <v>9282</v>
      </c>
      <c r="BI414" s="133" t="s">
        <v>9615</v>
      </c>
      <c r="BJ414" s="133" t="s">
        <v>9615</v>
      </c>
      <c r="BK414" s="2"/>
      <c r="BL414" s="3"/>
      <c r="BM414" s="3"/>
      <c r="BN414" s="3"/>
      <c r="BO414" s="3"/>
    </row>
    <row r="415" spans="1:67" ht="15">
      <c r="A415" s="65" t="s">
        <v>438</v>
      </c>
      <c r="B415" s="66"/>
      <c r="C415" s="66"/>
      <c r="D415" s="67"/>
      <c r="E415" s="69">
        <v>82.9129711256032</v>
      </c>
      <c r="F415" s="103" t="s">
        <v>1695</v>
      </c>
      <c r="G415" s="66"/>
      <c r="H415" s="70"/>
      <c r="I415" s="71"/>
      <c r="J415" s="71"/>
      <c r="K415" s="70" t="s">
        <v>7789</v>
      </c>
      <c r="L415" s="74"/>
      <c r="M415" s="75">
        <v>4485.88720703125</v>
      </c>
      <c r="N415" s="75">
        <v>6829.4130859375</v>
      </c>
      <c r="O415" s="76"/>
      <c r="P415" s="77"/>
      <c r="Q415" s="77"/>
      <c r="R415" s="89"/>
      <c r="S415" s="48">
        <v>0</v>
      </c>
      <c r="T415" s="48">
        <v>1</v>
      </c>
      <c r="U415" s="49">
        <v>0</v>
      </c>
      <c r="V415" s="49">
        <v>0.2</v>
      </c>
      <c r="W415" s="49">
        <v>0</v>
      </c>
      <c r="X415" s="49">
        <v>0.610687</v>
      </c>
      <c r="Y415" s="49">
        <v>0</v>
      </c>
      <c r="Z415" s="49">
        <v>0</v>
      </c>
      <c r="AA415" s="72">
        <v>415</v>
      </c>
      <c r="AB415" s="72"/>
      <c r="AC415" s="73"/>
      <c r="AD415" s="79" t="s">
        <v>4293</v>
      </c>
      <c r="AE415" s="79">
        <v>2857</v>
      </c>
      <c r="AF415" s="79">
        <v>6258</v>
      </c>
      <c r="AG415" s="79">
        <v>128950</v>
      </c>
      <c r="AH415" s="79">
        <v>246811</v>
      </c>
      <c r="AI415" s="79"/>
      <c r="AJ415" s="79" t="s">
        <v>4910</v>
      </c>
      <c r="AK415" s="79" t="s">
        <v>5414</v>
      </c>
      <c r="AL415" s="79"/>
      <c r="AM415" s="79"/>
      <c r="AN415" s="81">
        <v>41644.13606481482</v>
      </c>
      <c r="AO415" s="84" t="s">
        <v>6195</v>
      </c>
      <c r="AP415" s="79" t="b">
        <v>1</v>
      </c>
      <c r="AQ415" s="79" t="b">
        <v>0</v>
      </c>
      <c r="AR415" s="79" t="b">
        <v>0</v>
      </c>
      <c r="AS415" s="79"/>
      <c r="AT415" s="79">
        <v>182</v>
      </c>
      <c r="AU415" s="84" t="s">
        <v>6484</v>
      </c>
      <c r="AV415" s="79" t="b">
        <v>0</v>
      </c>
      <c r="AW415" s="79" t="s">
        <v>6792</v>
      </c>
      <c r="AX415" s="84" t="s">
        <v>7131</v>
      </c>
      <c r="AY415" s="79" t="s">
        <v>66</v>
      </c>
      <c r="AZ415" s="79" t="str">
        <f>REPLACE(INDEX(GroupVertices[Group],MATCH(Vertices[[#This Row],[Vertex]],GroupVertices[Vertex],0)),1,1,"")</f>
        <v>21</v>
      </c>
      <c r="BA415" s="48"/>
      <c r="BB415" s="48"/>
      <c r="BC415" s="48"/>
      <c r="BD415" s="48"/>
      <c r="BE415" s="48"/>
      <c r="BF415" s="48"/>
      <c r="BG415" s="133" t="s">
        <v>8586</v>
      </c>
      <c r="BH415" s="133" t="s">
        <v>8586</v>
      </c>
      <c r="BI415" s="133" t="s">
        <v>8751</v>
      </c>
      <c r="BJ415" s="133" t="s">
        <v>8751</v>
      </c>
      <c r="BK415" s="2"/>
      <c r="BL415" s="3"/>
      <c r="BM415" s="3"/>
      <c r="BN415" s="3"/>
      <c r="BO415" s="3"/>
    </row>
    <row r="416" spans="1:67" ht="15">
      <c r="A416" s="65" t="s">
        <v>440</v>
      </c>
      <c r="B416" s="66"/>
      <c r="C416" s="66"/>
      <c r="D416" s="67"/>
      <c r="E416" s="69">
        <v>100</v>
      </c>
      <c r="F416" s="103" t="s">
        <v>1697</v>
      </c>
      <c r="G416" s="66"/>
      <c r="H416" s="70"/>
      <c r="I416" s="71"/>
      <c r="J416" s="71"/>
      <c r="K416" s="70" t="s">
        <v>7791</v>
      </c>
      <c r="L416" s="74"/>
      <c r="M416" s="75">
        <v>5539.10107421875</v>
      </c>
      <c r="N416" s="75">
        <v>8168.94677734375</v>
      </c>
      <c r="O416" s="76"/>
      <c r="P416" s="77"/>
      <c r="Q416" s="77"/>
      <c r="R416" s="89"/>
      <c r="S416" s="48">
        <v>0</v>
      </c>
      <c r="T416" s="48">
        <v>1</v>
      </c>
      <c r="U416" s="49">
        <v>0</v>
      </c>
      <c r="V416" s="49">
        <v>1</v>
      </c>
      <c r="W416" s="49">
        <v>0</v>
      </c>
      <c r="X416" s="49">
        <v>0.999999</v>
      </c>
      <c r="Y416" s="49">
        <v>0</v>
      </c>
      <c r="Z416" s="49">
        <v>0</v>
      </c>
      <c r="AA416" s="72">
        <v>416</v>
      </c>
      <c r="AB416" s="72"/>
      <c r="AC416" s="73"/>
      <c r="AD416" s="79" t="s">
        <v>4295</v>
      </c>
      <c r="AE416" s="79">
        <v>294</v>
      </c>
      <c r="AF416" s="79">
        <v>110</v>
      </c>
      <c r="AG416" s="79">
        <v>1790</v>
      </c>
      <c r="AH416" s="79">
        <v>22099</v>
      </c>
      <c r="AI416" s="79"/>
      <c r="AJ416" s="79" t="s">
        <v>4912</v>
      </c>
      <c r="AK416" s="79" t="s">
        <v>5367</v>
      </c>
      <c r="AL416" s="84" t="s">
        <v>5738</v>
      </c>
      <c r="AM416" s="79"/>
      <c r="AN416" s="81">
        <v>42277.09185185185</v>
      </c>
      <c r="AO416" s="84" t="s">
        <v>6197</v>
      </c>
      <c r="AP416" s="79" t="b">
        <v>1</v>
      </c>
      <c r="AQ416" s="79" t="b">
        <v>0</v>
      </c>
      <c r="AR416" s="79" t="b">
        <v>0</v>
      </c>
      <c r="AS416" s="79"/>
      <c r="AT416" s="79">
        <v>0</v>
      </c>
      <c r="AU416" s="84" t="s">
        <v>6484</v>
      </c>
      <c r="AV416" s="79" t="b">
        <v>0</v>
      </c>
      <c r="AW416" s="79" t="s">
        <v>6792</v>
      </c>
      <c r="AX416" s="84" t="s">
        <v>7133</v>
      </c>
      <c r="AY416" s="79" t="s">
        <v>66</v>
      </c>
      <c r="AZ416" s="79" t="str">
        <f>REPLACE(INDEX(GroupVertices[Group],MATCH(Vertices[[#This Row],[Vertex]],GroupVertices[Vertex],0)),1,1,"")</f>
        <v>101</v>
      </c>
      <c r="BA416" s="48" t="s">
        <v>1275</v>
      </c>
      <c r="BB416" s="48" t="s">
        <v>1275</v>
      </c>
      <c r="BC416" s="48" t="s">
        <v>1314</v>
      </c>
      <c r="BD416" s="48" t="s">
        <v>1314</v>
      </c>
      <c r="BE416" s="48"/>
      <c r="BF416" s="48"/>
      <c r="BG416" s="133" t="s">
        <v>9283</v>
      </c>
      <c r="BH416" s="133" t="s">
        <v>9283</v>
      </c>
      <c r="BI416" s="133" t="s">
        <v>9616</v>
      </c>
      <c r="BJ416" s="133" t="s">
        <v>9616</v>
      </c>
      <c r="BK416" s="2"/>
      <c r="BL416" s="3"/>
      <c r="BM416" s="3"/>
      <c r="BN416" s="3"/>
      <c r="BO416" s="3"/>
    </row>
    <row r="417" spans="1:67" ht="15">
      <c r="A417" s="65" t="s">
        <v>443</v>
      </c>
      <c r="B417" s="66"/>
      <c r="C417" s="66"/>
      <c r="D417" s="67"/>
      <c r="E417" s="69">
        <v>100</v>
      </c>
      <c r="F417" s="103" t="s">
        <v>1699</v>
      </c>
      <c r="G417" s="66"/>
      <c r="H417" s="70"/>
      <c r="I417" s="71"/>
      <c r="J417" s="71"/>
      <c r="K417" s="70" t="s">
        <v>7795</v>
      </c>
      <c r="L417" s="74"/>
      <c r="M417" s="75">
        <v>9257.8017578125</v>
      </c>
      <c r="N417" s="75">
        <v>8115.90869140625</v>
      </c>
      <c r="O417" s="76"/>
      <c r="P417" s="77"/>
      <c r="Q417" s="77"/>
      <c r="R417" s="89"/>
      <c r="S417" s="48">
        <v>0</v>
      </c>
      <c r="T417" s="48">
        <v>1</v>
      </c>
      <c r="U417" s="49">
        <v>0</v>
      </c>
      <c r="V417" s="49">
        <v>1</v>
      </c>
      <c r="W417" s="49">
        <v>0</v>
      </c>
      <c r="X417" s="49">
        <v>0.701754</v>
      </c>
      <c r="Y417" s="49">
        <v>0</v>
      </c>
      <c r="Z417" s="49">
        <v>0</v>
      </c>
      <c r="AA417" s="72">
        <v>417</v>
      </c>
      <c r="AB417" s="72"/>
      <c r="AC417" s="73"/>
      <c r="AD417" s="79" t="s">
        <v>4299</v>
      </c>
      <c r="AE417" s="79">
        <v>1083</v>
      </c>
      <c r="AF417" s="79">
        <v>659</v>
      </c>
      <c r="AG417" s="79">
        <v>230865</v>
      </c>
      <c r="AH417" s="79">
        <v>227318</v>
      </c>
      <c r="AI417" s="79"/>
      <c r="AJ417" s="79" t="s">
        <v>4916</v>
      </c>
      <c r="AK417" s="79" t="s">
        <v>5418</v>
      </c>
      <c r="AL417" s="84" t="s">
        <v>5740</v>
      </c>
      <c r="AM417" s="79"/>
      <c r="AN417" s="81">
        <v>39984.162777777776</v>
      </c>
      <c r="AO417" s="84" t="s">
        <v>6201</v>
      </c>
      <c r="AP417" s="79" t="b">
        <v>0</v>
      </c>
      <c r="AQ417" s="79" t="b">
        <v>0</v>
      </c>
      <c r="AR417" s="79" t="b">
        <v>0</v>
      </c>
      <c r="AS417" s="79"/>
      <c r="AT417" s="79">
        <v>62</v>
      </c>
      <c r="AU417" s="84" t="s">
        <v>6502</v>
      </c>
      <c r="AV417" s="79" t="b">
        <v>0</v>
      </c>
      <c r="AW417" s="79" t="s">
        <v>6792</v>
      </c>
      <c r="AX417" s="84" t="s">
        <v>7137</v>
      </c>
      <c r="AY417" s="79" t="s">
        <v>66</v>
      </c>
      <c r="AZ417" s="79" t="str">
        <f>REPLACE(INDEX(GroupVertices[Group],MATCH(Vertices[[#This Row],[Vertex]],GroupVertices[Vertex],0)),1,1,"")</f>
        <v>59</v>
      </c>
      <c r="BA417" s="48"/>
      <c r="BB417" s="48"/>
      <c r="BC417" s="48"/>
      <c r="BD417" s="48"/>
      <c r="BE417" s="48" t="s">
        <v>1361</v>
      </c>
      <c r="BF417" s="48" t="s">
        <v>1361</v>
      </c>
      <c r="BG417" s="133" t="s">
        <v>8609</v>
      </c>
      <c r="BH417" s="133" t="s">
        <v>8609</v>
      </c>
      <c r="BI417" s="133" t="s">
        <v>8766</v>
      </c>
      <c r="BJ417" s="133" t="s">
        <v>8766</v>
      </c>
      <c r="BK417" s="2"/>
      <c r="BL417" s="3"/>
      <c r="BM417" s="3"/>
      <c r="BN417" s="3"/>
      <c r="BO417" s="3"/>
    </row>
    <row r="418" spans="1:67" ht="15">
      <c r="A418" s="65" t="s">
        <v>444</v>
      </c>
      <c r="B418" s="66"/>
      <c r="C418" s="66"/>
      <c r="D418" s="67"/>
      <c r="E418" s="69">
        <v>100</v>
      </c>
      <c r="F418" s="103" t="s">
        <v>1700</v>
      </c>
      <c r="G418" s="66"/>
      <c r="H418" s="70"/>
      <c r="I418" s="71"/>
      <c r="J418" s="71"/>
      <c r="K418" s="70" t="s">
        <v>7796</v>
      </c>
      <c r="L418" s="74"/>
      <c r="M418" s="75">
        <v>7060.32958984375</v>
      </c>
      <c r="N418" s="75">
        <v>8115.9208984375</v>
      </c>
      <c r="O418" s="76"/>
      <c r="P418" s="77"/>
      <c r="Q418" s="77"/>
      <c r="R418" s="89"/>
      <c r="S418" s="48">
        <v>0</v>
      </c>
      <c r="T418" s="48">
        <v>1</v>
      </c>
      <c r="U418" s="49">
        <v>0</v>
      </c>
      <c r="V418" s="49">
        <v>1</v>
      </c>
      <c r="W418" s="49">
        <v>0</v>
      </c>
      <c r="X418" s="49">
        <v>0.999999</v>
      </c>
      <c r="Y418" s="49">
        <v>0</v>
      </c>
      <c r="Z418" s="49">
        <v>0</v>
      </c>
      <c r="AA418" s="72">
        <v>418</v>
      </c>
      <c r="AB418" s="72"/>
      <c r="AC418" s="73"/>
      <c r="AD418" s="79" t="s">
        <v>4300</v>
      </c>
      <c r="AE418" s="79">
        <v>1090</v>
      </c>
      <c r="AF418" s="79">
        <v>1493</v>
      </c>
      <c r="AG418" s="79">
        <v>25012</v>
      </c>
      <c r="AH418" s="79">
        <v>16423</v>
      </c>
      <c r="AI418" s="79"/>
      <c r="AJ418" s="79" t="s">
        <v>4917</v>
      </c>
      <c r="AK418" s="79" t="s">
        <v>5248</v>
      </c>
      <c r="AL418" s="79"/>
      <c r="AM418" s="79"/>
      <c r="AN418" s="81">
        <v>41194.00439814815</v>
      </c>
      <c r="AO418" s="84" t="s">
        <v>6202</v>
      </c>
      <c r="AP418" s="79" t="b">
        <v>0</v>
      </c>
      <c r="AQ418" s="79" t="b">
        <v>0</v>
      </c>
      <c r="AR418" s="79" t="b">
        <v>1</v>
      </c>
      <c r="AS418" s="79"/>
      <c r="AT418" s="79">
        <v>2</v>
      </c>
      <c r="AU418" s="84" t="s">
        <v>6498</v>
      </c>
      <c r="AV418" s="79" t="b">
        <v>0</v>
      </c>
      <c r="AW418" s="79" t="s">
        <v>6792</v>
      </c>
      <c r="AX418" s="84" t="s">
        <v>7138</v>
      </c>
      <c r="AY418" s="79" t="s">
        <v>66</v>
      </c>
      <c r="AZ418" s="79" t="str">
        <f>REPLACE(INDEX(GroupVertices[Group],MATCH(Vertices[[#This Row],[Vertex]],GroupVertices[Vertex],0)),1,1,"")</f>
        <v>75</v>
      </c>
      <c r="BA418" s="48"/>
      <c r="BB418" s="48"/>
      <c r="BC418" s="48"/>
      <c r="BD418" s="48"/>
      <c r="BE418" s="48"/>
      <c r="BF418" s="48"/>
      <c r="BG418" s="133" t="s">
        <v>9284</v>
      </c>
      <c r="BH418" s="133" t="s">
        <v>9284</v>
      </c>
      <c r="BI418" s="133" t="s">
        <v>9617</v>
      </c>
      <c r="BJ418" s="133" t="s">
        <v>9617</v>
      </c>
      <c r="BK418" s="2"/>
      <c r="BL418" s="3"/>
      <c r="BM418" s="3"/>
      <c r="BN418" s="3"/>
      <c r="BO418" s="3"/>
    </row>
    <row r="419" spans="1:67" ht="15">
      <c r="A419" s="65" t="s">
        <v>450</v>
      </c>
      <c r="B419" s="66"/>
      <c r="C419" s="66"/>
      <c r="D419" s="67"/>
      <c r="E419" s="69">
        <v>88.33627762820258</v>
      </c>
      <c r="F419" s="103" t="s">
        <v>1704</v>
      </c>
      <c r="G419" s="66"/>
      <c r="H419" s="70"/>
      <c r="I419" s="71"/>
      <c r="J419" s="71"/>
      <c r="K419" s="70" t="s">
        <v>7805</v>
      </c>
      <c r="L419" s="74"/>
      <c r="M419" s="75">
        <v>4940.97900390625</v>
      </c>
      <c r="N419" s="75">
        <v>1734.1964111328125</v>
      </c>
      <c r="O419" s="76"/>
      <c r="P419" s="77"/>
      <c r="Q419" s="77"/>
      <c r="R419" s="89"/>
      <c r="S419" s="48">
        <v>0</v>
      </c>
      <c r="T419" s="48">
        <v>1</v>
      </c>
      <c r="U419" s="49">
        <v>0</v>
      </c>
      <c r="V419" s="49">
        <v>0.333333</v>
      </c>
      <c r="W419" s="49">
        <v>0</v>
      </c>
      <c r="X419" s="49">
        <v>0.638297</v>
      </c>
      <c r="Y419" s="49">
        <v>0</v>
      </c>
      <c r="Z419" s="49">
        <v>0</v>
      </c>
      <c r="AA419" s="72">
        <v>419</v>
      </c>
      <c r="AB419" s="72"/>
      <c r="AC419" s="73"/>
      <c r="AD419" s="79" t="s">
        <v>4308</v>
      </c>
      <c r="AE419" s="79">
        <v>708</v>
      </c>
      <c r="AF419" s="79">
        <v>364</v>
      </c>
      <c r="AG419" s="79">
        <v>31710</v>
      </c>
      <c r="AH419" s="79">
        <v>20189</v>
      </c>
      <c r="AI419" s="79"/>
      <c r="AJ419" s="79" t="s">
        <v>4926</v>
      </c>
      <c r="AK419" s="79" t="s">
        <v>5422</v>
      </c>
      <c r="AL419" s="79"/>
      <c r="AM419" s="79"/>
      <c r="AN419" s="81">
        <v>41349.92396990741</v>
      </c>
      <c r="AO419" s="84" t="s">
        <v>6211</v>
      </c>
      <c r="AP419" s="79" t="b">
        <v>0</v>
      </c>
      <c r="AQ419" s="79" t="b">
        <v>0</v>
      </c>
      <c r="AR419" s="79" t="b">
        <v>1</v>
      </c>
      <c r="AS419" s="79"/>
      <c r="AT419" s="79">
        <v>11</v>
      </c>
      <c r="AU419" s="84" t="s">
        <v>6484</v>
      </c>
      <c r="AV419" s="79" t="b">
        <v>0</v>
      </c>
      <c r="AW419" s="79" t="s">
        <v>6792</v>
      </c>
      <c r="AX419" s="84" t="s">
        <v>7147</v>
      </c>
      <c r="AY419" s="79" t="s">
        <v>66</v>
      </c>
      <c r="AZ419" s="79" t="str">
        <f>REPLACE(INDEX(GroupVertices[Group],MATCH(Vertices[[#This Row],[Vertex]],GroupVertices[Vertex],0)),1,1,"")</f>
        <v>34</v>
      </c>
      <c r="BA419" s="48"/>
      <c r="BB419" s="48"/>
      <c r="BC419" s="48"/>
      <c r="BD419" s="48"/>
      <c r="BE419" s="48"/>
      <c r="BF419" s="48"/>
      <c r="BG419" s="133" t="s">
        <v>9285</v>
      </c>
      <c r="BH419" s="133" t="s">
        <v>9285</v>
      </c>
      <c r="BI419" s="133" t="s">
        <v>9618</v>
      </c>
      <c r="BJ419" s="133" t="s">
        <v>9618</v>
      </c>
      <c r="BK419" s="2"/>
      <c r="BL419" s="3"/>
      <c r="BM419" s="3"/>
      <c r="BN419" s="3"/>
      <c r="BO419" s="3"/>
    </row>
    <row r="420" spans="1:67" ht="15">
      <c r="A420" s="65" t="s">
        <v>452</v>
      </c>
      <c r="B420" s="66"/>
      <c r="C420" s="66"/>
      <c r="D420" s="67"/>
      <c r="E420" s="69">
        <v>76.67256587317844</v>
      </c>
      <c r="F420" s="103" t="s">
        <v>6650</v>
      </c>
      <c r="G420" s="66"/>
      <c r="H420" s="70"/>
      <c r="I420" s="71"/>
      <c r="J420" s="71"/>
      <c r="K420" s="70" t="s">
        <v>7808</v>
      </c>
      <c r="L420" s="74"/>
      <c r="M420" s="75">
        <v>3271.967529296875</v>
      </c>
      <c r="N420" s="75">
        <v>4959.71923828125</v>
      </c>
      <c r="O420" s="76"/>
      <c r="P420" s="77"/>
      <c r="Q420" s="77"/>
      <c r="R420" s="89"/>
      <c r="S420" s="48">
        <v>0</v>
      </c>
      <c r="T420" s="48">
        <v>1</v>
      </c>
      <c r="U420" s="49">
        <v>0</v>
      </c>
      <c r="V420" s="49">
        <v>0.111111</v>
      </c>
      <c r="W420" s="49">
        <v>0</v>
      </c>
      <c r="X420" s="49">
        <v>0.585365</v>
      </c>
      <c r="Y420" s="49">
        <v>0</v>
      </c>
      <c r="Z420" s="49">
        <v>0</v>
      </c>
      <c r="AA420" s="72">
        <v>420</v>
      </c>
      <c r="AB420" s="72"/>
      <c r="AC420" s="73"/>
      <c r="AD420" s="79" t="s">
        <v>4311</v>
      </c>
      <c r="AE420" s="79">
        <v>1382</v>
      </c>
      <c r="AF420" s="79">
        <v>1435</v>
      </c>
      <c r="AG420" s="79">
        <v>114584</v>
      </c>
      <c r="AH420" s="79">
        <v>123336</v>
      </c>
      <c r="AI420" s="79"/>
      <c r="AJ420" s="79" t="s">
        <v>4929</v>
      </c>
      <c r="AK420" s="79" t="s">
        <v>5425</v>
      </c>
      <c r="AL420" s="84" t="s">
        <v>5748</v>
      </c>
      <c r="AM420" s="79"/>
      <c r="AN420" s="81">
        <v>40781.41993055555</v>
      </c>
      <c r="AO420" s="84" t="s">
        <v>6214</v>
      </c>
      <c r="AP420" s="79" t="b">
        <v>1</v>
      </c>
      <c r="AQ420" s="79" t="b">
        <v>0</v>
      </c>
      <c r="AR420" s="79" t="b">
        <v>1</v>
      </c>
      <c r="AS420" s="79"/>
      <c r="AT420" s="79">
        <v>43</v>
      </c>
      <c r="AU420" s="84" t="s">
        <v>6484</v>
      </c>
      <c r="AV420" s="79" t="b">
        <v>0</v>
      </c>
      <c r="AW420" s="79" t="s">
        <v>6792</v>
      </c>
      <c r="AX420" s="84" t="s">
        <v>7150</v>
      </c>
      <c r="AY420" s="79" t="s">
        <v>66</v>
      </c>
      <c r="AZ420" s="79" t="str">
        <f>REPLACE(INDEX(GroupVertices[Group],MATCH(Vertices[[#This Row],[Vertex]],GroupVertices[Vertex],0)),1,1,"")</f>
        <v>13</v>
      </c>
      <c r="BA420" s="48"/>
      <c r="BB420" s="48"/>
      <c r="BC420" s="48"/>
      <c r="BD420" s="48"/>
      <c r="BE420" s="48" t="s">
        <v>1344</v>
      </c>
      <c r="BF420" s="48" t="s">
        <v>1344</v>
      </c>
      <c r="BG420" s="133" t="s">
        <v>9266</v>
      </c>
      <c r="BH420" s="133" t="s">
        <v>9266</v>
      </c>
      <c r="BI420" s="133" t="s">
        <v>9600</v>
      </c>
      <c r="BJ420" s="133" t="s">
        <v>9600</v>
      </c>
      <c r="BK420" s="2"/>
      <c r="BL420" s="3"/>
      <c r="BM420" s="3"/>
      <c r="BN420" s="3"/>
      <c r="BO420" s="3"/>
    </row>
    <row r="421" spans="1:67" ht="15">
      <c r="A421" s="65" t="s">
        <v>453</v>
      </c>
      <c r="B421" s="66"/>
      <c r="C421" s="66"/>
      <c r="D421" s="67"/>
      <c r="E421" s="69">
        <v>74.54209166158162</v>
      </c>
      <c r="F421" s="103" t="s">
        <v>6651</v>
      </c>
      <c r="G421" s="66"/>
      <c r="H421" s="70"/>
      <c r="I421" s="71"/>
      <c r="J421" s="71"/>
      <c r="K421" s="70" t="s">
        <v>7809</v>
      </c>
      <c r="L421" s="74"/>
      <c r="M421" s="75">
        <v>3042.607666015625</v>
      </c>
      <c r="N421" s="75">
        <v>8894.5048828125</v>
      </c>
      <c r="O421" s="76"/>
      <c r="P421" s="77"/>
      <c r="Q421" s="77"/>
      <c r="R421" s="89"/>
      <c r="S421" s="48">
        <v>0</v>
      </c>
      <c r="T421" s="48">
        <v>1</v>
      </c>
      <c r="U421" s="49">
        <v>0</v>
      </c>
      <c r="V421" s="49">
        <v>0.090909</v>
      </c>
      <c r="W421" s="49">
        <v>0</v>
      </c>
      <c r="X421" s="49">
        <v>0.617117</v>
      </c>
      <c r="Y421" s="49">
        <v>0</v>
      </c>
      <c r="Z421" s="49">
        <v>0</v>
      </c>
      <c r="AA421" s="72">
        <v>421</v>
      </c>
      <c r="AB421" s="72"/>
      <c r="AC421" s="73"/>
      <c r="AD421" s="79" t="s">
        <v>4312</v>
      </c>
      <c r="AE421" s="79">
        <v>2384</v>
      </c>
      <c r="AF421" s="79">
        <v>2532</v>
      </c>
      <c r="AG421" s="79">
        <v>11812</v>
      </c>
      <c r="AH421" s="79">
        <v>21940</v>
      </c>
      <c r="AI421" s="79"/>
      <c r="AJ421" s="79" t="s">
        <v>4930</v>
      </c>
      <c r="AK421" s="79" t="s">
        <v>5426</v>
      </c>
      <c r="AL421" s="79"/>
      <c r="AM421" s="79"/>
      <c r="AN421" s="81">
        <v>40086.0725</v>
      </c>
      <c r="AO421" s="84" t="s">
        <v>6215</v>
      </c>
      <c r="AP421" s="79" t="b">
        <v>1</v>
      </c>
      <c r="AQ421" s="79" t="b">
        <v>0</v>
      </c>
      <c r="AR421" s="79" t="b">
        <v>0</v>
      </c>
      <c r="AS421" s="79"/>
      <c r="AT421" s="79">
        <v>2</v>
      </c>
      <c r="AU421" s="84" t="s">
        <v>6484</v>
      </c>
      <c r="AV421" s="79" t="b">
        <v>0</v>
      </c>
      <c r="AW421" s="79" t="s">
        <v>6792</v>
      </c>
      <c r="AX421" s="84" t="s">
        <v>7151</v>
      </c>
      <c r="AY421" s="79" t="s">
        <v>66</v>
      </c>
      <c r="AZ421" s="79" t="str">
        <f>REPLACE(INDEX(GroupVertices[Group],MATCH(Vertices[[#This Row],[Vertex]],GroupVertices[Vertex],0)),1,1,"")</f>
        <v>12</v>
      </c>
      <c r="BA421" s="48"/>
      <c r="BB421" s="48"/>
      <c r="BC421" s="48"/>
      <c r="BD421" s="48"/>
      <c r="BE421" s="48"/>
      <c r="BF421" s="48"/>
      <c r="BG421" s="133" t="s">
        <v>9286</v>
      </c>
      <c r="BH421" s="133" t="s">
        <v>9286</v>
      </c>
      <c r="BI421" s="133" t="s">
        <v>9619</v>
      </c>
      <c r="BJ421" s="133" t="s">
        <v>9619</v>
      </c>
      <c r="BK421" s="2"/>
      <c r="BL421" s="3"/>
      <c r="BM421" s="3"/>
      <c r="BN421" s="3"/>
      <c r="BO421" s="3"/>
    </row>
    <row r="422" spans="1:67" ht="15">
      <c r="A422" s="65" t="s">
        <v>454</v>
      </c>
      <c r="B422" s="66"/>
      <c r="C422" s="66"/>
      <c r="D422" s="67"/>
      <c r="E422" s="69">
        <v>100</v>
      </c>
      <c r="F422" s="103" t="s">
        <v>1705</v>
      </c>
      <c r="G422" s="66"/>
      <c r="H422" s="70"/>
      <c r="I422" s="71"/>
      <c r="J422" s="71"/>
      <c r="K422" s="70" t="s">
        <v>7810</v>
      </c>
      <c r="L422" s="74"/>
      <c r="M422" s="75">
        <v>8880.685546875</v>
      </c>
      <c r="N422" s="75">
        <v>9680.732421875</v>
      </c>
      <c r="O422" s="76"/>
      <c r="P422" s="77"/>
      <c r="Q422" s="77"/>
      <c r="R422" s="89"/>
      <c r="S422" s="48">
        <v>0</v>
      </c>
      <c r="T422" s="48">
        <v>1</v>
      </c>
      <c r="U422" s="49">
        <v>0</v>
      </c>
      <c r="V422" s="49">
        <v>1</v>
      </c>
      <c r="W422" s="49">
        <v>0</v>
      </c>
      <c r="X422" s="49">
        <v>0.999999</v>
      </c>
      <c r="Y422" s="49">
        <v>0</v>
      </c>
      <c r="Z422" s="49">
        <v>0</v>
      </c>
      <c r="AA422" s="72">
        <v>422</v>
      </c>
      <c r="AB422" s="72"/>
      <c r="AC422" s="73"/>
      <c r="AD422" s="79" t="s">
        <v>4313</v>
      </c>
      <c r="AE422" s="79">
        <v>99</v>
      </c>
      <c r="AF422" s="79">
        <v>30</v>
      </c>
      <c r="AG422" s="79">
        <v>1134</v>
      </c>
      <c r="AH422" s="79">
        <v>1624</v>
      </c>
      <c r="AI422" s="79"/>
      <c r="AJ422" s="79" t="s">
        <v>4931</v>
      </c>
      <c r="AK422" s="79" t="s">
        <v>5427</v>
      </c>
      <c r="AL422" s="79"/>
      <c r="AM422" s="79"/>
      <c r="AN422" s="81">
        <v>43536.12771990741</v>
      </c>
      <c r="AO422" s="84" t="s">
        <v>6216</v>
      </c>
      <c r="AP422" s="79" t="b">
        <v>1</v>
      </c>
      <c r="AQ422" s="79" t="b">
        <v>0</v>
      </c>
      <c r="AR422" s="79" t="b">
        <v>1</v>
      </c>
      <c r="AS422" s="79"/>
      <c r="AT422" s="79">
        <v>7</v>
      </c>
      <c r="AU422" s="79"/>
      <c r="AV422" s="79" t="b">
        <v>0</v>
      </c>
      <c r="AW422" s="79" t="s">
        <v>6792</v>
      </c>
      <c r="AX422" s="84" t="s">
        <v>7152</v>
      </c>
      <c r="AY422" s="79" t="s">
        <v>66</v>
      </c>
      <c r="AZ422" s="79" t="str">
        <f>REPLACE(INDEX(GroupVertices[Group],MATCH(Vertices[[#This Row],[Vertex]],GroupVertices[Vertex],0)),1,1,"")</f>
        <v>116</v>
      </c>
      <c r="BA422" s="48"/>
      <c r="BB422" s="48"/>
      <c r="BC422" s="48"/>
      <c r="BD422" s="48"/>
      <c r="BE422" s="48"/>
      <c r="BF422" s="48"/>
      <c r="BG422" s="133" t="s">
        <v>9287</v>
      </c>
      <c r="BH422" s="133" t="s">
        <v>9287</v>
      </c>
      <c r="BI422" s="133" t="s">
        <v>9620</v>
      </c>
      <c r="BJ422" s="133" t="s">
        <v>9620</v>
      </c>
      <c r="BK422" s="2"/>
      <c r="BL422" s="3"/>
      <c r="BM422" s="3"/>
      <c r="BN422" s="3"/>
      <c r="BO422" s="3"/>
    </row>
    <row r="423" spans="1:67" ht="15">
      <c r="A423" s="65" t="s">
        <v>459</v>
      </c>
      <c r="B423" s="66"/>
      <c r="C423" s="66"/>
      <c r="D423" s="67"/>
      <c r="E423" s="69">
        <v>100</v>
      </c>
      <c r="F423" s="103" t="s">
        <v>1710</v>
      </c>
      <c r="G423" s="66"/>
      <c r="H423" s="70"/>
      <c r="I423" s="71"/>
      <c r="J423" s="71"/>
      <c r="K423" s="70" t="s">
        <v>7815</v>
      </c>
      <c r="L423" s="74"/>
      <c r="M423" s="75">
        <v>8906.6455078125</v>
      </c>
      <c r="N423" s="75">
        <v>7320.26318359375</v>
      </c>
      <c r="O423" s="76"/>
      <c r="P423" s="77"/>
      <c r="Q423" s="77"/>
      <c r="R423" s="89"/>
      <c r="S423" s="48">
        <v>0</v>
      </c>
      <c r="T423" s="48">
        <v>1</v>
      </c>
      <c r="U423" s="49">
        <v>0</v>
      </c>
      <c r="V423" s="49">
        <v>1</v>
      </c>
      <c r="W423" s="49">
        <v>0</v>
      </c>
      <c r="X423" s="49">
        <v>0.999999</v>
      </c>
      <c r="Y423" s="49">
        <v>0</v>
      </c>
      <c r="Z423" s="49">
        <v>0</v>
      </c>
      <c r="AA423" s="72">
        <v>423</v>
      </c>
      <c r="AB423" s="72"/>
      <c r="AC423" s="73"/>
      <c r="AD423" s="79" t="s">
        <v>4318</v>
      </c>
      <c r="AE423" s="79">
        <v>1999</v>
      </c>
      <c r="AF423" s="79">
        <v>144</v>
      </c>
      <c r="AG423" s="79">
        <v>5847</v>
      </c>
      <c r="AH423" s="79">
        <v>165</v>
      </c>
      <c r="AI423" s="79"/>
      <c r="AJ423" s="79" t="s">
        <v>4936</v>
      </c>
      <c r="AK423" s="79"/>
      <c r="AL423" s="79"/>
      <c r="AM423" s="79"/>
      <c r="AN423" s="81">
        <v>41470.62259259259</v>
      </c>
      <c r="AO423" s="84" t="s">
        <v>6220</v>
      </c>
      <c r="AP423" s="79" t="b">
        <v>0</v>
      </c>
      <c r="AQ423" s="79" t="b">
        <v>0</v>
      </c>
      <c r="AR423" s="79" t="b">
        <v>1</v>
      </c>
      <c r="AS423" s="79"/>
      <c r="AT423" s="79">
        <v>7</v>
      </c>
      <c r="AU423" s="84" t="s">
        <v>6484</v>
      </c>
      <c r="AV423" s="79" t="b">
        <v>0</v>
      </c>
      <c r="AW423" s="79" t="s">
        <v>6792</v>
      </c>
      <c r="AX423" s="84" t="s">
        <v>7157</v>
      </c>
      <c r="AY423" s="79" t="s">
        <v>66</v>
      </c>
      <c r="AZ423" s="79" t="str">
        <f>REPLACE(INDEX(GroupVertices[Group],MATCH(Vertices[[#This Row],[Vertex]],GroupVertices[Vertex],0)),1,1,"")</f>
        <v>96</v>
      </c>
      <c r="BA423" s="48"/>
      <c r="BB423" s="48"/>
      <c r="BC423" s="48"/>
      <c r="BD423" s="48"/>
      <c r="BE423" s="48"/>
      <c r="BF423" s="48"/>
      <c r="BG423" s="133" t="s">
        <v>9288</v>
      </c>
      <c r="BH423" s="133" t="s">
        <v>9288</v>
      </c>
      <c r="BI423" s="133" t="s">
        <v>9621</v>
      </c>
      <c r="BJ423" s="133" t="s">
        <v>9621</v>
      </c>
      <c r="BK423" s="2"/>
      <c r="BL423" s="3"/>
      <c r="BM423" s="3"/>
      <c r="BN423" s="3"/>
      <c r="BO423" s="3"/>
    </row>
    <row r="424" spans="1:67" ht="15">
      <c r="A424" s="65" t="s">
        <v>461</v>
      </c>
      <c r="B424" s="66"/>
      <c r="C424" s="66"/>
      <c r="D424" s="67"/>
      <c r="E424" s="69">
        <v>88.33627762820258</v>
      </c>
      <c r="F424" s="103" t="s">
        <v>1526</v>
      </c>
      <c r="G424" s="66"/>
      <c r="H424" s="70"/>
      <c r="I424" s="71"/>
      <c r="J424" s="71"/>
      <c r="K424" s="70" t="s">
        <v>7817</v>
      </c>
      <c r="L424" s="74"/>
      <c r="M424" s="75">
        <v>5097.0107421875</v>
      </c>
      <c r="N424" s="75">
        <v>8699.3974609375</v>
      </c>
      <c r="O424" s="76"/>
      <c r="P424" s="77"/>
      <c r="Q424" s="77"/>
      <c r="R424" s="89"/>
      <c r="S424" s="48">
        <v>0</v>
      </c>
      <c r="T424" s="48">
        <v>1</v>
      </c>
      <c r="U424" s="49">
        <v>0</v>
      </c>
      <c r="V424" s="49">
        <v>0.333333</v>
      </c>
      <c r="W424" s="49">
        <v>0</v>
      </c>
      <c r="X424" s="49">
        <v>0.638297</v>
      </c>
      <c r="Y424" s="49">
        <v>0</v>
      </c>
      <c r="Z424" s="49">
        <v>0</v>
      </c>
      <c r="AA424" s="72">
        <v>424</v>
      </c>
      <c r="AB424" s="72"/>
      <c r="AC424" s="73"/>
      <c r="AD424" s="79" t="s">
        <v>4320</v>
      </c>
      <c r="AE424" s="79">
        <v>290</v>
      </c>
      <c r="AF424" s="79">
        <v>76</v>
      </c>
      <c r="AG424" s="79">
        <v>41559</v>
      </c>
      <c r="AH424" s="79">
        <v>53109</v>
      </c>
      <c r="AI424" s="79"/>
      <c r="AJ424" s="79"/>
      <c r="AK424" s="79"/>
      <c r="AL424" s="79"/>
      <c r="AM424" s="79"/>
      <c r="AN424" s="81">
        <v>42488.258784722224</v>
      </c>
      <c r="AO424" s="79"/>
      <c r="AP424" s="79" t="b">
        <v>1</v>
      </c>
      <c r="AQ424" s="79" t="b">
        <v>1</v>
      </c>
      <c r="AR424" s="79" t="b">
        <v>0</v>
      </c>
      <c r="AS424" s="79"/>
      <c r="AT424" s="79">
        <v>13</v>
      </c>
      <c r="AU424" s="79"/>
      <c r="AV424" s="79" t="b">
        <v>0</v>
      </c>
      <c r="AW424" s="79" t="s">
        <v>6792</v>
      </c>
      <c r="AX424" s="84" t="s">
        <v>7159</v>
      </c>
      <c r="AY424" s="79" t="s">
        <v>66</v>
      </c>
      <c r="AZ424" s="79" t="str">
        <f>REPLACE(INDEX(GroupVertices[Group],MATCH(Vertices[[#This Row],[Vertex]],GroupVertices[Vertex],0)),1,1,"")</f>
        <v>31</v>
      </c>
      <c r="BA424" s="48"/>
      <c r="BB424" s="48"/>
      <c r="BC424" s="48"/>
      <c r="BD424" s="48"/>
      <c r="BE424" s="48"/>
      <c r="BF424" s="48"/>
      <c r="BG424" s="133" t="s">
        <v>8593</v>
      </c>
      <c r="BH424" s="133" t="s">
        <v>8593</v>
      </c>
      <c r="BI424" s="133" t="s">
        <v>8756</v>
      </c>
      <c r="BJ424" s="133" t="s">
        <v>8756</v>
      </c>
      <c r="BK424" s="2"/>
      <c r="BL424" s="3"/>
      <c r="BM424" s="3"/>
      <c r="BN424" s="3"/>
      <c r="BO424" s="3"/>
    </row>
    <row r="425" spans="1:67" ht="15">
      <c r="A425" s="65" t="s">
        <v>463</v>
      </c>
      <c r="B425" s="66"/>
      <c r="C425" s="66"/>
      <c r="D425" s="67"/>
      <c r="E425" s="69">
        <v>100</v>
      </c>
      <c r="F425" s="103" t="s">
        <v>6655</v>
      </c>
      <c r="G425" s="66"/>
      <c r="H425" s="70"/>
      <c r="I425" s="71"/>
      <c r="J425" s="71"/>
      <c r="K425" s="70" t="s">
        <v>7819</v>
      </c>
      <c r="L425" s="74"/>
      <c r="M425" s="75">
        <v>6163.1875</v>
      </c>
      <c r="N425" s="75">
        <v>3262.320556640625</v>
      </c>
      <c r="O425" s="76"/>
      <c r="P425" s="77"/>
      <c r="Q425" s="77"/>
      <c r="R425" s="89"/>
      <c r="S425" s="48">
        <v>0</v>
      </c>
      <c r="T425" s="48">
        <v>1</v>
      </c>
      <c r="U425" s="49">
        <v>0</v>
      </c>
      <c r="V425" s="49">
        <v>1</v>
      </c>
      <c r="W425" s="49">
        <v>0</v>
      </c>
      <c r="X425" s="49">
        <v>0.701754</v>
      </c>
      <c r="Y425" s="49">
        <v>0</v>
      </c>
      <c r="Z425" s="49">
        <v>0</v>
      </c>
      <c r="AA425" s="72">
        <v>425</v>
      </c>
      <c r="AB425" s="72"/>
      <c r="AC425" s="73"/>
      <c r="AD425" s="79" t="s">
        <v>4322</v>
      </c>
      <c r="AE425" s="79">
        <v>250</v>
      </c>
      <c r="AF425" s="79">
        <v>111</v>
      </c>
      <c r="AG425" s="79">
        <v>6309</v>
      </c>
      <c r="AH425" s="79">
        <v>11108</v>
      </c>
      <c r="AI425" s="79"/>
      <c r="AJ425" s="79" t="s">
        <v>4939</v>
      </c>
      <c r="AK425" s="79" t="s">
        <v>5432</v>
      </c>
      <c r="AL425" s="79"/>
      <c r="AM425" s="79"/>
      <c r="AN425" s="81">
        <v>40749.0721875</v>
      </c>
      <c r="AO425" s="79"/>
      <c r="AP425" s="79" t="b">
        <v>0</v>
      </c>
      <c r="AQ425" s="79" t="b">
        <v>0</v>
      </c>
      <c r="AR425" s="79" t="b">
        <v>0</v>
      </c>
      <c r="AS425" s="79"/>
      <c r="AT425" s="79">
        <v>0</v>
      </c>
      <c r="AU425" s="84" t="s">
        <v>6499</v>
      </c>
      <c r="AV425" s="79" t="b">
        <v>0</v>
      </c>
      <c r="AW425" s="79" t="s">
        <v>6792</v>
      </c>
      <c r="AX425" s="84" t="s">
        <v>7161</v>
      </c>
      <c r="AY425" s="79" t="s">
        <v>66</v>
      </c>
      <c r="AZ425" s="79" t="str">
        <f>REPLACE(INDEX(GroupVertices[Group],MATCH(Vertices[[#This Row],[Vertex]],GroupVertices[Vertex],0)),1,1,"")</f>
        <v>126</v>
      </c>
      <c r="BA425" s="48"/>
      <c r="BB425" s="48"/>
      <c r="BC425" s="48"/>
      <c r="BD425" s="48"/>
      <c r="BE425" s="48" t="s">
        <v>1364</v>
      </c>
      <c r="BF425" s="48" t="s">
        <v>1364</v>
      </c>
      <c r="BG425" s="133" t="s">
        <v>9289</v>
      </c>
      <c r="BH425" s="133" t="s">
        <v>9289</v>
      </c>
      <c r="BI425" s="133" t="s">
        <v>8773</v>
      </c>
      <c r="BJ425" s="133" t="s">
        <v>8773</v>
      </c>
      <c r="BK425" s="2"/>
      <c r="BL425" s="3"/>
      <c r="BM425" s="3"/>
      <c r="BN425" s="3"/>
      <c r="BO425" s="3"/>
    </row>
    <row r="426" spans="1:67" ht="15">
      <c r="A426" s="65" t="s">
        <v>473</v>
      </c>
      <c r="B426" s="66"/>
      <c r="C426" s="66"/>
      <c r="D426" s="67"/>
      <c r="E426" s="69">
        <v>100</v>
      </c>
      <c r="F426" s="103" t="s">
        <v>1719</v>
      </c>
      <c r="G426" s="66"/>
      <c r="H426" s="70"/>
      <c r="I426" s="71"/>
      <c r="J426" s="71"/>
      <c r="K426" s="70" t="s">
        <v>7829</v>
      </c>
      <c r="L426" s="74"/>
      <c r="M426" s="75">
        <v>8737.6806640625</v>
      </c>
      <c r="N426" s="75">
        <v>8434.177734375</v>
      </c>
      <c r="O426" s="76"/>
      <c r="P426" s="77"/>
      <c r="Q426" s="77"/>
      <c r="R426" s="89"/>
      <c r="S426" s="48">
        <v>0</v>
      </c>
      <c r="T426" s="48">
        <v>1</v>
      </c>
      <c r="U426" s="49">
        <v>0</v>
      </c>
      <c r="V426" s="49">
        <v>1</v>
      </c>
      <c r="W426" s="49">
        <v>0</v>
      </c>
      <c r="X426" s="49">
        <v>0.701754</v>
      </c>
      <c r="Y426" s="49">
        <v>0</v>
      </c>
      <c r="Z426" s="49">
        <v>0</v>
      </c>
      <c r="AA426" s="72">
        <v>426</v>
      </c>
      <c r="AB426" s="72"/>
      <c r="AC426" s="73"/>
      <c r="AD426" s="79" t="s">
        <v>4332</v>
      </c>
      <c r="AE426" s="79">
        <v>3169</v>
      </c>
      <c r="AF426" s="79">
        <v>3803</v>
      </c>
      <c r="AG426" s="79">
        <v>48870</v>
      </c>
      <c r="AH426" s="79">
        <v>1305</v>
      </c>
      <c r="AI426" s="79"/>
      <c r="AJ426" s="79" t="s">
        <v>4949</v>
      </c>
      <c r="AK426" s="79" t="s">
        <v>5437</v>
      </c>
      <c r="AL426" s="84" t="s">
        <v>5757</v>
      </c>
      <c r="AM426" s="79"/>
      <c r="AN426" s="81">
        <v>41565.68087962963</v>
      </c>
      <c r="AO426" s="84" t="s">
        <v>6229</v>
      </c>
      <c r="AP426" s="79" t="b">
        <v>0</v>
      </c>
      <c r="AQ426" s="79" t="b">
        <v>0</v>
      </c>
      <c r="AR426" s="79" t="b">
        <v>1</v>
      </c>
      <c r="AS426" s="79"/>
      <c r="AT426" s="79">
        <v>36</v>
      </c>
      <c r="AU426" s="84" t="s">
        <v>6484</v>
      </c>
      <c r="AV426" s="79" t="b">
        <v>0</v>
      </c>
      <c r="AW426" s="79" t="s">
        <v>6792</v>
      </c>
      <c r="AX426" s="84" t="s">
        <v>7171</v>
      </c>
      <c r="AY426" s="79" t="s">
        <v>66</v>
      </c>
      <c r="AZ426" s="79" t="str">
        <f>REPLACE(INDEX(GroupVertices[Group],MATCH(Vertices[[#This Row],[Vertex]],GroupVertices[Vertex],0)),1,1,"")</f>
        <v>138</v>
      </c>
      <c r="BA426" s="48" t="s">
        <v>1280</v>
      </c>
      <c r="BB426" s="48" t="s">
        <v>1280</v>
      </c>
      <c r="BC426" s="48" t="s">
        <v>1328</v>
      </c>
      <c r="BD426" s="48" t="s">
        <v>1328</v>
      </c>
      <c r="BE426" s="48" t="s">
        <v>1366</v>
      </c>
      <c r="BF426" s="48" t="s">
        <v>1366</v>
      </c>
      <c r="BG426" s="133" t="s">
        <v>8628</v>
      </c>
      <c r="BH426" s="133" t="s">
        <v>8628</v>
      </c>
      <c r="BI426" s="133" t="s">
        <v>8777</v>
      </c>
      <c r="BJ426" s="133" t="s">
        <v>8777</v>
      </c>
      <c r="BK426" s="2"/>
      <c r="BL426" s="3"/>
      <c r="BM426" s="3"/>
      <c r="BN426" s="3"/>
      <c r="BO426" s="3"/>
    </row>
    <row r="427" spans="1:67" ht="15">
      <c r="A427" s="65" t="s">
        <v>474</v>
      </c>
      <c r="B427" s="66"/>
      <c r="C427" s="66"/>
      <c r="D427" s="67"/>
      <c r="E427" s="69">
        <v>88.33627762820258</v>
      </c>
      <c r="F427" s="103" t="s">
        <v>1720</v>
      </c>
      <c r="G427" s="66"/>
      <c r="H427" s="70"/>
      <c r="I427" s="71"/>
      <c r="J427" s="71"/>
      <c r="K427" s="70" t="s">
        <v>7830</v>
      </c>
      <c r="L427" s="74"/>
      <c r="M427" s="75">
        <v>5383.07177734375</v>
      </c>
      <c r="N427" s="75">
        <v>9409.4365234375</v>
      </c>
      <c r="O427" s="76"/>
      <c r="P427" s="77"/>
      <c r="Q427" s="77"/>
      <c r="R427" s="89"/>
      <c r="S427" s="48">
        <v>0</v>
      </c>
      <c r="T427" s="48">
        <v>1</v>
      </c>
      <c r="U427" s="49">
        <v>0</v>
      </c>
      <c r="V427" s="49">
        <v>0.333333</v>
      </c>
      <c r="W427" s="49">
        <v>0</v>
      </c>
      <c r="X427" s="49">
        <v>0.638297</v>
      </c>
      <c r="Y427" s="49">
        <v>0</v>
      </c>
      <c r="Z427" s="49">
        <v>0</v>
      </c>
      <c r="AA427" s="72">
        <v>427</v>
      </c>
      <c r="AB427" s="72"/>
      <c r="AC427" s="73"/>
      <c r="AD427" s="79" t="s">
        <v>4333</v>
      </c>
      <c r="AE427" s="79">
        <v>386</v>
      </c>
      <c r="AF427" s="79">
        <v>393</v>
      </c>
      <c r="AG427" s="79">
        <v>13963</v>
      </c>
      <c r="AH427" s="79">
        <v>23364</v>
      </c>
      <c r="AI427" s="79"/>
      <c r="AJ427" s="79" t="s">
        <v>4950</v>
      </c>
      <c r="AK427" s="79"/>
      <c r="AL427" s="79"/>
      <c r="AM427" s="79"/>
      <c r="AN427" s="81">
        <v>41068.99652777778</v>
      </c>
      <c r="AO427" s="84" t="s">
        <v>6230</v>
      </c>
      <c r="AP427" s="79" t="b">
        <v>0</v>
      </c>
      <c r="AQ427" s="79" t="b">
        <v>0</v>
      </c>
      <c r="AR427" s="79" t="b">
        <v>1</v>
      </c>
      <c r="AS427" s="79"/>
      <c r="AT427" s="79">
        <v>3</v>
      </c>
      <c r="AU427" s="84" t="s">
        <v>6484</v>
      </c>
      <c r="AV427" s="79" t="b">
        <v>0</v>
      </c>
      <c r="AW427" s="79" t="s">
        <v>6792</v>
      </c>
      <c r="AX427" s="84" t="s">
        <v>7172</v>
      </c>
      <c r="AY427" s="79" t="s">
        <v>66</v>
      </c>
      <c r="AZ427" s="79" t="str">
        <f>REPLACE(INDEX(GroupVertices[Group],MATCH(Vertices[[#This Row],[Vertex]],GroupVertices[Vertex],0)),1,1,"")</f>
        <v>30</v>
      </c>
      <c r="BA427" s="48" t="s">
        <v>1281</v>
      </c>
      <c r="BB427" s="48" t="s">
        <v>1281</v>
      </c>
      <c r="BC427" s="48" t="s">
        <v>1314</v>
      </c>
      <c r="BD427" s="48" t="s">
        <v>1314</v>
      </c>
      <c r="BE427" s="48"/>
      <c r="BF427" s="48"/>
      <c r="BG427" s="133" t="s">
        <v>8592</v>
      </c>
      <c r="BH427" s="133" t="s">
        <v>8592</v>
      </c>
      <c r="BI427" s="133" t="s">
        <v>8755</v>
      </c>
      <c r="BJ427" s="133" t="s">
        <v>8755</v>
      </c>
      <c r="BK427" s="2"/>
      <c r="BL427" s="3"/>
      <c r="BM427" s="3"/>
      <c r="BN427" s="3"/>
      <c r="BO427" s="3"/>
    </row>
    <row r="428" spans="1:67" ht="15">
      <c r="A428" s="65" t="s">
        <v>475</v>
      </c>
      <c r="B428" s="66"/>
      <c r="C428" s="66"/>
      <c r="D428" s="67"/>
      <c r="E428" s="69">
        <v>88.33627762820258</v>
      </c>
      <c r="F428" s="103" t="s">
        <v>1721</v>
      </c>
      <c r="G428" s="66"/>
      <c r="H428" s="70"/>
      <c r="I428" s="71"/>
      <c r="J428" s="71"/>
      <c r="K428" s="70" t="s">
        <v>7832</v>
      </c>
      <c r="L428" s="74"/>
      <c r="M428" s="75">
        <v>4199.83154296875</v>
      </c>
      <c r="N428" s="75">
        <v>3872.304443359375</v>
      </c>
      <c r="O428" s="76"/>
      <c r="P428" s="77"/>
      <c r="Q428" s="77"/>
      <c r="R428" s="89"/>
      <c r="S428" s="48">
        <v>0</v>
      </c>
      <c r="T428" s="48">
        <v>1</v>
      </c>
      <c r="U428" s="49">
        <v>0</v>
      </c>
      <c r="V428" s="49">
        <v>0.333333</v>
      </c>
      <c r="W428" s="49">
        <v>0</v>
      </c>
      <c r="X428" s="49">
        <v>0.77027</v>
      </c>
      <c r="Y428" s="49">
        <v>0</v>
      </c>
      <c r="Z428" s="49">
        <v>0</v>
      </c>
      <c r="AA428" s="72">
        <v>428</v>
      </c>
      <c r="AB428" s="72"/>
      <c r="AC428" s="73"/>
      <c r="AD428" s="79" t="s">
        <v>4335</v>
      </c>
      <c r="AE428" s="79">
        <v>465</v>
      </c>
      <c r="AF428" s="79">
        <v>625</v>
      </c>
      <c r="AG428" s="79">
        <v>10063</v>
      </c>
      <c r="AH428" s="79">
        <v>736</v>
      </c>
      <c r="AI428" s="79"/>
      <c r="AJ428" s="79" t="s">
        <v>4952</v>
      </c>
      <c r="AK428" s="79" t="s">
        <v>5439</v>
      </c>
      <c r="AL428" s="79"/>
      <c r="AM428" s="79"/>
      <c r="AN428" s="81">
        <v>41306.2499537037</v>
      </c>
      <c r="AO428" s="79"/>
      <c r="AP428" s="79" t="b">
        <v>1</v>
      </c>
      <c r="AQ428" s="79" t="b">
        <v>0</v>
      </c>
      <c r="AR428" s="79" t="b">
        <v>0</v>
      </c>
      <c r="AS428" s="79"/>
      <c r="AT428" s="79">
        <v>3</v>
      </c>
      <c r="AU428" s="84" t="s">
        <v>6484</v>
      </c>
      <c r="AV428" s="79" t="b">
        <v>0</v>
      </c>
      <c r="AW428" s="79" t="s">
        <v>6792</v>
      </c>
      <c r="AX428" s="84" t="s">
        <v>7174</v>
      </c>
      <c r="AY428" s="79" t="s">
        <v>66</v>
      </c>
      <c r="AZ428" s="79" t="str">
        <f>REPLACE(INDEX(GroupVertices[Group],MATCH(Vertices[[#This Row],[Vertex]],GroupVertices[Vertex],0)),1,1,"")</f>
        <v>48</v>
      </c>
      <c r="BA428" s="48"/>
      <c r="BB428" s="48"/>
      <c r="BC428" s="48"/>
      <c r="BD428" s="48"/>
      <c r="BE428" s="48" t="s">
        <v>1367</v>
      </c>
      <c r="BF428" s="48" t="s">
        <v>1367</v>
      </c>
      <c r="BG428" s="133" t="s">
        <v>9290</v>
      </c>
      <c r="BH428" s="133" t="s">
        <v>9290</v>
      </c>
      <c r="BI428" s="133" t="s">
        <v>9622</v>
      </c>
      <c r="BJ428" s="133" t="s">
        <v>9622</v>
      </c>
      <c r="BK428" s="2"/>
      <c r="BL428" s="3"/>
      <c r="BM428" s="3"/>
      <c r="BN428" s="3"/>
      <c r="BO428" s="3"/>
    </row>
    <row r="429" spans="1:67" ht="15">
      <c r="A429" s="65" t="s">
        <v>480</v>
      </c>
      <c r="B429" s="66"/>
      <c r="C429" s="66"/>
      <c r="D429" s="67"/>
      <c r="E429" s="69">
        <v>82.9129711256032</v>
      </c>
      <c r="F429" s="103" t="s">
        <v>1724</v>
      </c>
      <c r="G429" s="66"/>
      <c r="H429" s="70"/>
      <c r="I429" s="71"/>
      <c r="J429" s="71"/>
      <c r="K429" s="70" t="s">
        <v>7837</v>
      </c>
      <c r="L429" s="74"/>
      <c r="M429" s="75">
        <v>4251.98583984375</v>
      </c>
      <c r="N429" s="75">
        <v>6126.71533203125</v>
      </c>
      <c r="O429" s="76"/>
      <c r="P429" s="77"/>
      <c r="Q429" s="77"/>
      <c r="R429" s="89"/>
      <c r="S429" s="48">
        <v>0</v>
      </c>
      <c r="T429" s="48">
        <v>1</v>
      </c>
      <c r="U429" s="49">
        <v>0</v>
      </c>
      <c r="V429" s="49">
        <v>0.2</v>
      </c>
      <c r="W429" s="49">
        <v>0</v>
      </c>
      <c r="X429" s="49">
        <v>0.610687</v>
      </c>
      <c r="Y429" s="49">
        <v>0</v>
      </c>
      <c r="Z429" s="49">
        <v>0</v>
      </c>
      <c r="AA429" s="72">
        <v>429</v>
      </c>
      <c r="AB429" s="72"/>
      <c r="AC429" s="73"/>
      <c r="AD429" s="79" t="s">
        <v>4340</v>
      </c>
      <c r="AE429" s="79">
        <v>212</v>
      </c>
      <c r="AF429" s="79">
        <v>1005</v>
      </c>
      <c r="AG429" s="79">
        <v>21399</v>
      </c>
      <c r="AH429" s="79">
        <v>4</v>
      </c>
      <c r="AI429" s="79"/>
      <c r="AJ429" s="79"/>
      <c r="AK429" s="79"/>
      <c r="AL429" s="79"/>
      <c r="AM429" s="79"/>
      <c r="AN429" s="81">
        <v>42433.289826388886</v>
      </c>
      <c r="AO429" s="84" t="s">
        <v>6236</v>
      </c>
      <c r="AP429" s="79" t="b">
        <v>1</v>
      </c>
      <c r="AQ429" s="79" t="b">
        <v>0</v>
      </c>
      <c r="AR429" s="79" t="b">
        <v>1</v>
      </c>
      <c r="AS429" s="79"/>
      <c r="AT429" s="79">
        <v>7</v>
      </c>
      <c r="AU429" s="79"/>
      <c r="AV429" s="79" t="b">
        <v>0</v>
      </c>
      <c r="AW429" s="79" t="s">
        <v>6792</v>
      </c>
      <c r="AX429" s="84" t="s">
        <v>7179</v>
      </c>
      <c r="AY429" s="79" t="s">
        <v>66</v>
      </c>
      <c r="AZ429" s="79" t="str">
        <f>REPLACE(INDEX(GroupVertices[Group],MATCH(Vertices[[#This Row],[Vertex]],GroupVertices[Vertex],0)),1,1,"")</f>
        <v>21</v>
      </c>
      <c r="BA429" s="48"/>
      <c r="BB429" s="48"/>
      <c r="BC429" s="48"/>
      <c r="BD429" s="48"/>
      <c r="BE429" s="48"/>
      <c r="BF429" s="48"/>
      <c r="BG429" s="133" t="s">
        <v>8586</v>
      </c>
      <c r="BH429" s="133" t="s">
        <v>8586</v>
      </c>
      <c r="BI429" s="133" t="s">
        <v>8751</v>
      </c>
      <c r="BJ429" s="133" t="s">
        <v>8751</v>
      </c>
      <c r="BK429" s="2"/>
      <c r="BL429" s="3"/>
      <c r="BM429" s="3"/>
      <c r="BN429" s="3"/>
      <c r="BO429" s="3"/>
    </row>
    <row r="430" spans="1:67" ht="15">
      <c r="A430" s="65" t="s">
        <v>482</v>
      </c>
      <c r="B430" s="66"/>
      <c r="C430" s="66"/>
      <c r="D430" s="67"/>
      <c r="E430" s="69">
        <v>100</v>
      </c>
      <c r="F430" s="103" t="s">
        <v>1725</v>
      </c>
      <c r="G430" s="66"/>
      <c r="H430" s="70"/>
      <c r="I430" s="71"/>
      <c r="J430" s="71"/>
      <c r="K430" s="70" t="s">
        <v>7839</v>
      </c>
      <c r="L430" s="74"/>
      <c r="M430" s="75">
        <v>9270.712890625</v>
      </c>
      <c r="N430" s="75">
        <v>7320.26318359375</v>
      </c>
      <c r="O430" s="76"/>
      <c r="P430" s="77"/>
      <c r="Q430" s="77"/>
      <c r="R430" s="89"/>
      <c r="S430" s="48">
        <v>0</v>
      </c>
      <c r="T430" s="48">
        <v>1</v>
      </c>
      <c r="U430" s="49">
        <v>0</v>
      </c>
      <c r="V430" s="49">
        <v>1</v>
      </c>
      <c r="W430" s="49">
        <v>0</v>
      </c>
      <c r="X430" s="49">
        <v>0.999999</v>
      </c>
      <c r="Y430" s="49">
        <v>0</v>
      </c>
      <c r="Z430" s="49">
        <v>0</v>
      </c>
      <c r="AA430" s="72">
        <v>430</v>
      </c>
      <c r="AB430" s="72"/>
      <c r="AC430" s="73"/>
      <c r="AD430" s="79" t="s">
        <v>4342</v>
      </c>
      <c r="AE430" s="79">
        <v>1359</v>
      </c>
      <c r="AF430" s="79">
        <v>969</v>
      </c>
      <c r="AG430" s="79">
        <v>11295</v>
      </c>
      <c r="AH430" s="79">
        <v>19107</v>
      </c>
      <c r="AI430" s="79"/>
      <c r="AJ430" s="79" t="s">
        <v>4957</v>
      </c>
      <c r="AK430" s="79" t="s">
        <v>5442</v>
      </c>
      <c r="AL430" s="79"/>
      <c r="AM430" s="79"/>
      <c r="AN430" s="81">
        <v>40597.06392361111</v>
      </c>
      <c r="AO430" s="84" t="s">
        <v>6238</v>
      </c>
      <c r="AP430" s="79" t="b">
        <v>0</v>
      </c>
      <c r="AQ430" s="79" t="b">
        <v>0</v>
      </c>
      <c r="AR430" s="79" t="b">
        <v>1</v>
      </c>
      <c r="AS430" s="79"/>
      <c r="AT430" s="79">
        <v>3</v>
      </c>
      <c r="AU430" s="84" t="s">
        <v>6498</v>
      </c>
      <c r="AV430" s="79" t="b">
        <v>0</v>
      </c>
      <c r="AW430" s="79" t="s">
        <v>6792</v>
      </c>
      <c r="AX430" s="84" t="s">
        <v>7181</v>
      </c>
      <c r="AY430" s="79" t="s">
        <v>66</v>
      </c>
      <c r="AZ430" s="79" t="str">
        <f>REPLACE(INDEX(GroupVertices[Group],MATCH(Vertices[[#This Row],[Vertex]],GroupVertices[Vertex],0)),1,1,"")</f>
        <v>94</v>
      </c>
      <c r="BA430" s="48"/>
      <c r="BB430" s="48"/>
      <c r="BC430" s="48"/>
      <c r="BD430" s="48"/>
      <c r="BE430" s="48"/>
      <c r="BF430" s="48"/>
      <c r="BG430" s="133" t="s">
        <v>9291</v>
      </c>
      <c r="BH430" s="133" t="s">
        <v>9291</v>
      </c>
      <c r="BI430" s="133" t="s">
        <v>9623</v>
      </c>
      <c r="BJ430" s="133" t="s">
        <v>9623</v>
      </c>
      <c r="BK430" s="2"/>
      <c r="BL430" s="3"/>
      <c r="BM430" s="3"/>
      <c r="BN430" s="3"/>
      <c r="BO430" s="3"/>
    </row>
    <row r="431" spans="1:67" ht="15">
      <c r="A431" s="65" t="s">
        <v>486</v>
      </c>
      <c r="B431" s="66"/>
      <c r="C431" s="66"/>
      <c r="D431" s="67"/>
      <c r="E431" s="69">
        <v>100</v>
      </c>
      <c r="F431" s="103" t="s">
        <v>1729</v>
      </c>
      <c r="G431" s="66"/>
      <c r="H431" s="70"/>
      <c r="I431" s="71"/>
      <c r="J431" s="71"/>
      <c r="K431" s="70" t="s">
        <v>7844</v>
      </c>
      <c r="L431" s="74"/>
      <c r="M431" s="75">
        <v>6722.3173828125</v>
      </c>
      <c r="N431" s="75">
        <v>6524.56005859375</v>
      </c>
      <c r="O431" s="76"/>
      <c r="P431" s="77"/>
      <c r="Q431" s="77"/>
      <c r="R431" s="89"/>
      <c r="S431" s="48">
        <v>0</v>
      </c>
      <c r="T431" s="48">
        <v>1</v>
      </c>
      <c r="U431" s="49">
        <v>0</v>
      </c>
      <c r="V431" s="49">
        <v>1</v>
      </c>
      <c r="W431" s="49">
        <v>0</v>
      </c>
      <c r="X431" s="49">
        <v>0.999999</v>
      </c>
      <c r="Y431" s="49">
        <v>0</v>
      </c>
      <c r="Z431" s="49">
        <v>0</v>
      </c>
      <c r="AA431" s="72">
        <v>431</v>
      </c>
      <c r="AB431" s="72"/>
      <c r="AC431" s="73"/>
      <c r="AD431" s="79" t="s">
        <v>4347</v>
      </c>
      <c r="AE431" s="79">
        <v>161</v>
      </c>
      <c r="AF431" s="79">
        <v>446</v>
      </c>
      <c r="AG431" s="79">
        <v>16742</v>
      </c>
      <c r="AH431" s="79">
        <v>50583</v>
      </c>
      <c r="AI431" s="79"/>
      <c r="AJ431" s="79" t="s">
        <v>4962</v>
      </c>
      <c r="AK431" s="79" t="s">
        <v>5445</v>
      </c>
      <c r="AL431" s="79"/>
      <c r="AM431" s="79"/>
      <c r="AN431" s="81">
        <v>39921.09333333333</v>
      </c>
      <c r="AO431" s="84" t="s">
        <v>6243</v>
      </c>
      <c r="AP431" s="79" t="b">
        <v>0</v>
      </c>
      <c r="AQ431" s="79" t="b">
        <v>0</v>
      </c>
      <c r="AR431" s="79" t="b">
        <v>1</v>
      </c>
      <c r="AS431" s="79"/>
      <c r="AT431" s="79">
        <v>8</v>
      </c>
      <c r="AU431" s="84" t="s">
        <v>6489</v>
      </c>
      <c r="AV431" s="79" t="b">
        <v>0</v>
      </c>
      <c r="AW431" s="79" t="s">
        <v>6792</v>
      </c>
      <c r="AX431" s="84" t="s">
        <v>7186</v>
      </c>
      <c r="AY431" s="79" t="s">
        <v>66</v>
      </c>
      <c r="AZ431" s="79" t="str">
        <f>REPLACE(INDEX(GroupVertices[Group],MATCH(Vertices[[#This Row],[Vertex]],GroupVertices[Vertex],0)),1,1,"")</f>
        <v>88</v>
      </c>
      <c r="BA431" s="48"/>
      <c r="BB431" s="48"/>
      <c r="BC431" s="48"/>
      <c r="BD431" s="48"/>
      <c r="BE431" s="48"/>
      <c r="BF431" s="48"/>
      <c r="BG431" s="133" t="s">
        <v>9292</v>
      </c>
      <c r="BH431" s="133" t="s">
        <v>9292</v>
      </c>
      <c r="BI431" s="133" t="s">
        <v>9624</v>
      </c>
      <c r="BJ431" s="133" t="s">
        <v>9624</v>
      </c>
      <c r="BK431" s="2"/>
      <c r="BL431" s="3"/>
      <c r="BM431" s="3"/>
      <c r="BN431" s="3"/>
      <c r="BO431" s="3"/>
    </row>
    <row r="432" spans="1:67" ht="15">
      <c r="A432" s="65" t="s">
        <v>487</v>
      </c>
      <c r="B432" s="66"/>
      <c r="C432" s="66"/>
      <c r="D432" s="67"/>
      <c r="E432" s="69">
        <v>100</v>
      </c>
      <c r="F432" s="103" t="s">
        <v>1730</v>
      </c>
      <c r="G432" s="66"/>
      <c r="H432" s="70"/>
      <c r="I432" s="71"/>
      <c r="J432" s="71"/>
      <c r="K432" s="70" t="s">
        <v>7846</v>
      </c>
      <c r="L432" s="74"/>
      <c r="M432" s="75">
        <v>5539.09765625</v>
      </c>
      <c r="N432" s="75">
        <v>2227.90771484375</v>
      </c>
      <c r="O432" s="76"/>
      <c r="P432" s="77"/>
      <c r="Q432" s="77"/>
      <c r="R432" s="89"/>
      <c r="S432" s="48">
        <v>0</v>
      </c>
      <c r="T432" s="48">
        <v>1</v>
      </c>
      <c r="U432" s="49">
        <v>0</v>
      </c>
      <c r="V432" s="49">
        <v>1</v>
      </c>
      <c r="W432" s="49">
        <v>0</v>
      </c>
      <c r="X432" s="49">
        <v>0.999999</v>
      </c>
      <c r="Y432" s="49">
        <v>0</v>
      </c>
      <c r="Z432" s="49">
        <v>0</v>
      </c>
      <c r="AA432" s="72">
        <v>432</v>
      </c>
      <c r="AB432" s="72"/>
      <c r="AC432" s="73"/>
      <c r="AD432" s="79" t="s">
        <v>4349</v>
      </c>
      <c r="AE432" s="79">
        <v>380</v>
      </c>
      <c r="AF432" s="79">
        <v>4299</v>
      </c>
      <c r="AG432" s="79">
        <v>19386</v>
      </c>
      <c r="AH432" s="79">
        <v>86</v>
      </c>
      <c r="AI432" s="79"/>
      <c r="AJ432" s="79" t="s">
        <v>4964</v>
      </c>
      <c r="AK432" s="79" t="s">
        <v>5447</v>
      </c>
      <c r="AL432" s="84" t="s">
        <v>5764</v>
      </c>
      <c r="AM432" s="79"/>
      <c r="AN432" s="81">
        <v>40591.819131944445</v>
      </c>
      <c r="AO432" s="84" t="s">
        <v>6245</v>
      </c>
      <c r="AP432" s="79" t="b">
        <v>1</v>
      </c>
      <c r="AQ432" s="79" t="b">
        <v>0</v>
      </c>
      <c r="AR432" s="79" t="b">
        <v>0</v>
      </c>
      <c r="AS432" s="79"/>
      <c r="AT432" s="79">
        <v>95</v>
      </c>
      <c r="AU432" s="84" t="s">
        <v>6484</v>
      </c>
      <c r="AV432" s="79" t="b">
        <v>0</v>
      </c>
      <c r="AW432" s="79" t="s">
        <v>6792</v>
      </c>
      <c r="AX432" s="84" t="s">
        <v>7188</v>
      </c>
      <c r="AY432" s="79" t="s">
        <v>66</v>
      </c>
      <c r="AZ432" s="79" t="str">
        <f>REPLACE(INDEX(GroupVertices[Group],MATCH(Vertices[[#This Row],[Vertex]],GroupVertices[Vertex],0)),1,1,"")</f>
        <v>120</v>
      </c>
      <c r="BA432" s="48" t="s">
        <v>1283</v>
      </c>
      <c r="BB432" s="48" t="s">
        <v>1283</v>
      </c>
      <c r="BC432" s="48" t="s">
        <v>1314</v>
      </c>
      <c r="BD432" s="48" t="s">
        <v>1314</v>
      </c>
      <c r="BE432" s="48"/>
      <c r="BF432" s="48"/>
      <c r="BG432" s="133" t="s">
        <v>9293</v>
      </c>
      <c r="BH432" s="133" t="s">
        <v>9293</v>
      </c>
      <c r="BI432" s="133" t="s">
        <v>9625</v>
      </c>
      <c r="BJ432" s="133" t="s">
        <v>9625</v>
      </c>
      <c r="BK432" s="2"/>
      <c r="BL432" s="3"/>
      <c r="BM432" s="3"/>
      <c r="BN432" s="3"/>
      <c r="BO432" s="3"/>
    </row>
    <row r="433" spans="1:67" ht="15">
      <c r="A433" s="65" t="s">
        <v>490</v>
      </c>
      <c r="B433" s="66"/>
      <c r="C433" s="66"/>
      <c r="D433" s="67"/>
      <c r="E433" s="69">
        <v>100</v>
      </c>
      <c r="F433" s="103" t="s">
        <v>1733</v>
      </c>
      <c r="G433" s="66"/>
      <c r="H433" s="70"/>
      <c r="I433" s="71"/>
      <c r="J433" s="71"/>
      <c r="K433" s="70" t="s">
        <v>7852</v>
      </c>
      <c r="L433" s="74"/>
      <c r="M433" s="75">
        <v>8516.552734375</v>
      </c>
      <c r="N433" s="75">
        <v>9680.7353515625</v>
      </c>
      <c r="O433" s="76"/>
      <c r="P433" s="77"/>
      <c r="Q433" s="77"/>
      <c r="R433" s="89"/>
      <c r="S433" s="48">
        <v>0</v>
      </c>
      <c r="T433" s="48">
        <v>1</v>
      </c>
      <c r="U433" s="49">
        <v>0</v>
      </c>
      <c r="V433" s="49">
        <v>1</v>
      </c>
      <c r="W433" s="49">
        <v>0</v>
      </c>
      <c r="X433" s="49">
        <v>0.999999</v>
      </c>
      <c r="Y433" s="49">
        <v>0</v>
      </c>
      <c r="Z433" s="49">
        <v>0</v>
      </c>
      <c r="AA433" s="72">
        <v>433</v>
      </c>
      <c r="AB433" s="72"/>
      <c r="AC433" s="73"/>
      <c r="AD433" s="79" t="s">
        <v>4355</v>
      </c>
      <c r="AE433" s="79">
        <v>217</v>
      </c>
      <c r="AF433" s="79">
        <v>9</v>
      </c>
      <c r="AG433" s="79">
        <v>44</v>
      </c>
      <c r="AH433" s="79">
        <v>390</v>
      </c>
      <c r="AI433" s="79"/>
      <c r="AJ433" s="79"/>
      <c r="AK433" s="79"/>
      <c r="AL433" s="79"/>
      <c r="AM433" s="79"/>
      <c r="AN433" s="81">
        <v>43409.634108796294</v>
      </c>
      <c r="AO433" s="79"/>
      <c r="AP433" s="79" t="b">
        <v>1</v>
      </c>
      <c r="AQ433" s="79" t="b">
        <v>0</v>
      </c>
      <c r="AR433" s="79" t="b">
        <v>0</v>
      </c>
      <c r="AS433" s="79"/>
      <c r="AT433" s="79">
        <v>0</v>
      </c>
      <c r="AU433" s="79"/>
      <c r="AV433" s="79" t="b">
        <v>0</v>
      </c>
      <c r="AW433" s="79" t="s">
        <v>6792</v>
      </c>
      <c r="AX433" s="84" t="s">
        <v>7194</v>
      </c>
      <c r="AY433" s="79" t="s">
        <v>66</v>
      </c>
      <c r="AZ433" s="79" t="str">
        <f>REPLACE(INDEX(GroupVertices[Group],MATCH(Vertices[[#This Row],[Vertex]],GroupVertices[Vertex],0)),1,1,"")</f>
        <v>115</v>
      </c>
      <c r="BA433" s="48"/>
      <c r="BB433" s="48"/>
      <c r="BC433" s="48"/>
      <c r="BD433" s="48"/>
      <c r="BE433" s="48"/>
      <c r="BF433" s="48"/>
      <c r="BG433" s="133" t="s">
        <v>9294</v>
      </c>
      <c r="BH433" s="133" t="s">
        <v>9294</v>
      </c>
      <c r="BI433" s="133" t="s">
        <v>9626</v>
      </c>
      <c r="BJ433" s="133" t="s">
        <v>9626</v>
      </c>
      <c r="BK433" s="2"/>
      <c r="BL433" s="3"/>
      <c r="BM433" s="3"/>
      <c r="BN433" s="3"/>
      <c r="BO433" s="3"/>
    </row>
    <row r="434" spans="1:67" ht="15">
      <c r="A434" s="65" t="s">
        <v>491</v>
      </c>
      <c r="B434" s="66"/>
      <c r="C434" s="66"/>
      <c r="D434" s="67"/>
      <c r="E434" s="69">
        <v>79.34071284511961</v>
      </c>
      <c r="F434" s="103" t="s">
        <v>1734</v>
      </c>
      <c r="G434" s="66"/>
      <c r="H434" s="70"/>
      <c r="I434" s="71"/>
      <c r="J434" s="71"/>
      <c r="K434" s="70" t="s">
        <v>7854</v>
      </c>
      <c r="L434" s="74"/>
      <c r="M434" s="75">
        <v>3042.6064453125</v>
      </c>
      <c r="N434" s="75">
        <v>1872.8756103515625</v>
      </c>
      <c r="O434" s="76"/>
      <c r="P434" s="77"/>
      <c r="Q434" s="77"/>
      <c r="R434" s="89"/>
      <c r="S434" s="48">
        <v>0</v>
      </c>
      <c r="T434" s="48">
        <v>1</v>
      </c>
      <c r="U434" s="49">
        <v>0</v>
      </c>
      <c r="V434" s="49">
        <v>0.142857</v>
      </c>
      <c r="W434" s="49">
        <v>0</v>
      </c>
      <c r="X434" s="49">
        <v>0.595238</v>
      </c>
      <c r="Y434" s="49">
        <v>0</v>
      </c>
      <c r="Z434" s="49">
        <v>0</v>
      </c>
      <c r="AA434" s="72">
        <v>434</v>
      </c>
      <c r="AB434" s="72"/>
      <c r="AC434" s="73"/>
      <c r="AD434" s="79" t="s">
        <v>4357</v>
      </c>
      <c r="AE434" s="79">
        <v>116</v>
      </c>
      <c r="AF434" s="79">
        <v>227</v>
      </c>
      <c r="AG434" s="79">
        <v>50444</v>
      </c>
      <c r="AH434" s="79">
        <v>744</v>
      </c>
      <c r="AI434" s="79"/>
      <c r="AJ434" s="79" t="s">
        <v>4971</v>
      </c>
      <c r="AK434" s="79" t="s">
        <v>5453</v>
      </c>
      <c r="AL434" s="84" t="s">
        <v>5770</v>
      </c>
      <c r="AM434" s="79"/>
      <c r="AN434" s="81">
        <v>39937.09957175926</v>
      </c>
      <c r="AO434" s="84" t="s">
        <v>6252</v>
      </c>
      <c r="AP434" s="79" t="b">
        <v>0</v>
      </c>
      <c r="AQ434" s="79" t="b">
        <v>0</v>
      </c>
      <c r="AR434" s="79" t="b">
        <v>1</v>
      </c>
      <c r="AS434" s="79"/>
      <c r="AT434" s="79">
        <v>16</v>
      </c>
      <c r="AU434" s="84" t="s">
        <v>6490</v>
      </c>
      <c r="AV434" s="79" t="b">
        <v>0</v>
      </c>
      <c r="AW434" s="79" t="s">
        <v>6792</v>
      </c>
      <c r="AX434" s="84" t="s">
        <v>7196</v>
      </c>
      <c r="AY434" s="79" t="s">
        <v>66</v>
      </c>
      <c r="AZ434" s="79" t="str">
        <f>REPLACE(INDEX(GroupVertices[Group],MATCH(Vertices[[#This Row],[Vertex]],GroupVertices[Vertex],0)),1,1,"")</f>
        <v>16</v>
      </c>
      <c r="BA434" s="48"/>
      <c r="BB434" s="48"/>
      <c r="BC434" s="48"/>
      <c r="BD434" s="48"/>
      <c r="BE434" s="48"/>
      <c r="BF434" s="48"/>
      <c r="BG434" s="133" t="s">
        <v>8582</v>
      </c>
      <c r="BH434" s="133" t="s">
        <v>8582</v>
      </c>
      <c r="BI434" s="133" t="s">
        <v>8747</v>
      </c>
      <c r="BJ434" s="133" t="s">
        <v>8747</v>
      </c>
      <c r="BK434" s="2"/>
      <c r="BL434" s="3"/>
      <c r="BM434" s="3"/>
      <c r="BN434" s="3"/>
      <c r="BO434" s="3"/>
    </row>
    <row r="435" spans="1:67" ht="15">
      <c r="A435" s="65" t="s">
        <v>492</v>
      </c>
      <c r="B435" s="66"/>
      <c r="C435" s="66"/>
      <c r="D435" s="67"/>
      <c r="E435" s="69">
        <v>79.34071284511961</v>
      </c>
      <c r="F435" s="103" t="s">
        <v>1735</v>
      </c>
      <c r="G435" s="66"/>
      <c r="H435" s="70"/>
      <c r="I435" s="71"/>
      <c r="J435" s="71"/>
      <c r="K435" s="70" t="s">
        <v>7856</v>
      </c>
      <c r="L435" s="74"/>
      <c r="M435" s="75">
        <v>3497.697265625</v>
      </c>
      <c r="N435" s="75">
        <v>2113.20947265625</v>
      </c>
      <c r="O435" s="76"/>
      <c r="P435" s="77"/>
      <c r="Q435" s="77"/>
      <c r="R435" s="89"/>
      <c r="S435" s="48">
        <v>0</v>
      </c>
      <c r="T435" s="48">
        <v>1</v>
      </c>
      <c r="U435" s="49">
        <v>0</v>
      </c>
      <c r="V435" s="49">
        <v>0.142857</v>
      </c>
      <c r="W435" s="49">
        <v>0</v>
      </c>
      <c r="X435" s="49">
        <v>0.595238</v>
      </c>
      <c r="Y435" s="49">
        <v>0</v>
      </c>
      <c r="Z435" s="49">
        <v>0</v>
      </c>
      <c r="AA435" s="72">
        <v>435</v>
      </c>
      <c r="AB435" s="72"/>
      <c r="AC435" s="73"/>
      <c r="AD435" s="79" t="s">
        <v>4359</v>
      </c>
      <c r="AE435" s="79">
        <v>169</v>
      </c>
      <c r="AF435" s="79">
        <v>80</v>
      </c>
      <c r="AG435" s="79">
        <v>20185</v>
      </c>
      <c r="AH435" s="79">
        <v>41472</v>
      </c>
      <c r="AI435" s="79"/>
      <c r="AJ435" s="79" t="s">
        <v>4973</v>
      </c>
      <c r="AK435" s="79" t="s">
        <v>5282</v>
      </c>
      <c r="AL435" s="84" t="s">
        <v>5772</v>
      </c>
      <c r="AM435" s="79"/>
      <c r="AN435" s="81">
        <v>42815.759884259256</v>
      </c>
      <c r="AO435" s="84" t="s">
        <v>6254</v>
      </c>
      <c r="AP435" s="79" t="b">
        <v>0</v>
      </c>
      <c r="AQ435" s="79" t="b">
        <v>0</v>
      </c>
      <c r="AR435" s="79" t="b">
        <v>1</v>
      </c>
      <c r="AS435" s="79"/>
      <c r="AT435" s="79">
        <v>2</v>
      </c>
      <c r="AU435" s="84" t="s">
        <v>6484</v>
      </c>
      <c r="AV435" s="79" t="b">
        <v>0</v>
      </c>
      <c r="AW435" s="79" t="s">
        <v>6792</v>
      </c>
      <c r="AX435" s="84" t="s">
        <v>7198</v>
      </c>
      <c r="AY435" s="79" t="s">
        <v>66</v>
      </c>
      <c r="AZ435" s="79" t="str">
        <f>REPLACE(INDEX(GroupVertices[Group],MATCH(Vertices[[#This Row],[Vertex]],GroupVertices[Vertex],0)),1,1,"")</f>
        <v>16</v>
      </c>
      <c r="BA435" s="48"/>
      <c r="BB435" s="48"/>
      <c r="BC435" s="48"/>
      <c r="BD435" s="48"/>
      <c r="BE435" s="48"/>
      <c r="BF435" s="48"/>
      <c r="BG435" s="133" t="s">
        <v>8582</v>
      </c>
      <c r="BH435" s="133" t="s">
        <v>8582</v>
      </c>
      <c r="BI435" s="133" t="s">
        <v>8747</v>
      </c>
      <c r="BJ435" s="133" t="s">
        <v>8747</v>
      </c>
      <c r="BK435" s="2"/>
      <c r="BL435" s="3"/>
      <c r="BM435" s="3"/>
      <c r="BN435" s="3"/>
      <c r="BO435" s="3"/>
    </row>
    <row r="436" spans="1:67" ht="15">
      <c r="A436" s="65" t="s">
        <v>493</v>
      </c>
      <c r="B436" s="66"/>
      <c r="C436" s="66"/>
      <c r="D436" s="67"/>
      <c r="E436" s="69">
        <v>100</v>
      </c>
      <c r="F436" s="103" t="s">
        <v>1736</v>
      </c>
      <c r="G436" s="66"/>
      <c r="H436" s="70"/>
      <c r="I436" s="71"/>
      <c r="J436" s="71"/>
      <c r="K436" s="70" t="s">
        <v>7857</v>
      </c>
      <c r="L436" s="74"/>
      <c r="M436" s="75">
        <v>6319.234375</v>
      </c>
      <c r="N436" s="75">
        <v>4402.7685546875</v>
      </c>
      <c r="O436" s="76"/>
      <c r="P436" s="77"/>
      <c r="Q436" s="77"/>
      <c r="R436" s="89"/>
      <c r="S436" s="48">
        <v>0</v>
      </c>
      <c r="T436" s="48">
        <v>1</v>
      </c>
      <c r="U436" s="49">
        <v>0</v>
      </c>
      <c r="V436" s="49">
        <v>1</v>
      </c>
      <c r="W436" s="49">
        <v>0</v>
      </c>
      <c r="X436" s="49">
        <v>0.999999</v>
      </c>
      <c r="Y436" s="49">
        <v>0</v>
      </c>
      <c r="Z436" s="49">
        <v>0</v>
      </c>
      <c r="AA436" s="72">
        <v>436</v>
      </c>
      <c r="AB436" s="72"/>
      <c r="AC436" s="73"/>
      <c r="AD436" s="79" t="s">
        <v>4360</v>
      </c>
      <c r="AE436" s="79">
        <v>271</v>
      </c>
      <c r="AF436" s="79">
        <v>142</v>
      </c>
      <c r="AG436" s="79">
        <v>7452</v>
      </c>
      <c r="AH436" s="79">
        <v>16421</v>
      </c>
      <c r="AI436" s="79"/>
      <c r="AJ436" s="79" t="s">
        <v>4974</v>
      </c>
      <c r="AK436" s="79" t="s">
        <v>5455</v>
      </c>
      <c r="AL436" s="79"/>
      <c r="AM436" s="79"/>
      <c r="AN436" s="81">
        <v>43523.85839120371</v>
      </c>
      <c r="AO436" s="84" t="s">
        <v>6255</v>
      </c>
      <c r="AP436" s="79" t="b">
        <v>1</v>
      </c>
      <c r="AQ436" s="79" t="b">
        <v>0</v>
      </c>
      <c r="AR436" s="79" t="b">
        <v>0</v>
      </c>
      <c r="AS436" s="79"/>
      <c r="AT436" s="79">
        <v>2</v>
      </c>
      <c r="AU436" s="79"/>
      <c r="AV436" s="79" t="b">
        <v>0</v>
      </c>
      <c r="AW436" s="79" t="s">
        <v>6792</v>
      </c>
      <c r="AX436" s="84" t="s">
        <v>7199</v>
      </c>
      <c r="AY436" s="79" t="s">
        <v>66</v>
      </c>
      <c r="AZ436" s="79" t="str">
        <f>REPLACE(INDEX(GroupVertices[Group],MATCH(Vertices[[#This Row],[Vertex]],GroupVertices[Vertex],0)),1,1,"")</f>
        <v>65</v>
      </c>
      <c r="BA436" s="48"/>
      <c r="BB436" s="48"/>
      <c r="BC436" s="48"/>
      <c r="BD436" s="48"/>
      <c r="BE436" s="48"/>
      <c r="BF436" s="48"/>
      <c r="BG436" s="133" t="s">
        <v>9295</v>
      </c>
      <c r="BH436" s="133" t="s">
        <v>9295</v>
      </c>
      <c r="BI436" s="133" t="s">
        <v>9627</v>
      </c>
      <c r="BJ436" s="133" t="s">
        <v>9627</v>
      </c>
      <c r="BK436" s="2"/>
      <c r="BL436" s="3"/>
      <c r="BM436" s="3"/>
      <c r="BN436" s="3"/>
      <c r="BO436" s="3"/>
    </row>
    <row r="437" spans="1:67" ht="15">
      <c r="A437" s="65" t="s">
        <v>494</v>
      </c>
      <c r="B437" s="66"/>
      <c r="C437" s="66"/>
      <c r="D437" s="67"/>
      <c r="E437" s="69">
        <v>79.34071284511961</v>
      </c>
      <c r="F437" s="103" t="s">
        <v>1737</v>
      </c>
      <c r="G437" s="66"/>
      <c r="H437" s="70"/>
      <c r="I437" s="71"/>
      <c r="J437" s="71"/>
      <c r="K437" s="70" t="s">
        <v>7859</v>
      </c>
      <c r="L437" s="74"/>
      <c r="M437" s="75">
        <v>3200.986572265625</v>
      </c>
      <c r="N437" s="75">
        <v>2360.51220703125</v>
      </c>
      <c r="O437" s="76"/>
      <c r="P437" s="77"/>
      <c r="Q437" s="77"/>
      <c r="R437" s="89"/>
      <c r="S437" s="48">
        <v>0</v>
      </c>
      <c r="T437" s="48">
        <v>1</v>
      </c>
      <c r="U437" s="49">
        <v>0</v>
      </c>
      <c r="V437" s="49">
        <v>0.142857</v>
      </c>
      <c r="W437" s="49">
        <v>0</v>
      </c>
      <c r="X437" s="49">
        <v>0.595238</v>
      </c>
      <c r="Y437" s="49">
        <v>0</v>
      </c>
      <c r="Z437" s="49">
        <v>0</v>
      </c>
      <c r="AA437" s="72">
        <v>437</v>
      </c>
      <c r="AB437" s="72"/>
      <c r="AC437" s="73"/>
      <c r="AD437" s="79" t="s">
        <v>4362</v>
      </c>
      <c r="AE437" s="79">
        <v>1652</v>
      </c>
      <c r="AF437" s="79">
        <v>95</v>
      </c>
      <c r="AG437" s="79">
        <v>3313</v>
      </c>
      <c r="AH437" s="79">
        <v>2114</v>
      </c>
      <c r="AI437" s="79"/>
      <c r="AJ437" s="79" t="s">
        <v>4976</v>
      </c>
      <c r="AK437" s="79"/>
      <c r="AL437" s="79"/>
      <c r="AM437" s="79"/>
      <c r="AN437" s="81">
        <v>41998.29447916667</v>
      </c>
      <c r="AO437" s="84" t="s">
        <v>6257</v>
      </c>
      <c r="AP437" s="79" t="b">
        <v>0</v>
      </c>
      <c r="AQ437" s="79" t="b">
        <v>0</v>
      </c>
      <c r="AR437" s="79" t="b">
        <v>0</v>
      </c>
      <c r="AS437" s="79"/>
      <c r="AT437" s="79">
        <v>4</v>
      </c>
      <c r="AU437" s="84" t="s">
        <v>6484</v>
      </c>
      <c r="AV437" s="79" t="b">
        <v>0</v>
      </c>
      <c r="AW437" s="79" t="s">
        <v>6792</v>
      </c>
      <c r="AX437" s="84" t="s">
        <v>7201</v>
      </c>
      <c r="AY437" s="79" t="s">
        <v>66</v>
      </c>
      <c r="AZ437" s="79" t="str">
        <f>REPLACE(INDEX(GroupVertices[Group],MATCH(Vertices[[#This Row],[Vertex]],GroupVertices[Vertex],0)),1,1,"")</f>
        <v>16</v>
      </c>
      <c r="BA437" s="48"/>
      <c r="BB437" s="48"/>
      <c r="BC437" s="48"/>
      <c r="BD437" s="48"/>
      <c r="BE437" s="48"/>
      <c r="BF437" s="48"/>
      <c r="BG437" s="133" t="s">
        <v>8582</v>
      </c>
      <c r="BH437" s="133" t="s">
        <v>8582</v>
      </c>
      <c r="BI437" s="133" t="s">
        <v>8747</v>
      </c>
      <c r="BJ437" s="133" t="s">
        <v>8747</v>
      </c>
      <c r="BK437" s="2"/>
      <c r="BL437" s="3"/>
      <c r="BM437" s="3"/>
      <c r="BN437" s="3"/>
      <c r="BO437" s="3"/>
    </row>
    <row r="438" spans="1:67" ht="15">
      <c r="A438" s="65" t="s">
        <v>496</v>
      </c>
      <c r="B438" s="66"/>
      <c r="C438" s="66"/>
      <c r="D438" s="67"/>
      <c r="E438" s="69">
        <v>79.34071284511961</v>
      </c>
      <c r="F438" s="103" t="s">
        <v>1739</v>
      </c>
      <c r="G438" s="66"/>
      <c r="H438" s="70"/>
      <c r="I438" s="71"/>
      <c r="J438" s="71"/>
      <c r="K438" s="70" t="s">
        <v>7860</v>
      </c>
      <c r="L438" s="74"/>
      <c r="M438" s="75">
        <v>3243.17724609375</v>
      </c>
      <c r="N438" s="75">
        <v>1511.790771484375</v>
      </c>
      <c r="O438" s="76"/>
      <c r="P438" s="77"/>
      <c r="Q438" s="77"/>
      <c r="R438" s="89"/>
      <c r="S438" s="48">
        <v>0</v>
      </c>
      <c r="T438" s="48">
        <v>1</v>
      </c>
      <c r="U438" s="49">
        <v>0</v>
      </c>
      <c r="V438" s="49">
        <v>0.142857</v>
      </c>
      <c r="W438" s="49">
        <v>0</v>
      </c>
      <c r="X438" s="49">
        <v>0.595238</v>
      </c>
      <c r="Y438" s="49">
        <v>0</v>
      </c>
      <c r="Z438" s="49">
        <v>0</v>
      </c>
      <c r="AA438" s="72">
        <v>438</v>
      </c>
      <c r="AB438" s="72"/>
      <c r="AC438" s="73"/>
      <c r="AD438" s="79" t="s">
        <v>4363</v>
      </c>
      <c r="AE438" s="79">
        <v>136</v>
      </c>
      <c r="AF438" s="79">
        <v>147</v>
      </c>
      <c r="AG438" s="79">
        <v>26245</v>
      </c>
      <c r="AH438" s="79">
        <v>5945</v>
      </c>
      <c r="AI438" s="79"/>
      <c r="AJ438" s="79" t="s">
        <v>4977</v>
      </c>
      <c r="AK438" s="79" t="s">
        <v>5457</v>
      </c>
      <c r="AL438" s="79"/>
      <c r="AM438" s="79"/>
      <c r="AN438" s="81">
        <v>41450.13438657407</v>
      </c>
      <c r="AO438" s="84" t="s">
        <v>6258</v>
      </c>
      <c r="AP438" s="79" t="b">
        <v>0</v>
      </c>
      <c r="AQ438" s="79" t="b">
        <v>0</v>
      </c>
      <c r="AR438" s="79" t="b">
        <v>0</v>
      </c>
      <c r="AS438" s="79"/>
      <c r="AT438" s="79">
        <v>6</v>
      </c>
      <c r="AU438" s="84" t="s">
        <v>6484</v>
      </c>
      <c r="AV438" s="79" t="b">
        <v>0</v>
      </c>
      <c r="AW438" s="79" t="s">
        <v>6792</v>
      </c>
      <c r="AX438" s="84" t="s">
        <v>7202</v>
      </c>
      <c r="AY438" s="79" t="s">
        <v>66</v>
      </c>
      <c r="AZ438" s="79" t="str">
        <f>REPLACE(INDEX(GroupVertices[Group],MATCH(Vertices[[#This Row],[Vertex]],GroupVertices[Vertex],0)),1,1,"")</f>
        <v>16</v>
      </c>
      <c r="BA438" s="48"/>
      <c r="BB438" s="48"/>
      <c r="BC438" s="48"/>
      <c r="BD438" s="48"/>
      <c r="BE438" s="48"/>
      <c r="BF438" s="48"/>
      <c r="BG438" s="133" t="s">
        <v>8582</v>
      </c>
      <c r="BH438" s="133" t="s">
        <v>8582</v>
      </c>
      <c r="BI438" s="133" t="s">
        <v>8747</v>
      </c>
      <c r="BJ438" s="133" t="s">
        <v>8747</v>
      </c>
      <c r="BK438" s="2"/>
      <c r="BL438" s="3"/>
      <c r="BM438" s="3"/>
      <c r="BN438" s="3"/>
      <c r="BO438" s="3"/>
    </row>
    <row r="439" spans="1:67" ht="15">
      <c r="A439" s="65" t="s">
        <v>497</v>
      </c>
      <c r="B439" s="66"/>
      <c r="C439" s="66"/>
      <c r="D439" s="67"/>
      <c r="E439" s="69">
        <v>100</v>
      </c>
      <c r="F439" s="103" t="s">
        <v>1740</v>
      </c>
      <c r="G439" s="66"/>
      <c r="H439" s="70"/>
      <c r="I439" s="71"/>
      <c r="J439" s="71"/>
      <c r="K439" s="70" t="s">
        <v>7861</v>
      </c>
      <c r="L439" s="74"/>
      <c r="M439" s="75">
        <v>6657.291015625</v>
      </c>
      <c r="N439" s="75">
        <v>9680.7314453125</v>
      </c>
      <c r="O439" s="76"/>
      <c r="P439" s="77"/>
      <c r="Q439" s="77"/>
      <c r="R439" s="89"/>
      <c r="S439" s="48">
        <v>0</v>
      </c>
      <c r="T439" s="48">
        <v>1</v>
      </c>
      <c r="U439" s="49">
        <v>0</v>
      </c>
      <c r="V439" s="49">
        <v>1</v>
      </c>
      <c r="W439" s="49">
        <v>0</v>
      </c>
      <c r="X439" s="49">
        <v>0.999999</v>
      </c>
      <c r="Y439" s="49">
        <v>0</v>
      </c>
      <c r="Z439" s="49">
        <v>0</v>
      </c>
      <c r="AA439" s="72">
        <v>439</v>
      </c>
      <c r="AB439" s="72"/>
      <c r="AC439" s="73"/>
      <c r="AD439" s="79" t="s">
        <v>4364</v>
      </c>
      <c r="AE439" s="79">
        <v>272</v>
      </c>
      <c r="AF439" s="79">
        <v>734</v>
      </c>
      <c r="AG439" s="79">
        <v>127669</v>
      </c>
      <c r="AH439" s="79">
        <v>56839</v>
      </c>
      <c r="AI439" s="79"/>
      <c r="AJ439" s="79" t="s">
        <v>4978</v>
      </c>
      <c r="AK439" s="79" t="s">
        <v>5458</v>
      </c>
      <c r="AL439" s="79"/>
      <c r="AM439" s="79"/>
      <c r="AN439" s="81">
        <v>40047.62695601852</v>
      </c>
      <c r="AO439" s="84" t="s">
        <v>6259</v>
      </c>
      <c r="AP439" s="79" t="b">
        <v>0</v>
      </c>
      <c r="AQ439" s="79" t="b">
        <v>0</v>
      </c>
      <c r="AR439" s="79" t="b">
        <v>1</v>
      </c>
      <c r="AS439" s="79"/>
      <c r="AT439" s="79">
        <v>22</v>
      </c>
      <c r="AU439" s="84" t="s">
        <v>6497</v>
      </c>
      <c r="AV439" s="79" t="b">
        <v>0</v>
      </c>
      <c r="AW439" s="79" t="s">
        <v>6792</v>
      </c>
      <c r="AX439" s="84" t="s">
        <v>7203</v>
      </c>
      <c r="AY439" s="79" t="s">
        <v>66</v>
      </c>
      <c r="AZ439" s="79" t="str">
        <f>REPLACE(INDEX(GroupVertices[Group],MATCH(Vertices[[#This Row],[Vertex]],GroupVertices[Vertex],0)),1,1,"")</f>
        <v>110</v>
      </c>
      <c r="BA439" s="48"/>
      <c r="BB439" s="48"/>
      <c r="BC439" s="48"/>
      <c r="BD439" s="48"/>
      <c r="BE439" s="48"/>
      <c r="BF439" s="48"/>
      <c r="BG439" s="133" t="s">
        <v>9296</v>
      </c>
      <c r="BH439" s="133" t="s">
        <v>9296</v>
      </c>
      <c r="BI439" s="133" t="s">
        <v>9628</v>
      </c>
      <c r="BJ439" s="133" t="s">
        <v>9628</v>
      </c>
      <c r="BK439" s="2"/>
      <c r="BL439" s="3"/>
      <c r="BM439" s="3"/>
      <c r="BN439" s="3"/>
      <c r="BO439" s="3"/>
    </row>
    <row r="440" spans="1:67" ht="15">
      <c r="A440" s="65" t="s">
        <v>500</v>
      </c>
      <c r="B440" s="66"/>
      <c r="C440" s="66"/>
      <c r="D440" s="67"/>
      <c r="E440" s="69">
        <v>74.54209166158162</v>
      </c>
      <c r="F440" s="103" t="s">
        <v>1742</v>
      </c>
      <c r="G440" s="66"/>
      <c r="H440" s="70"/>
      <c r="I440" s="71"/>
      <c r="J440" s="71"/>
      <c r="K440" s="70" t="s">
        <v>7867</v>
      </c>
      <c r="L440" s="74"/>
      <c r="M440" s="75">
        <v>3365.48681640625</v>
      </c>
      <c r="N440" s="75">
        <v>8508.8916015625</v>
      </c>
      <c r="O440" s="76"/>
      <c r="P440" s="77"/>
      <c r="Q440" s="77"/>
      <c r="R440" s="89"/>
      <c r="S440" s="48">
        <v>0</v>
      </c>
      <c r="T440" s="48">
        <v>1</v>
      </c>
      <c r="U440" s="49">
        <v>0</v>
      </c>
      <c r="V440" s="49">
        <v>0.090909</v>
      </c>
      <c r="W440" s="49">
        <v>0</v>
      </c>
      <c r="X440" s="49">
        <v>0.617117</v>
      </c>
      <c r="Y440" s="49">
        <v>0</v>
      </c>
      <c r="Z440" s="49">
        <v>0</v>
      </c>
      <c r="AA440" s="72">
        <v>440</v>
      </c>
      <c r="AB440" s="72"/>
      <c r="AC440" s="73"/>
      <c r="AD440" s="79" t="s">
        <v>4370</v>
      </c>
      <c r="AE440" s="79">
        <v>239</v>
      </c>
      <c r="AF440" s="79">
        <v>95</v>
      </c>
      <c r="AG440" s="79">
        <v>5363</v>
      </c>
      <c r="AH440" s="79">
        <v>10390</v>
      </c>
      <c r="AI440" s="79"/>
      <c r="AJ440" s="79" t="s">
        <v>4984</v>
      </c>
      <c r="AK440" s="79"/>
      <c r="AL440" s="84" t="s">
        <v>5776</v>
      </c>
      <c r="AM440" s="79"/>
      <c r="AN440" s="81">
        <v>42048.737708333334</v>
      </c>
      <c r="AO440" s="79"/>
      <c r="AP440" s="79" t="b">
        <v>0</v>
      </c>
      <c r="AQ440" s="79" t="b">
        <v>0</v>
      </c>
      <c r="AR440" s="79" t="b">
        <v>0</v>
      </c>
      <c r="AS440" s="79"/>
      <c r="AT440" s="79">
        <v>1</v>
      </c>
      <c r="AU440" s="84" t="s">
        <v>6484</v>
      </c>
      <c r="AV440" s="79" t="b">
        <v>0</v>
      </c>
      <c r="AW440" s="79" t="s">
        <v>6792</v>
      </c>
      <c r="AX440" s="84" t="s">
        <v>7209</v>
      </c>
      <c r="AY440" s="79" t="s">
        <v>66</v>
      </c>
      <c r="AZ440" s="79" t="str">
        <f>REPLACE(INDEX(GroupVertices[Group],MATCH(Vertices[[#This Row],[Vertex]],GroupVertices[Vertex],0)),1,1,"")</f>
        <v>12</v>
      </c>
      <c r="BA440" s="48"/>
      <c r="BB440" s="48"/>
      <c r="BC440" s="48"/>
      <c r="BD440" s="48"/>
      <c r="BE440" s="48"/>
      <c r="BF440" s="48"/>
      <c r="BG440" s="133" t="s">
        <v>9297</v>
      </c>
      <c r="BH440" s="133" t="s">
        <v>9297</v>
      </c>
      <c r="BI440" s="133" t="s">
        <v>9629</v>
      </c>
      <c r="BJ440" s="133" t="s">
        <v>9629</v>
      </c>
      <c r="BK440" s="2"/>
      <c r="BL440" s="3"/>
      <c r="BM440" s="3"/>
      <c r="BN440" s="3"/>
      <c r="BO440" s="3"/>
    </row>
    <row r="441" spans="1:67" ht="15">
      <c r="A441" s="65" t="s">
        <v>501</v>
      </c>
      <c r="B441" s="66"/>
      <c r="C441" s="66"/>
      <c r="D441" s="67"/>
      <c r="E441" s="69">
        <v>51.993644541642155</v>
      </c>
      <c r="F441" s="103" t="s">
        <v>1743</v>
      </c>
      <c r="G441" s="66"/>
      <c r="H441" s="70"/>
      <c r="I441" s="71"/>
      <c r="J441" s="71"/>
      <c r="K441" s="70" t="s">
        <v>7868</v>
      </c>
      <c r="L441" s="74"/>
      <c r="M441" s="75">
        <v>1611.22607421875</v>
      </c>
      <c r="N441" s="75">
        <v>8157.4169921875</v>
      </c>
      <c r="O441" s="76"/>
      <c r="P441" s="77"/>
      <c r="Q441" s="77"/>
      <c r="R441" s="89"/>
      <c r="S441" s="48">
        <v>0</v>
      </c>
      <c r="T441" s="48">
        <v>1</v>
      </c>
      <c r="U441" s="49">
        <v>0</v>
      </c>
      <c r="V441" s="49">
        <v>0.01087</v>
      </c>
      <c r="W441" s="49">
        <v>0</v>
      </c>
      <c r="X441" s="49">
        <v>0.449557</v>
      </c>
      <c r="Y441" s="49">
        <v>0</v>
      </c>
      <c r="Z441" s="49">
        <v>0</v>
      </c>
      <c r="AA441" s="72">
        <v>441</v>
      </c>
      <c r="AB441" s="72"/>
      <c r="AC441" s="73"/>
      <c r="AD441" s="79" t="s">
        <v>4371</v>
      </c>
      <c r="AE441" s="79">
        <v>147</v>
      </c>
      <c r="AF441" s="79">
        <v>700</v>
      </c>
      <c r="AG441" s="79">
        <v>31144</v>
      </c>
      <c r="AH441" s="79">
        <v>50506</v>
      </c>
      <c r="AI441" s="79"/>
      <c r="AJ441" s="79" t="s">
        <v>4985</v>
      </c>
      <c r="AK441" s="79" t="s">
        <v>5299</v>
      </c>
      <c r="AL441" s="79"/>
      <c r="AM441" s="79"/>
      <c r="AN441" s="81">
        <v>41416.95752314815</v>
      </c>
      <c r="AO441" s="79"/>
      <c r="AP441" s="79" t="b">
        <v>1</v>
      </c>
      <c r="AQ441" s="79" t="b">
        <v>0</v>
      </c>
      <c r="AR441" s="79" t="b">
        <v>0</v>
      </c>
      <c r="AS441" s="79"/>
      <c r="AT441" s="79">
        <v>41</v>
      </c>
      <c r="AU441" s="84" t="s">
        <v>6484</v>
      </c>
      <c r="AV441" s="79" t="b">
        <v>0</v>
      </c>
      <c r="AW441" s="79" t="s">
        <v>6792</v>
      </c>
      <c r="AX441" s="84" t="s">
        <v>7210</v>
      </c>
      <c r="AY441" s="79" t="s">
        <v>66</v>
      </c>
      <c r="AZ441" s="79" t="str">
        <f>REPLACE(INDEX(GroupVertices[Group],MATCH(Vertices[[#This Row],[Vertex]],GroupVertices[Vertex],0)),1,1,"")</f>
        <v>3</v>
      </c>
      <c r="BA441" s="48"/>
      <c r="BB441" s="48"/>
      <c r="BC441" s="48"/>
      <c r="BD441" s="48"/>
      <c r="BE441" s="48" t="s">
        <v>1369</v>
      </c>
      <c r="BF441" s="48" t="s">
        <v>1369</v>
      </c>
      <c r="BG441" s="133" t="s">
        <v>9017</v>
      </c>
      <c r="BH441" s="133" t="s">
        <v>9017</v>
      </c>
      <c r="BI441" s="133" t="s">
        <v>9360</v>
      </c>
      <c r="BJ441" s="133" t="s">
        <v>9360</v>
      </c>
      <c r="BK441" s="2"/>
      <c r="BL441" s="3"/>
      <c r="BM441" s="3"/>
      <c r="BN441" s="3"/>
      <c r="BO441" s="3"/>
    </row>
    <row r="442" spans="1:67" ht="15">
      <c r="A442" s="65" t="s">
        <v>502</v>
      </c>
      <c r="B442" s="66"/>
      <c r="C442" s="66"/>
      <c r="D442" s="67"/>
      <c r="E442" s="69">
        <v>74.54209166158162</v>
      </c>
      <c r="F442" s="103" t="s">
        <v>1744</v>
      </c>
      <c r="G442" s="66"/>
      <c r="H442" s="70"/>
      <c r="I442" s="71"/>
      <c r="J442" s="71"/>
      <c r="K442" s="70" t="s">
        <v>7870</v>
      </c>
      <c r="L442" s="74"/>
      <c r="M442" s="75">
        <v>3272.064208984375</v>
      </c>
      <c r="N442" s="75">
        <v>9680.7294921875</v>
      </c>
      <c r="O442" s="76"/>
      <c r="P442" s="77"/>
      <c r="Q442" s="77"/>
      <c r="R442" s="89"/>
      <c r="S442" s="48">
        <v>0</v>
      </c>
      <c r="T442" s="48">
        <v>1</v>
      </c>
      <c r="U442" s="49">
        <v>0</v>
      </c>
      <c r="V442" s="49">
        <v>0.090909</v>
      </c>
      <c r="W442" s="49">
        <v>0</v>
      </c>
      <c r="X442" s="49">
        <v>0.617117</v>
      </c>
      <c r="Y442" s="49">
        <v>0</v>
      </c>
      <c r="Z442" s="49">
        <v>0</v>
      </c>
      <c r="AA442" s="72">
        <v>442</v>
      </c>
      <c r="AB442" s="72"/>
      <c r="AC442" s="73"/>
      <c r="AD442" s="79" t="s">
        <v>4373</v>
      </c>
      <c r="AE442" s="79">
        <v>288</v>
      </c>
      <c r="AF442" s="79">
        <v>213</v>
      </c>
      <c r="AG442" s="79">
        <v>8449</v>
      </c>
      <c r="AH442" s="79">
        <v>19961</v>
      </c>
      <c r="AI442" s="79"/>
      <c r="AJ442" s="79"/>
      <c r="AK442" s="79"/>
      <c r="AL442" s="79"/>
      <c r="AM442" s="79"/>
      <c r="AN442" s="81">
        <v>42562.94888888889</v>
      </c>
      <c r="AO442" s="84" t="s">
        <v>6265</v>
      </c>
      <c r="AP442" s="79" t="b">
        <v>1</v>
      </c>
      <c r="AQ442" s="79" t="b">
        <v>0</v>
      </c>
      <c r="AR442" s="79" t="b">
        <v>1</v>
      </c>
      <c r="AS442" s="79"/>
      <c r="AT442" s="79">
        <v>0</v>
      </c>
      <c r="AU442" s="79"/>
      <c r="AV442" s="79" t="b">
        <v>0</v>
      </c>
      <c r="AW442" s="79" t="s">
        <v>6792</v>
      </c>
      <c r="AX442" s="84" t="s">
        <v>7212</v>
      </c>
      <c r="AY442" s="79" t="s">
        <v>66</v>
      </c>
      <c r="AZ442" s="79" t="str">
        <f>REPLACE(INDEX(GroupVertices[Group],MATCH(Vertices[[#This Row],[Vertex]],GroupVertices[Vertex],0)),1,1,"")</f>
        <v>12</v>
      </c>
      <c r="BA442" s="48"/>
      <c r="BB442" s="48"/>
      <c r="BC442" s="48"/>
      <c r="BD442" s="48"/>
      <c r="BE442" s="48"/>
      <c r="BF442" s="48"/>
      <c r="BG442" s="133" t="s">
        <v>9298</v>
      </c>
      <c r="BH442" s="133" t="s">
        <v>9298</v>
      </c>
      <c r="BI442" s="133" t="s">
        <v>9630</v>
      </c>
      <c r="BJ442" s="133" t="s">
        <v>9630</v>
      </c>
      <c r="BK442" s="2"/>
      <c r="BL442" s="3"/>
      <c r="BM442" s="3"/>
      <c r="BN442" s="3"/>
      <c r="BO442" s="3"/>
    </row>
    <row r="443" spans="1:67" ht="15">
      <c r="A443" s="65" t="s">
        <v>503</v>
      </c>
      <c r="B443" s="66"/>
      <c r="C443" s="66"/>
      <c r="D443" s="67"/>
      <c r="E443" s="69">
        <v>100</v>
      </c>
      <c r="F443" s="103" t="s">
        <v>1745</v>
      </c>
      <c r="G443" s="66"/>
      <c r="H443" s="70"/>
      <c r="I443" s="71"/>
      <c r="J443" s="71"/>
      <c r="K443" s="70" t="s">
        <v>7871</v>
      </c>
      <c r="L443" s="74"/>
      <c r="M443" s="75">
        <v>5929.134765625</v>
      </c>
      <c r="N443" s="75">
        <v>2201.437744140625</v>
      </c>
      <c r="O443" s="76"/>
      <c r="P443" s="77"/>
      <c r="Q443" s="77"/>
      <c r="R443" s="89"/>
      <c r="S443" s="48">
        <v>0</v>
      </c>
      <c r="T443" s="48">
        <v>1</v>
      </c>
      <c r="U443" s="49">
        <v>0</v>
      </c>
      <c r="V443" s="49">
        <v>1</v>
      </c>
      <c r="W443" s="49">
        <v>0</v>
      </c>
      <c r="X443" s="49">
        <v>0.999999</v>
      </c>
      <c r="Y443" s="49">
        <v>0</v>
      </c>
      <c r="Z443" s="49">
        <v>0</v>
      </c>
      <c r="AA443" s="72">
        <v>443</v>
      </c>
      <c r="AB443" s="72"/>
      <c r="AC443" s="73"/>
      <c r="AD443" s="79" t="s">
        <v>4374</v>
      </c>
      <c r="AE443" s="79">
        <v>53</v>
      </c>
      <c r="AF443" s="79">
        <v>65</v>
      </c>
      <c r="AG443" s="79">
        <v>205</v>
      </c>
      <c r="AH443" s="79">
        <v>108</v>
      </c>
      <c r="AI443" s="79"/>
      <c r="AJ443" s="79" t="s">
        <v>4987</v>
      </c>
      <c r="AK443" s="79" t="s">
        <v>5431</v>
      </c>
      <c r="AL443" s="79"/>
      <c r="AM443" s="79"/>
      <c r="AN443" s="81">
        <v>40528.76871527778</v>
      </c>
      <c r="AO443" s="84" t="s">
        <v>6266</v>
      </c>
      <c r="AP443" s="79" t="b">
        <v>1</v>
      </c>
      <c r="AQ443" s="79" t="b">
        <v>0</v>
      </c>
      <c r="AR443" s="79" t="b">
        <v>0</v>
      </c>
      <c r="AS443" s="79"/>
      <c r="AT443" s="79">
        <v>2</v>
      </c>
      <c r="AU443" s="84" t="s">
        <v>6484</v>
      </c>
      <c r="AV443" s="79" t="b">
        <v>0</v>
      </c>
      <c r="AW443" s="79" t="s">
        <v>6792</v>
      </c>
      <c r="AX443" s="84" t="s">
        <v>7213</v>
      </c>
      <c r="AY443" s="79" t="s">
        <v>66</v>
      </c>
      <c r="AZ443" s="79" t="str">
        <f>REPLACE(INDEX(GroupVertices[Group],MATCH(Vertices[[#This Row],[Vertex]],GroupVertices[Vertex],0)),1,1,"")</f>
        <v>70</v>
      </c>
      <c r="BA443" s="48"/>
      <c r="BB443" s="48"/>
      <c r="BC443" s="48"/>
      <c r="BD443" s="48"/>
      <c r="BE443" s="48"/>
      <c r="BF443" s="48"/>
      <c r="BG443" s="133" t="s">
        <v>9299</v>
      </c>
      <c r="BH443" s="133" t="s">
        <v>9299</v>
      </c>
      <c r="BI443" s="133" t="s">
        <v>9631</v>
      </c>
      <c r="BJ443" s="133" t="s">
        <v>9631</v>
      </c>
      <c r="BK443" s="2"/>
      <c r="BL443" s="3"/>
      <c r="BM443" s="3"/>
      <c r="BN443" s="3"/>
      <c r="BO443" s="3"/>
    </row>
    <row r="444" spans="1:67" ht="15">
      <c r="A444" s="65" t="s">
        <v>504</v>
      </c>
      <c r="B444" s="66"/>
      <c r="C444" s="66"/>
      <c r="D444" s="67"/>
      <c r="E444" s="69">
        <v>100</v>
      </c>
      <c r="F444" s="103" t="s">
        <v>1746</v>
      </c>
      <c r="G444" s="66"/>
      <c r="H444" s="70"/>
      <c r="I444" s="71"/>
      <c r="J444" s="71"/>
      <c r="K444" s="70" t="s">
        <v>7873</v>
      </c>
      <c r="L444" s="74"/>
      <c r="M444" s="75">
        <v>8165.576171875</v>
      </c>
      <c r="N444" s="75">
        <v>8115.912109375</v>
      </c>
      <c r="O444" s="76"/>
      <c r="P444" s="77"/>
      <c r="Q444" s="77"/>
      <c r="R444" s="89"/>
      <c r="S444" s="48">
        <v>0</v>
      </c>
      <c r="T444" s="48">
        <v>1</v>
      </c>
      <c r="U444" s="49">
        <v>0</v>
      </c>
      <c r="V444" s="49">
        <v>1</v>
      </c>
      <c r="W444" s="49">
        <v>0</v>
      </c>
      <c r="X444" s="49">
        <v>0.999999</v>
      </c>
      <c r="Y444" s="49">
        <v>0</v>
      </c>
      <c r="Z444" s="49">
        <v>0</v>
      </c>
      <c r="AA444" s="72">
        <v>444</v>
      </c>
      <c r="AB444" s="72"/>
      <c r="AC444" s="73"/>
      <c r="AD444" s="79" t="s">
        <v>4376</v>
      </c>
      <c r="AE444" s="79">
        <v>607</v>
      </c>
      <c r="AF444" s="79">
        <v>461</v>
      </c>
      <c r="AG444" s="79">
        <v>4728</v>
      </c>
      <c r="AH444" s="79">
        <v>24377</v>
      </c>
      <c r="AI444" s="79"/>
      <c r="AJ444" s="79" t="s">
        <v>4989</v>
      </c>
      <c r="AK444" s="79"/>
      <c r="AL444" s="84" t="s">
        <v>5779</v>
      </c>
      <c r="AM444" s="79"/>
      <c r="AN444" s="81">
        <v>42359.987546296295</v>
      </c>
      <c r="AO444" s="84" t="s">
        <v>6268</v>
      </c>
      <c r="AP444" s="79" t="b">
        <v>1</v>
      </c>
      <c r="AQ444" s="79" t="b">
        <v>0</v>
      </c>
      <c r="AR444" s="79" t="b">
        <v>0</v>
      </c>
      <c r="AS444" s="79"/>
      <c r="AT444" s="79">
        <v>7</v>
      </c>
      <c r="AU444" s="79"/>
      <c r="AV444" s="79" t="b">
        <v>0</v>
      </c>
      <c r="AW444" s="79" t="s">
        <v>6792</v>
      </c>
      <c r="AX444" s="84" t="s">
        <v>7215</v>
      </c>
      <c r="AY444" s="79" t="s">
        <v>66</v>
      </c>
      <c r="AZ444" s="79" t="str">
        <f>REPLACE(INDEX(GroupVertices[Group],MATCH(Vertices[[#This Row],[Vertex]],GroupVertices[Vertex],0)),1,1,"")</f>
        <v>72</v>
      </c>
      <c r="BA444" s="48"/>
      <c r="BB444" s="48"/>
      <c r="BC444" s="48"/>
      <c r="BD444" s="48"/>
      <c r="BE444" s="48"/>
      <c r="BF444" s="48"/>
      <c r="BG444" s="133" t="s">
        <v>9300</v>
      </c>
      <c r="BH444" s="133" t="s">
        <v>9300</v>
      </c>
      <c r="BI444" s="133" t="s">
        <v>9632</v>
      </c>
      <c r="BJ444" s="133" t="s">
        <v>9632</v>
      </c>
      <c r="BK444" s="2"/>
      <c r="BL444" s="3"/>
      <c r="BM444" s="3"/>
      <c r="BN444" s="3"/>
      <c r="BO444" s="3"/>
    </row>
    <row r="445" spans="1:67" ht="15">
      <c r="A445" s="65" t="s">
        <v>505</v>
      </c>
      <c r="B445" s="66"/>
      <c r="C445" s="66"/>
      <c r="D445" s="67"/>
      <c r="E445" s="69">
        <v>100</v>
      </c>
      <c r="F445" s="103" t="s">
        <v>1747</v>
      </c>
      <c r="G445" s="66"/>
      <c r="H445" s="70"/>
      <c r="I445" s="71"/>
      <c r="J445" s="71"/>
      <c r="K445" s="70" t="s">
        <v>7875</v>
      </c>
      <c r="L445" s="74"/>
      <c r="M445" s="75">
        <v>7814.515625</v>
      </c>
      <c r="N445" s="75">
        <v>7320.23876953125</v>
      </c>
      <c r="O445" s="76"/>
      <c r="P445" s="77"/>
      <c r="Q445" s="77"/>
      <c r="R445" s="89"/>
      <c r="S445" s="48">
        <v>0</v>
      </c>
      <c r="T445" s="48">
        <v>1</v>
      </c>
      <c r="U445" s="49">
        <v>0</v>
      </c>
      <c r="V445" s="49">
        <v>1</v>
      </c>
      <c r="W445" s="49">
        <v>0</v>
      </c>
      <c r="X445" s="49">
        <v>0.999999</v>
      </c>
      <c r="Y445" s="49">
        <v>0</v>
      </c>
      <c r="Z445" s="49">
        <v>0</v>
      </c>
      <c r="AA445" s="72">
        <v>445</v>
      </c>
      <c r="AB445" s="72"/>
      <c r="AC445" s="73"/>
      <c r="AD445" s="79" t="s">
        <v>4378</v>
      </c>
      <c r="AE445" s="79">
        <v>163</v>
      </c>
      <c r="AF445" s="79">
        <v>89</v>
      </c>
      <c r="AG445" s="79">
        <v>2582</v>
      </c>
      <c r="AH445" s="79">
        <v>15558</v>
      </c>
      <c r="AI445" s="79"/>
      <c r="AJ445" s="79" t="s">
        <v>4991</v>
      </c>
      <c r="AK445" s="79"/>
      <c r="AL445" s="84" t="s">
        <v>5780</v>
      </c>
      <c r="AM445" s="79"/>
      <c r="AN445" s="81">
        <v>43008.61423611111</v>
      </c>
      <c r="AO445" s="84" t="s">
        <v>6270</v>
      </c>
      <c r="AP445" s="79" t="b">
        <v>1</v>
      </c>
      <c r="AQ445" s="79" t="b">
        <v>0</v>
      </c>
      <c r="AR445" s="79" t="b">
        <v>1</v>
      </c>
      <c r="AS445" s="79"/>
      <c r="AT445" s="79">
        <v>0</v>
      </c>
      <c r="AU445" s="79"/>
      <c r="AV445" s="79" t="b">
        <v>0</v>
      </c>
      <c r="AW445" s="79" t="s">
        <v>6792</v>
      </c>
      <c r="AX445" s="84" t="s">
        <v>7217</v>
      </c>
      <c r="AY445" s="79" t="s">
        <v>66</v>
      </c>
      <c r="AZ445" s="79" t="str">
        <f>REPLACE(INDEX(GroupVertices[Group],MATCH(Vertices[[#This Row],[Vertex]],GroupVertices[Vertex],0)),1,1,"")</f>
        <v>90</v>
      </c>
      <c r="BA445" s="48"/>
      <c r="BB445" s="48"/>
      <c r="BC445" s="48"/>
      <c r="BD445" s="48"/>
      <c r="BE445" s="48"/>
      <c r="BF445" s="48"/>
      <c r="BG445" s="133" t="s">
        <v>9301</v>
      </c>
      <c r="BH445" s="133" t="s">
        <v>9301</v>
      </c>
      <c r="BI445" s="133" t="s">
        <v>9633</v>
      </c>
      <c r="BJ445" s="133" t="s">
        <v>9633</v>
      </c>
      <c r="BK445" s="2"/>
      <c r="BL445" s="3"/>
      <c r="BM445" s="3"/>
      <c r="BN445" s="3"/>
      <c r="BO445" s="3"/>
    </row>
    <row r="446" spans="1:67" ht="15">
      <c r="A446" s="65" t="s">
        <v>508</v>
      </c>
      <c r="B446" s="66"/>
      <c r="C446" s="66"/>
      <c r="D446" s="67"/>
      <c r="E446" s="69">
        <v>100</v>
      </c>
      <c r="F446" s="103" t="s">
        <v>1749</v>
      </c>
      <c r="G446" s="66"/>
      <c r="H446" s="70"/>
      <c r="I446" s="71"/>
      <c r="J446" s="71"/>
      <c r="K446" s="70" t="s">
        <v>7879</v>
      </c>
      <c r="L446" s="74"/>
      <c r="M446" s="75">
        <v>7398.44580078125</v>
      </c>
      <c r="N446" s="75">
        <v>9680.7314453125</v>
      </c>
      <c r="O446" s="76"/>
      <c r="P446" s="77"/>
      <c r="Q446" s="77"/>
      <c r="R446" s="89"/>
      <c r="S446" s="48">
        <v>0</v>
      </c>
      <c r="T446" s="48">
        <v>1</v>
      </c>
      <c r="U446" s="49">
        <v>0</v>
      </c>
      <c r="V446" s="49">
        <v>1</v>
      </c>
      <c r="W446" s="49">
        <v>0</v>
      </c>
      <c r="X446" s="49">
        <v>0.999999</v>
      </c>
      <c r="Y446" s="49">
        <v>0</v>
      </c>
      <c r="Z446" s="49">
        <v>0</v>
      </c>
      <c r="AA446" s="72">
        <v>446</v>
      </c>
      <c r="AB446" s="72"/>
      <c r="AC446" s="73"/>
      <c r="AD446" s="79" t="s">
        <v>4382</v>
      </c>
      <c r="AE446" s="79">
        <v>1147</v>
      </c>
      <c r="AF446" s="79">
        <v>415</v>
      </c>
      <c r="AG446" s="79">
        <v>8650</v>
      </c>
      <c r="AH446" s="79">
        <v>19146</v>
      </c>
      <c r="AI446" s="79"/>
      <c r="AJ446" s="79"/>
      <c r="AK446" s="79"/>
      <c r="AL446" s="79"/>
      <c r="AM446" s="79"/>
      <c r="AN446" s="81">
        <v>40658.96366898148</v>
      </c>
      <c r="AO446" s="84" t="s">
        <v>6274</v>
      </c>
      <c r="AP446" s="79" t="b">
        <v>0</v>
      </c>
      <c r="AQ446" s="79" t="b">
        <v>0</v>
      </c>
      <c r="AR446" s="79" t="b">
        <v>1</v>
      </c>
      <c r="AS446" s="79"/>
      <c r="AT446" s="79">
        <v>1</v>
      </c>
      <c r="AU446" s="84" t="s">
        <v>6497</v>
      </c>
      <c r="AV446" s="79" t="b">
        <v>0</v>
      </c>
      <c r="AW446" s="79" t="s">
        <v>6792</v>
      </c>
      <c r="AX446" s="84" t="s">
        <v>7221</v>
      </c>
      <c r="AY446" s="79" t="s">
        <v>66</v>
      </c>
      <c r="AZ446" s="79" t="str">
        <f>REPLACE(INDEX(GroupVertices[Group],MATCH(Vertices[[#This Row],[Vertex]],GroupVertices[Vertex],0)),1,1,"")</f>
        <v>118</v>
      </c>
      <c r="BA446" s="48"/>
      <c r="BB446" s="48"/>
      <c r="BC446" s="48"/>
      <c r="BD446" s="48"/>
      <c r="BE446" s="48"/>
      <c r="BF446" s="48"/>
      <c r="BG446" s="133" t="s">
        <v>9302</v>
      </c>
      <c r="BH446" s="133" t="s">
        <v>9302</v>
      </c>
      <c r="BI446" s="133" t="s">
        <v>9634</v>
      </c>
      <c r="BJ446" s="133" t="s">
        <v>9634</v>
      </c>
      <c r="BK446" s="2"/>
      <c r="BL446" s="3"/>
      <c r="BM446" s="3"/>
      <c r="BN446" s="3"/>
      <c r="BO446" s="3"/>
    </row>
    <row r="447" spans="1:67" ht="15">
      <c r="A447" s="65" t="s">
        <v>509</v>
      </c>
      <c r="B447" s="66"/>
      <c r="C447" s="66"/>
      <c r="D447" s="67"/>
      <c r="E447" s="69">
        <v>65.40967244058969</v>
      </c>
      <c r="F447" s="103" t="s">
        <v>1526</v>
      </c>
      <c r="G447" s="66"/>
      <c r="H447" s="70"/>
      <c r="I447" s="71"/>
      <c r="J447" s="71"/>
      <c r="K447" s="70" t="s">
        <v>7881</v>
      </c>
      <c r="L447" s="74"/>
      <c r="M447" s="75">
        <v>2369.609619140625</v>
      </c>
      <c r="N447" s="75">
        <v>6478.578125</v>
      </c>
      <c r="O447" s="76"/>
      <c r="P447" s="77"/>
      <c r="Q447" s="77"/>
      <c r="R447" s="89"/>
      <c r="S447" s="48">
        <v>0</v>
      </c>
      <c r="T447" s="48">
        <v>1</v>
      </c>
      <c r="U447" s="49">
        <v>0</v>
      </c>
      <c r="V447" s="49">
        <v>0.038462</v>
      </c>
      <c r="W447" s="49">
        <v>0</v>
      </c>
      <c r="X447" s="49">
        <v>0.589575</v>
      </c>
      <c r="Y447" s="49">
        <v>0</v>
      </c>
      <c r="Z447" s="49">
        <v>0</v>
      </c>
      <c r="AA447" s="72">
        <v>447</v>
      </c>
      <c r="AB447" s="72"/>
      <c r="AC447" s="73"/>
      <c r="AD447" s="79" t="s">
        <v>4384</v>
      </c>
      <c r="AE447" s="79">
        <v>26</v>
      </c>
      <c r="AF447" s="79">
        <v>2</v>
      </c>
      <c r="AG447" s="79">
        <v>100</v>
      </c>
      <c r="AH447" s="79">
        <v>154</v>
      </c>
      <c r="AI447" s="79"/>
      <c r="AJ447" s="79"/>
      <c r="AK447" s="79"/>
      <c r="AL447" s="79"/>
      <c r="AM447" s="79"/>
      <c r="AN447" s="81">
        <v>43394.07577546296</v>
      </c>
      <c r="AO447" s="79"/>
      <c r="AP447" s="79" t="b">
        <v>1</v>
      </c>
      <c r="AQ447" s="79" t="b">
        <v>1</v>
      </c>
      <c r="AR447" s="79" t="b">
        <v>0</v>
      </c>
      <c r="AS447" s="79"/>
      <c r="AT447" s="79">
        <v>0</v>
      </c>
      <c r="AU447" s="79"/>
      <c r="AV447" s="79" t="b">
        <v>0</v>
      </c>
      <c r="AW447" s="79" t="s">
        <v>6792</v>
      </c>
      <c r="AX447" s="84" t="s">
        <v>7223</v>
      </c>
      <c r="AY447" s="79" t="s">
        <v>66</v>
      </c>
      <c r="AZ447" s="79" t="str">
        <f>REPLACE(INDEX(GroupVertices[Group],MATCH(Vertices[[#This Row],[Vertex]],GroupVertices[Vertex],0)),1,1,"")</f>
        <v>6</v>
      </c>
      <c r="BA447" s="48"/>
      <c r="BB447" s="48"/>
      <c r="BC447" s="48"/>
      <c r="BD447" s="48"/>
      <c r="BE447" s="48"/>
      <c r="BF447" s="48"/>
      <c r="BG447" s="133" t="s">
        <v>9303</v>
      </c>
      <c r="BH447" s="133" t="s">
        <v>9303</v>
      </c>
      <c r="BI447" s="133" t="s">
        <v>9635</v>
      </c>
      <c r="BJ447" s="133" t="s">
        <v>9635</v>
      </c>
      <c r="BK447" s="2"/>
      <c r="BL447" s="3"/>
      <c r="BM447" s="3"/>
      <c r="BN447" s="3"/>
      <c r="BO447" s="3"/>
    </row>
    <row r="448" spans="1:67" ht="15">
      <c r="A448" s="65" t="s">
        <v>510</v>
      </c>
      <c r="B448" s="66"/>
      <c r="C448" s="66"/>
      <c r="D448" s="67"/>
      <c r="E448" s="69">
        <v>100</v>
      </c>
      <c r="F448" s="103" t="s">
        <v>1750</v>
      </c>
      <c r="G448" s="66"/>
      <c r="H448" s="70"/>
      <c r="I448" s="71"/>
      <c r="J448" s="71"/>
      <c r="K448" s="70" t="s">
        <v>7882</v>
      </c>
      <c r="L448" s="74"/>
      <c r="M448" s="75">
        <v>6319.23681640625</v>
      </c>
      <c r="N448" s="75">
        <v>7320.234375</v>
      </c>
      <c r="O448" s="76"/>
      <c r="P448" s="77"/>
      <c r="Q448" s="77"/>
      <c r="R448" s="89"/>
      <c r="S448" s="48">
        <v>0</v>
      </c>
      <c r="T448" s="48">
        <v>1</v>
      </c>
      <c r="U448" s="49">
        <v>0</v>
      </c>
      <c r="V448" s="49">
        <v>1</v>
      </c>
      <c r="W448" s="49">
        <v>0</v>
      </c>
      <c r="X448" s="49">
        <v>0.999999</v>
      </c>
      <c r="Y448" s="49">
        <v>0</v>
      </c>
      <c r="Z448" s="49">
        <v>0</v>
      </c>
      <c r="AA448" s="72">
        <v>448</v>
      </c>
      <c r="AB448" s="72"/>
      <c r="AC448" s="73"/>
      <c r="AD448" s="79" t="s">
        <v>4385</v>
      </c>
      <c r="AE448" s="79">
        <v>702</v>
      </c>
      <c r="AF448" s="79">
        <v>280</v>
      </c>
      <c r="AG448" s="79">
        <v>26966</v>
      </c>
      <c r="AH448" s="79">
        <v>12431</v>
      </c>
      <c r="AI448" s="79"/>
      <c r="AJ448" s="79"/>
      <c r="AK448" s="79"/>
      <c r="AL448" s="79"/>
      <c r="AM448" s="79"/>
      <c r="AN448" s="81">
        <v>40859.99162037037</v>
      </c>
      <c r="AO448" s="84" t="s">
        <v>6276</v>
      </c>
      <c r="AP448" s="79" t="b">
        <v>0</v>
      </c>
      <c r="AQ448" s="79" t="b">
        <v>0</v>
      </c>
      <c r="AR448" s="79" t="b">
        <v>0</v>
      </c>
      <c r="AS448" s="79"/>
      <c r="AT448" s="79">
        <v>8</v>
      </c>
      <c r="AU448" s="84" t="s">
        <v>6484</v>
      </c>
      <c r="AV448" s="79" t="b">
        <v>0</v>
      </c>
      <c r="AW448" s="79" t="s">
        <v>6792</v>
      </c>
      <c r="AX448" s="84" t="s">
        <v>7224</v>
      </c>
      <c r="AY448" s="79" t="s">
        <v>66</v>
      </c>
      <c r="AZ448" s="79" t="str">
        <f>REPLACE(INDEX(GroupVertices[Group],MATCH(Vertices[[#This Row],[Vertex]],GroupVertices[Vertex],0)),1,1,"")</f>
        <v>58</v>
      </c>
      <c r="BA448" s="48"/>
      <c r="BB448" s="48"/>
      <c r="BC448" s="48"/>
      <c r="BD448" s="48"/>
      <c r="BE448" s="48"/>
      <c r="BF448" s="48"/>
      <c r="BG448" s="133" t="s">
        <v>9304</v>
      </c>
      <c r="BH448" s="133" t="s">
        <v>9304</v>
      </c>
      <c r="BI448" s="133" t="s">
        <v>9636</v>
      </c>
      <c r="BJ448" s="133" t="s">
        <v>9636</v>
      </c>
      <c r="BK448" s="2"/>
      <c r="BL448" s="3"/>
      <c r="BM448" s="3"/>
      <c r="BN448" s="3"/>
      <c r="BO448" s="3"/>
    </row>
    <row r="449" spans="1:67" ht="15">
      <c r="A449" s="65" t="s">
        <v>514</v>
      </c>
      <c r="B449" s="66"/>
      <c r="C449" s="66"/>
      <c r="D449" s="67"/>
      <c r="E449" s="69">
        <v>80.97732669516466</v>
      </c>
      <c r="F449" s="103" t="s">
        <v>6678</v>
      </c>
      <c r="G449" s="66"/>
      <c r="H449" s="70"/>
      <c r="I449" s="71"/>
      <c r="J449" s="71"/>
      <c r="K449" s="70" t="s">
        <v>7887</v>
      </c>
      <c r="L449" s="74"/>
      <c r="M449" s="75">
        <v>3677.40087890625</v>
      </c>
      <c r="N449" s="75">
        <v>8911.5751953125</v>
      </c>
      <c r="O449" s="76"/>
      <c r="P449" s="77"/>
      <c r="Q449" s="77"/>
      <c r="R449" s="89"/>
      <c r="S449" s="48">
        <v>0</v>
      </c>
      <c r="T449" s="48">
        <v>1</v>
      </c>
      <c r="U449" s="49">
        <v>0</v>
      </c>
      <c r="V449" s="49">
        <v>0.166667</v>
      </c>
      <c r="W449" s="49">
        <v>0</v>
      </c>
      <c r="X449" s="49">
        <v>0.701754</v>
      </c>
      <c r="Y449" s="49">
        <v>0</v>
      </c>
      <c r="Z449" s="49">
        <v>0</v>
      </c>
      <c r="AA449" s="72">
        <v>449</v>
      </c>
      <c r="AB449" s="72"/>
      <c r="AC449" s="73"/>
      <c r="AD449" s="79" t="s">
        <v>4390</v>
      </c>
      <c r="AE449" s="79">
        <v>3044</v>
      </c>
      <c r="AF449" s="79">
        <v>3637</v>
      </c>
      <c r="AG449" s="79">
        <v>3955</v>
      </c>
      <c r="AH449" s="79">
        <v>3500</v>
      </c>
      <c r="AI449" s="79"/>
      <c r="AJ449" s="79" t="s">
        <v>4999</v>
      </c>
      <c r="AK449" s="79" t="s">
        <v>5463</v>
      </c>
      <c r="AL449" s="79"/>
      <c r="AM449" s="79"/>
      <c r="AN449" s="81">
        <v>40775.15557870371</v>
      </c>
      <c r="AO449" s="79"/>
      <c r="AP449" s="79" t="b">
        <v>0</v>
      </c>
      <c r="AQ449" s="79" t="b">
        <v>0</v>
      </c>
      <c r="AR449" s="79" t="b">
        <v>1</v>
      </c>
      <c r="AS449" s="79"/>
      <c r="AT449" s="79">
        <v>7</v>
      </c>
      <c r="AU449" s="84" t="s">
        <v>6499</v>
      </c>
      <c r="AV449" s="79" t="b">
        <v>0</v>
      </c>
      <c r="AW449" s="79" t="s">
        <v>6792</v>
      </c>
      <c r="AX449" s="84" t="s">
        <v>7229</v>
      </c>
      <c r="AY449" s="79" t="s">
        <v>66</v>
      </c>
      <c r="AZ449" s="79" t="str">
        <f>REPLACE(INDEX(GroupVertices[Group],MATCH(Vertices[[#This Row],[Vertex]],GroupVertices[Vertex],0)),1,1,"")</f>
        <v>26</v>
      </c>
      <c r="BA449" s="48"/>
      <c r="BB449" s="48"/>
      <c r="BC449" s="48"/>
      <c r="BD449" s="48"/>
      <c r="BE449" s="48"/>
      <c r="BF449" s="48"/>
      <c r="BG449" s="133" t="s">
        <v>9305</v>
      </c>
      <c r="BH449" s="133" t="s">
        <v>9305</v>
      </c>
      <c r="BI449" s="133" t="s">
        <v>9637</v>
      </c>
      <c r="BJ449" s="133" t="s">
        <v>9637</v>
      </c>
      <c r="BK449" s="2"/>
      <c r="BL449" s="3"/>
      <c r="BM449" s="3"/>
      <c r="BN449" s="3"/>
      <c r="BO449" s="3"/>
    </row>
    <row r="450" spans="1:67" ht="15">
      <c r="A450" s="65" t="s">
        <v>515</v>
      </c>
      <c r="B450" s="66"/>
      <c r="C450" s="66"/>
      <c r="D450" s="67"/>
      <c r="E450" s="69">
        <v>100</v>
      </c>
      <c r="F450" s="103" t="s">
        <v>1754</v>
      </c>
      <c r="G450" s="66"/>
      <c r="H450" s="70"/>
      <c r="I450" s="71"/>
      <c r="J450" s="71"/>
      <c r="K450" s="70" t="s">
        <v>7888</v>
      </c>
      <c r="L450" s="74"/>
      <c r="M450" s="75">
        <v>5539.095703125</v>
      </c>
      <c r="N450" s="75">
        <v>9680.73046875</v>
      </c>
      <c r="O450" s="76"/>
      <c r="P450" s="77"/>
      <c r="Q450" s="77"/>
      <c r="R450" s="89"/>
      <c r="S450" s="48">
        <v>0</v>
      </c>
      <c r="T450" s="48">
        <v>1</v>
      </c>
      <c r="U450" s="49">
        <v>0</v>
      </c>
      <c r="V450" s="49">
        <v>1</v>
      </c>
      <c r="W450" s="49">
        <v>0</v>
      </c>
      <c r="X450" s="49">
        <v>0.999999</v>
      </c>
      <c r="Y450" s="49">
        <v>0</v>
      </c>
      <c r="Z450" s="49">
        <v>0</v>
      </c>
      <c r="AA450" s="72">
        <v>450</v>
      </c>
      <c r="AB450" s="72"/>
      <c r="AC450" s="73"/>
      <c r="AD450" s="79" t="s">
        <v>4391</v>
      </c>
      <c r="AE450" s="79">
        <v>805</v>
      </c>
      <c r="AF450" s="79">
        <v>687</v>
      </c>
      <c r="AG450" s="79">
        <v>86007</v>
      </c>
      <c r="AH450" s="79">
        <v>20002</v>
      </c>
      <c r="AI450" s="79"/>
      <c r="AJ450" s="79" t="s">
        <v>5000</v>
      </c>
      <c r="AK450" s="79"/>
      <c r="AL450" s="84" t="s">
        <v>5782</v>
      </c>
      <c r="AM450" s="79"/>
      <c r="AN450" s="81">
        <v>40641.08293981481</v>
      </c>
      <c r="AO450" s="84" t="s">
        <v>6281</v>
      </c>
      <c r="AP450" s="79" t="b">
        <v>0</v>
      </c>
      <c r="AQ450" s="79" t="b">
        <v>0</v>
      </c>
      <c r="AR450" s="79" t="b">
        <v>0</v>
      </c>
      <c r="AS450" s="79"/>
      <c r="AT450" s="79">
        <v>9</v>
      </c>
      <c r="AU450" s="84" t="s">
        <v>6500</v>
      </c>
      <c r="AV450" s="79" t="b">
        <v>0</v>
      </c>
      <c r="AW450" s="79" t="s">
        <v>6792</v>
      </c>
      <c r="AX450" s="84" t="s">
        <v>7230</v>
      </c>
      <c r="AY450" s="79" t="s">
        <v>66</v>
      </c>
      <c r="AZ450" s="79" t="str">
        <f>REPLACE(INDEX(GroupVertices[Group],MATCH(Vertices[[#This Row],[Vertex]],GroupVertices[Vertex],0)),1,1,"")</f>
        <v>113</v>
      </c>
      <c r="BA450" s="48"/>
      <c r="BB450" s="48"/>
      <c r="BC450" s="48"/>
      <c r="BD450" s="48"/>
      <c r="BE450" s="48"/>
      <c r="BF450" s="48"/>
      <c r="BG450" s="133" t="s">
        <v>9306</v>
      </c>
      <c r="BH450" s="133" t="s">
        <v>9306</v>
      </c>
      <c r="BI450" s="133" t="s">
        <v>9638</v>
      </c>
      <c r="BJ450" s="133" t="s">
        <v>9638</v>
      </c>
      <c r="BK450" s="2"/>
      <c r="BL450" s="3"/>
      <c r="BM450" s="3"/>
      <c r="BN450" s="3"/>
      <c r="BO450" s="3"/>
    </row>
    <row r="451" spans="1:67" ht="15">
      <c r="A451" s="65" t="s">
        <v>518</v>
      </c>
      <c r="B451" s="66"/>
      <c r="C451" s="66"/>
      <c r="D451" s="67"/>
      <c r="E451" s="69">
        <v>100</v>
      </c>
      <c r="F451" s="103" t="s">
        <v>1757</v>
      </c>
      <c r="G451" s="66"/>
      <c r="H451" s="70"/>
      <c r="I451" s="71"/>
      <c r="J451" s="71"/>
      <c r="K451" s="70" t="s">
        <v>7892</v>
      </c>
      <c r="L451" s="74"/>
      <c r="M451" s="75">
        <v>5539.08984375</v>
      </c>
      <c r="N451" s="75">
        <v>4455.80517578125</v>
      </c>
      <c r="O451" s="76"/>
      <c r="P451" s="77"/>
      <c r="Q451" s="77"/>
      <c r="R451" s="89"/>
      <c r="S451" s="48">
        <v>0</v>
      </c>
      <c r="T451" s="48">
        <v>1</v>
      </c>
      <c r="U451" s="49">
        <v>0</v>
      </c>
      <c r="V451" s="49">
        <v>1</v>
      </c>
      <c r="W451" s="49">
        <v>0</v>
      </c>
      <c r="X451" s="49">
        <v>0.701754</v>
      </c>
      <c r="Y451" s="49">
        <v>0</v>
      </c>
      <c r="Z451" s="49">
        <v>0</v>
      </c>
      <c r="AA451" s="72">
        <v>451</v>
      </c>
      <c r="AB451" s="72"/>
      <c r="AC451" s="73"/>
      <c r="AD451" s="79" t="s">
        <v>4395</v>
      </c>
      <c r="AE451" s="79">
        <v>227</v>
      </c>
      <c r="AF451" s="79">
        <v>151</v>
      </c>
      <c r="AG451" s="79">
        <v>15989</v>
      </c>
      <c r="AH451" s="79">
        <v>434</v>
      </c>
      <c r="AI451" s="79"/>
      <c r="AJ451" s="79" t="s">
        <v>5004</v>
      </c>
      <c r="AK451" s="79" t="s">
        <v>5465</v>
      </c>
      <c r="AL451" s="84" t="s">
        <v>5785</v>
      </c>
      <c r="AM451" s="79"/>
      <c r="AN451" s="81">
        <v>39910.54462962963</v>
      </c>
      <c r="AO451" s="84" t="s">
        <v>6285</v>
      </c>
      <c r="AP451" s="79" t="b">
        <v>0</v>
      </c>
      <c r="AQ451" s="79" t="b">
        <v>0</v>
      </c>
      <c r="AR451" s="79" t="b">
        <v>1</v>
      </c>
      <c r="AS451" s="79"/>
      <c r="AT451" s="79">
        <v>16</v>
      </c>
      <c r="AU451" s="84" t="s">
        <v>6502</v>
      </c>
      <c r="AV451" s="79" t="b">
        <v>0</v>
      </c>
      <c r="AW451" s="79" t="s">
        <v>6792</v>
      </c>
      <c r="AX451" s="84" t="s">
        <v>7234</v>
      </c>
      <c r="AY451" s="79" t="s">
        <v>66</v>
      </c>
      <c r="AZ451" s="79" t="str">
        <f>REPLACE(INDEX(GroupVertices[Group],MATCH(Vertices[[#This Row],[Vertex]],GroupVertices[Vertex],0)),1,1,"")</f>
        <v>106</v>
      </c>
      <c r="BA451" s="48" t="s">
        <v>8431</v>
      </c>
      <c r="BB451" s="48" t="s">
        <v>8431</v>
      </c>
      <c r="BC451" s="48" t="s">
        <v>8459</v>
      </c>
      <c r="BD451" s="48" t="s">
        <v>8459</v>
      </c>
      <c r="BE451" s="48" t="s">
        <v>1371</v>
      </c>
      <c r="BF451" s="48" t="s">
        <v>1371</v>
      </c>
      <c r="BG451" s="133" t="s">
        <v>8616</v>
      </c>
      <c r="BH451" s="133" t="s">
        <v>8616</v>
      </c>
      <c r="BI451" s="133" t="s">
        <v>8770</v>
      </c>
      <c r="BJ451" s="133" t="s">
        <v>8770</v>
      </c>
      <c r="BK451" s="2"/>
      <c r="BL451" s="3"/>
      <c r="BM451" s="3"/>
      <c r="BN451" s="3"/>
      <c r="BO451" s="3"/>
    </row>
    <row r="452" spans="1:67" ht="15">
      <c r="A452" s="65" t="s">
        <v>521</v>
      </c>
      <c r="B452" s="66"/>
      <c r="C452" s="66"/>
      <c r="D452" s="67"/>
      <c r="E452" s="69">
        <v>100</v>
      </c>
      <c r="F452" s="103" t="s">
        <v>1760</v>
      </c>
      <c r="G452" s="66"/>
      <c r="H452" s="70"/>
      <c r="I452" s="71"/>
      <c r="J452" s="71"/>
      <c r="K452" s="70" t="s">
        <v>7895</v>
      </c>
      <c r="L452" s="74"/>
      <c r="M452" s="75">
        <v>6163.216796875</v>
      </c>
      <c r="N452" s="75">
        <v>2519.65966796875</v>
      </c>
      <c r="O452" s="76"/>
      <c r="P452" s="77"/>
      <c r="Q452" s="77"/>
      <c r="R452" s="89"/>
      <c r="S452" s="48">
        <v>0</v>
      </c>
      <c r="T452" s="48">
        <v>1</v>
      </c>
      <c r="U452" s="49">
        <v>0</v>
      </c>
      <c r="V452" s="49">
        <v>1</v>
      </c>
      <c r="W452" s="49">
        <v>0</v>
      </c>
      <c r="X452" s="49">
        <v>0.701754</v>
      </c>
      <c r="Y452" s="49">
        <v>0</v>
      </c>
      <c r="Z452" s="49">
        <v>0</v>
      </c>
      <c r="AA452" s="72">
        <v>452</v>
      </c>
      <c r="AB452" s="72"/>
      <c r="AC452" s="73"/>
      <c r="AD452" s="79" t="s">
        <v>4398</v>
      </c>
      <c r="AE452" s="79">
        <v>0</v>
      </c>
      <c r="AF452" s="79">
        <v>112</v>
      </c>
      <c r="AG452" s="79">
        <v>18365</v>
      </c>
      <c r="AH452" s="79">
        <v>0</v>
      </c>
      <c r="AI452" s="79"/>
      <c r="AJ452" s="79" t="s">
        <v>5006</v>
      </c>
      <c r="AK452" s="79"/>
      <c r="AL452" s="79"/>
      <c r="AM452" s="79"/>
      <c r="AN452" s="81">
        <v>43488.82790509259</v>
      </c>
      <c r="AO452" s="84" t="s">
        <v>6287</v>
      </c>
      <c r="AP452" s="79" t="b">
        <v>0</v>
      </c>
      <c r="AQ452" s="79" t="b">
        <v>0</v>
      </c>
      <c r="AR452" s="79" t="b">
        <v>0</v>
      </c>
      <c r="AS452" s="79"/>
      <c r="AT452" s="79">
        <v>2</v>
      </c>
      <c r="AU452" s="84" t="s">
        <v>6484</v>
      </c>
      <c r="AV452" s="79" t="b">
        <v>0</v>
      </c>
      <c r="AW452" s="79" t="s">
        <v>6792</v>
      </c>
      <c r="AX452" s="84" t="s">
        <v>7237</v>
      </c>
      <c r="AY452" s="79" t="s">
        <v>66</v>
      </c>
      <c r="AZ452" s="79" t="str">
        <f>REPLACE(INDEX(GroupVertices[Group],MATCH(Vertices[[#This Row],[Vertex]],GroupVertices[Vertex],0)),1,1,"")</f>
        <v>127</v>
      </c>
      <c r="BA452" s="48"/>
      <c r="BB452" s="48"/>
      <c r="BC452" s="48"/>
      <c r="BD452" s="48"/>
      <c r="BE452" s="48"/>
      <c r="BF452" s="48"/>
      <c r="BG452" s="133" t="s">
        <v>8624</v>
      </c>
      <c r="BH452" s="133" t="s">
        <v>8624</v>
      </c>
      <c r="BI452" s="133" t="s">
        <v>8774</v>
      </c>
      <c r="BJ452" s="133" t="s">
        <v>8774</v>
      </c>
      <c r="BK452" s="2"/>
      <c r="BL452" s="3"/>
      <c r="BM452" s="3"/>
      <c r="BN452" s="3"/>
      <c r="BO452" s="3"/>
    </row>
    <row r="453" spans="1:67" ht="15">
      <c r="A453" s="65" t="s">
        <v>522</v>
      </c>
      <c r="B453" s="66"/>
      <c r="C453" s="66"/>
      <c r="D453" s="67"/>
      <c r="E453" s="69">
        <v>100</v>
      </c>
      <c r="F453" s="103" t="s">
        <v>1761</v>
      </c>
      <c r="G453" s="66"/>
      <c r="H453" s="70"/>
      <c r="I453" s="71"/>
      <c r="J453" s="71"/>
      <c r="K453" s="70" t="s">
        <v>7896</v>
      </c>
      <c r="L453" s="74"/>
      <c r="M453" s="75">
        <v>6696.32373046875</v>
      </c>
      <c r="N453" s="75">
        <v>8115.904296875</v>
      </c>
      <c r="O453" s="76"/>
      <c r="P453" s="77"/>
      <c r="Q453" s="77"/>
      <c r="R453" s="89"/>
      <c r="S453" s="48">
        <v>0</v>
      </c>
      <c r="T453" s="48">
        <v>1</v>
      </c>
      <c r="U453" s="49">
        <v>0</v>
      </c>
      <c r="V453" s="49">
        <v>1</v>
      </c>
      <c r="W453" s="49">
        <v>0</v>
      </c>
      <c r="X453" s="49">
        <v>0.999999</v>
      </c>
      <c r="Y453" s="49">
        <v>0</v>
      </c>
      <c r="Z453" s="49">
        <v>0</v>
      </c>
      <c r="AA453" s="72">
        <v>453</v>
      </c>
      <c r="AB453" s="72"/>
      <c r="AC453" s="73"/>
      <c r="AD453" s="79" t="s">
        <v>4399</v>
      </c>
      <c r="AE453" s="79">
        <v>386</v>
      </c>
      <c r="AF453" s="79">
        <v>2254</v>
      </c>
      <c r="AG453" s="79">
        <v>42366</v>
      </c>
      <c r="AH453" s="79">
        <v>26538</v>
      </c>
      <c r="AI453" s="79"/>
      <c r="AJ453" s="79" t="s">
        <v>5007</v>
      </c>
      <c r="AK453" s="79" t="s">
        <v>5467</v>
      </c>
      <c r="AL453" s="79"/>
      <c r="AM453" s="79"/>
      <c r="AN453" s="81">
        <v>39927.796944444446</v>
      </c>
      <c r="AO453" s="84" t="s">
        <v>6288</v>
      </c>
      <c r="AP453" s="79" t="b">
        <v>1</v>
      </c>
      <c r="AQ453" s="79" t="b">
        <v>0</v>
      </c>
      <c r="AR453" s="79" t="b">
        <v>1</v>
      </c>
      <c r="AS453" s="79"/>
      <c r="AT453" s="79">
        <v>24</v>
      </c>
      <c r="AU453" s="84" t="s">
        <v>6484</v>
      </c>
      <c r="AV453" s="79" t="b">
        <v>0</v>
      </c>
      <c r="AW453" s="79" t="s">
        <v>6792</v>
      </c>
      <c r="AX453" s="84" t="s">
        <v>7238</v>
      </c>
      <c r="AY453" s="79" t="s">
        <v>66</v>
      </c>
      <c r="AZ453" s="79" t="str">
        <f>REPLACE(INDEX(GroupVertices[Group],MATCH(Vertices[[#This Row],[Vertex]],GroupVertices[Vertex],0)),1,1,"")</f>
        <v>68</v>
      </c>
      <c r="BA453" s="48"/>
      <c r="BB453" s="48"/>
      <c r="BC453" s="48"/>
      <c r="BD453" s="48"/>
      <c r="BE453" s="48"/>
      <c r="BF453" s="48"/>
      <c r="BG453" s="133" t="s">
        <v>9307</v>
      </c>
      <c r="BH453" s="133" t="s">
        <v>9307</v>
      </c>
      <c r="BI453" s="133" t="s">
        <v>9639</v>
      </c>
      <c r="BJ453" s="133" t="s">
        <v>9639</v>
      </c>
      <c r="BK453" s="2"/>
      <c r="BL453" s="3"/>
      <c r="BM453" s="3"/>
      <c r="BN453" s="3"/>
      <c r="BO453" s="3"/>
    </row>
    <row r="454" spans="1:67" ht="15">
      <c r="A454" s="65" t="s">
        <v>528</v>
      </c>
      <c r="B454" s="66"/>
      <c r="C454" s="66"/>
      <c r="D454" s="67"/>
      <c r="E454" s="69">
        <v>100</v>
      </c>
      <c r="F454" s="103" t="s">
        <v>1766</v>
      </c>
      <c r="G454" s="66"/>
      <c r="H454" s="70"/>
      <c r="I454" s="71"/>
      <c r="J454" s="71"/>
      <c r="K454" s="70" t="s">
        <v>7907</v>
      </c>
      <c r="L454" s="74"/>
      <c r="M454" s="75">
        <v>6319.24267578125</v>
      </c>
      <c r="N454" s="75">
        <v>742.662841796875</v>
      </c>
      <c r="O454" s="76"/>
      <c r="P454" s="77"/>
      <c r="Q454" s="77"/>
      <c r="R454" s="89"/>
      <c r="S454" s="48">
        <v>0</v>
      </c>
      <c r="T454" s="48">
        <v>1</v>
      </c>
      <c r="U454" s="49">
        <v>0</v>
      </c>
      <c r="V454" s="49">
        <v>1</v>
      </c>
      <c r="W454" s="49">
        <v>0</v>
      </c>
      <c r="X454" s="49">
        <v>0.999999</v>
      </c>
      <c r="Y454" s="49">
        <v>0</v>
      </c>
      <c r="Z454" s="49">
        <v>0</v>
      </c>
      <c r="AA454" s="72">
        <v>454</v>
      </c>
      <c r="AB454" s="72"/>
      <c r="AC454" s="73"/>
      <c r="AD454" s="79" t="s">
        <v>4408</v>
      </c>
      <c r="AE454" s="79">
        <v>198</v>
      </c>
      <c r="AF454" s="79">
        <v>17</v>
      </c>
      <c r="AG454" s="79">
        <v>580</v>
      </c>
      <c r="AH454" s="79">
        <v>1860</v>
      </c>
      <c r="AI454" s="79"/>
      <c r="AJ454" s="79" t="s">
        <v>5018</v>
      </c>
      <c r="AK454" s="79" t="s">
        <v>5233</v>
      </c>
      <c r="AL454" s="84" t="s">
        <v>5793</v>
      </c>
      <c r="AM454" s="79"/>
      <c r="AN454" s="81">
        <v>43588.215474537035</v>
      </c>
      <c r="AO454" s="84" t="s">
        <v>6299</v>
      </c>
      <c r="AP454" s="79" t="b">
        <v>1</v>
      </c>
      <c r="AQ454" s="79" t="b">
        <v>0</v>
      </c>
      <c r="AR454" s="79" t="b">
        <v>0</v>
      </c>
      <c r="AS454" s="79"/>
      <c r="AT454" s="79">
        <v>0</v>
      </c>
      <c r="AU454" s="79"/>
      <c r="AV454" s="79" t="b">
        <v>0</v>
      </c>
      <c r="AW454" s="79" t="s">
        <v>6792</v>
      </c>
      <c r="AX454" s="84" t="s">
        <v>7249</v>
      </c>
      <c r="AY454" s="79" t="s">
        <v>66</v>
      </c>
      <c r="AZ454" s="79" t="str">
        <f>REPLACE(INDEX(GroupVertices[Group],MATCH(Vertices[[#This Row],[Vertex]],GroupVertices[Vertex],0)),1,1,"")</f>
        <v>92</v>
      </c>
      <c r="BA454" s="48"/>
      <c r="BB454" s="48"/>
      <c r="BC454" s="48"/>
      <c r="BD454" s="48"/>
      <c r="BE454" s="48"/>
      <c r="BF454" s="48"/>
      <c r="BG454" s="133" t="s">
        <v>9308</v>
      </c>
      <c r="BH454" s="133" t="s">
        <v>9308</v>
      </c>
      <c r="BI454" s="133" t="s">
        <v>9640</v>
      </c>
      <c r="BJ454" s="133" t="s">
        <v>9640</v>
      </c>
      <c r="BK454" s="2"/>
      <c r="BL454" s="3"/>
      <c r="BM454" s="3"/>
      <c r="BN454" s="3"/>
      <c r="BO454" s="3"/>
    </row>
    <row r="455" spans="1:67" ht="15">
      <c r="A455" s="65" t="s">
        <v>533</v>
      </c>
      <c r="B455" s="66"/>
      <c r="C455" s="66"/>
      <c r="D455" s="67"/>
      <c r="E455" s="69">
        <v>82.9129711256032</v>
      </c>
      <c r="F455" s="103" t="s">
        <v>1769</v>
      </c>
      <c r="G455" s="66"/>
      <c r="H455" s="70"/>
      <c r="I455" s="71"/>
      <c r="J455" s="71"/>
      <c r="K455" s="70" t="s">
        <v>7912</v>
      </c>
      <c r="L455" s="74"/>
      <c r="M455" s="75">
        <v>3689.09228515625</v>
      </c>
      <c r="N455" s="75">
        <v>3554.0263671875</v>
      </c>
      <c r="O455" s="76"/>
      <c r="P455" s="77"/>
      <c r="Q455" s="77"/>
      <c r="R455" s="89"/>
      <c r="S455" s="48">
        <v>0</v>
      </c>
      <c r="T455" s="48">
        <v>1</v>
      </c>
      <c r="U455" s="49">
        <v>0</v>
      </c>
      <c r="V455" s="49">
        <v>0.2</v>
      </c>
      <c r="W455" s="49">
        <v>0</v>
      </c>
      <c r="X455" s="49">
        <v>0.610687</v>
      </c>
      <c r="Y455" s="49">
        <v>0</v>
      </c>
      <c r="Z455" s="49">
        <v>0</v>
      </c>
      <c r="AA455" s="72">
        <v>455</v>
      </c>
      <c r="AB455" s="72"/>
      <c r="AC455" s="73"/>
      <c r="AD455" s="79" t="s">
        <v>4413</v>
      </c>
      <c r="AE455" s="79">
        <v>263</v>
      </c>
      <c r="AF455" s="79">
        <v>395</v>
      </c>
      <c r="AG455" s="79">
        <v>49296</v>
      </c>
      <c r="AH455" s="79">
        <v>61743</v>
      </c>
      <c r="AI455" s="79"/>
      <c r="AJ455" s="79" t="s">
        <v>5022</v>
      </c>
      <c r="AK455" s="79" t="s">
        <v>5336</v>
      </c>
      <c r="AL455" s="84" t="s">
        <v>5796</v>
      </c>
      <c r="AM455" s="79"/>
      <c r="AN455" s="81">
        <v>39995.736875</v>
      </c>
      <c r="AO455" s="84" t="s">
        <v>6303</v>
      </c>
      <c r="AP455" s="79" t="b">
        <v>1</v>
      </c>
      <c r="AQ455" s="79" t="b">
        <v>0</v>
      </c>
      <c r="AR455" s="79" t="b">
        <v>0</v>
      </c>
      <c r="AS455" s="79"/>
      <c r="AT455" s="79">
        <v>21</v>
      </c>
      <c r="AU455" s="84" t="s">
        <v>6484</v>
      </c>
      <c r="AV455" s="79" t="b">
        <v>0</v>
      </c>
      <c r="AW455" s="79" t="s">
        <v>6792</v>
      </c>
      <c r="AX455" s="84" t="s">
        <v>7254</v>
      </c>
      <c r="AY455" s="79" t="s">
        <v>66</v>
      </c>
      <c r="AZ455" s="79" t="str">
        <f>REPLACE(INDEX(GroupVertices[Group],MATCH(Vertices[[#This Row],[Vertex]],GroupVertices[Vertex],0)),1,1,"")</f>
        <v>27</v>
      </c>
      <c r="BA455" s="48"/>
      <c r="BB455" s="48"/>
      <c r="BC455" s="48"/>
      <c r="BD455" s="48"/>
      <c r="BE455" s="48" t="s">
        <v>1340</v>
      </c>
      <c r="BF455" s="48" t="s">
        <v>1340</v>
      </c>
      <c r="BG455" s="133" t="s">
        <v>8590</v>
      </c>
      <c r="BH455" s="133" t="s">
        <v>8590</v>
      </c>
      <c r="BI455" s="133" t="s">
        <v>8754</v>
      </c>
      <c r="BJ455" s="133" t="s">
        <v>8754</v>
      </c>
      <c r="BK455" s="2"/>
      <c r="BL455" s="3"/>
      <c r="BM455" s="3"/>
      <c r="BN455" s="3"/>
      <c r="BO455" s="3"/>
    </row>
    <row r="456" spans="1:67" ht="15">
      <c r="A456" s="65" t="s">
        <v>535</v>
      </c>
      <c r="B456" s="66"/>
      <c r="C456" s="66"/>
      <c r="D456" s="67"/>
      <c r="E456" s="69">
        <v>88.33627762820258</v>
      </c>
      <c r="F456" s="103" t="s">
        <v>1771</v>
      </c>
      <c r="G456" s="66"/>
      <c r="H456" s="70"/>
      <c r="I456" s="71"/>
      <c r="J456" s="71"/>
      <c r="K456" s="70" t="s">
        <v>7914</v>
      </c>
      <c r="L456" s="74"/>
      <c r="M456" s="75">
        <v>4641.92236328125</v>
      </c>
      <c r="N456" s="75">
        <v>5808.443359375</v>
      </c>
      <c r="O456" s="76"/>
      <c r="P456" s="77"/>
      <c r="Q456" s="77"/>
      <c r="R456" s="89"/>
      <c r="S456" s="48">
        <v>0</v>
      </c>
      <c r="T456" s="48">
        <v>1</v>
      </c>
      <c r="U456" s="49">
        <v>0</v>
      </c>
      <c r="V456" s="49">
        <v>0.333333</v>
      </c>
      <c r="W456" s="49">
        <v>0</v>
      </c>
      <c r="X456" s="49">
        <v>0.638297</v>
      </c>
      <c r="Y456" s="49">
        <v>0</v>
      </c>
      <c r="Z456" s="49">
        <v>0</v>
      </c>
      <c r="AA456" s="72">
        <v>456</v>
      </c>
      <c r="AB456" s="72"/>
      <c r="AC456" s="73"/>
      <c r="AD456" s="79" t="s">
        <v>4415</v>
      </c>
      <c r="AE456" s="79">
        <v>471</v>
      </c>
      <c r="AF456" s="79">
        <v>144</v>
      </c>
      <c r="AG456" s="79">
        <v>3840</v>
      </c>
      <c r="AH456" s="79">
        <v>0</v>
      </c>
      <c r="AI456" s="79"/>
      <c r="AJ456" s="79" t="s">
        <v>5024</v>
      </c>
      <c r="AK456" s="79" t="s">
        <v>5478</v>
      </c>
      <c r="AL456" s="79"/>
      <c r="AM456" s="79"/>
      <c r="AN456" s="81">
        <v>43563.362337962964</v>
      </c>
      <c r="AO456" s="84" t="s">
        <v>6304</v>
      </c>
      <c r="AP456" s="79" t="b">
        <v>1</v>
      </c>
      <c r="AQ456" s="79" t="b">
        <v>0</v>
      </c>
      <c r="AR456" s="79" t="b">
        <v>0</v>
      </c>
      <c r="AS456" s="79"/>
      <c r="AT456" s="79">
        <v>0</v>
      </c>
      <c r="AU456" s="79"/>
      <c r="AV456" s="79" t="b">
        <v>0</v>
      </c>
      <c r="AW456" s="79" t="s">
        <v>6792</v>
      </c>
      <c r="AX456" s="84" t="s">
        <v>7256</v>
      </c>
      <c r="AY456" s="79" t="s">
        <v>66</v>
      </c>
      <c r="AZ456" s="79" t="str">
        <f>REPLACE(INDEX(GroupVertices[Group],MATCH(Vertices[[#This Row],[Vertex]],GroupVertices[Vertex],0)),1,1,"")</f>
        <v>50</v>
      </c>
      <c r="BA456" s="48" t="s">
        <v>1292</v>
      </c>
      <c r="BB456" s="48" t="s">
        <v>1292</v>
      </c>
      <c r="BC456" s="48" t="s">
        <v>1333</v>
      </c>
      <c r="BD456" s="48" t="s">
        <v>1333</v>
      </c>
      <c r="BE456" s="48"/>
      <c r="BF456" s="48"/>
      <c r="BG456" s="133" t="s">
        <v>9309</v>
      </c>
      <c r="BH456" s="133" t="s">
        <v>9309</v>
      </c>
      <c r="BI456" s="133" t="s">
        <v>9641</v>
      </c>
      <c r="BJ456" s="133" t="s">
        <v>9641</v>
      </c>
      <c r="BK456" s="2"/>
      <c r="BL456" s="3"/>
      <c r="BM456" s="3"/>
      <c r="BN456" s="3"/>
      <c r="BO456" s="3"/>
    </row>
    <row r="457" spans="1:67" ht="15">
      <c r="A457" s="65" t="s">
        <v>540</v>
      </c>
      <c r="B457" s="66"/>
      <c r="C457" s="66"/>
      <c r="D457" s="67"/>
      <c r="E457" s="69">
        <v>100</v>
      </c>
      <c r="F457" s="103" t="s">
        <v>1776</v>
      </c>
      <c r="G457" s="66"/>
      <c r="H457" s="70"/>
      <c r="I457" s="71"/>
      <c r="J457" s="71"/>
      <c r="K457" s="70" t="s">
        <v>7922</v>
      </c>
      <c r="L457" s="74"/>
      <c r="M457" s="75">
        <v>5539.09130859375</v>
      </c>
      <c r="N457" s="75">
        <v>7426.3212890625</v>
      </c>
      <c r="O457" s="76"/>
      <c r="P457" s="77"/>
      <c r="Q457" s="77"/>
      <c r="R457" s="89"/>
      <c r="S457" s="48">
        <v>0</v>
      </c>
      <c r="T457" s="48">
        <v>1</v>
      </c>
      <c r="U457" s="49">
        <v>0</v>
      </c>
      <c r="V457" s="49">
        <v>1</v>
      </c>
      <c r="W457" s="49">
        <v>0</v>
      </c>
      <c r="X457" s="49">
        <v>0.701754</v>
      </c>
      <c r="Y457" s="49">
        <v>0</v>
      </c>
      <c r="Z457" s="49">
        <v>0</v>
      </c>
      <c r="AA457" s="72">
        <v>457</v>
      </c>
      <c r="AB457" s="72"/>
      <c r="AC457" s="73"/>
      <c r="AD457" s="79" t="s">
        <v>4423</v>
      </c>
      <c r="AE457" s="79">
        <v>997</v>
      </c>
      <c r="AF457" s="79">
        <v>1126</v>
      </c>
      <c r="AG457" s="79">
        <v>16208</v>
      </c>
      <c r="AH457" s="79">
        <v>12979</v>
      </c>
      <c r="AI457" s="79"/>
      <c r="AJ457" s="79"/>
      <c r="AK457" s="79" t="s">
        <v>3899</v>
      </c>
      <c r="AL457" s="84" t="s">
        <v>5800</v>
      </c>
      <c r="AM457" s="79"/>
      <c r="AN457" s="81">
        <v>40935.58388888889</v>
      </c>
      <c r="AO457" s="84" t="s">
        <v>6311</v>
      </c>
      <c r="AP457" s="79" t="b">
        <v>0</v>
      </c>
      <c r="AQ457" s="79" t="b">
        <v>0</v>
      </c>
      <c r="AR457" s="79" t="b">
        <v>1</v>
      </c>
      <c r="AS457" s="79"/>
      <c r="AT457" s="79">
        <v>3</v>
      </c>
      <c r="AU457" s="84" t="s">
        <v>6488</v>
      </c>
      <c r="AV457" s="79" t="b">
        <v>0</v>
      </c>
      <c r="AW457" s="79" t="s">
        <v>6792</v>
      </c>
      <c r="AX457" s="84" t="s">
        <v>7264</v>
      </c>
      <c r="AY457" s="79" t="s">
        <v>66</v>
      </c>
      <c r="AZ457" s="79" t="str">
        <f>REPLACE(INDEX(GroupVertices[Group],MATCH(Vertices[[#This Row],[Vertex]],GroupVertices[Vertex],0)),1,1,"")</f>
        <v>99</v>
      </c>
      <c r="BA457" s="48"/>
      <c r="BB457" s="48"/>
      <c r="BC457" s="48"/>
      <c r="BD457" s="48"/>
      <c r="BE457" s="48"/>
      <c r="BF457" s="48"/>
      <c r="BG457" s="133" t="s">
        <v>8615</v>
      </c>
      <c r="BH457" s="133" t="s">
        <v>8615</v>
      </c>
      <c r="BI457" s="133" t="s">
        <v>8769</v>
      </c>
      <c r="BJ457" s="133" t="s">
        <v>8769</v>
      </c>
      <c r="BK457" s="2"/>
      <c r="BL457" s="3"/>
      <c r="BM457" s="3"/>
      <c r="BN457" s="3"/>
      <c r="BO457" s="3"/>
    </row>
    <row r="458" spans="1:67" ht="15">
      <c r="A458" s="65" t="s">
        <v>541</v>
      </c>
      <c r="B458" s="66"/>
      <c r="C458" s="66"/>
      <c r="D458" s="67"/>
      <c r="E458" s="69">
        <v>88.33627762820258</v>
      </c>
      <c r="F458" s="103" t="s">
        <v>1777</v>
      </c>
      <c r="G458" s="66"/>
      <c r="H458" s="70"/>
      <c r="I458" s="71"/>
      <c r="J458" s="71"/>
      <c r="K458" s="70" t="s">
        <v>7923</v>
      </c>
      <c r="L458" s="74"/>
      <c r="M458" s="75">
        <v>4940.98193359375</v>
      </c>
      <c r="N458" s="75">
        <v>5555.9677734375</v>
      </c>
      <c r="O458" s="76"/>
      <c r="P458" s="77"/>
      <c r="Q458" s="77"/>
      <c r="R458" s="89"/>
      <c r="S458" s="48">
        <v>0</v>
      </c>
      <c r="T458" s="48">
        <v>1</v>
      </c>
      <c r="U458" s="49">
        <v>0</v>
      </c>
      <c r="V458" s="49">
        <v>0.333333</v>
      </c>
      <c r="W458" s="49">
        <v>0</v>
      </c>
      <c r="X458" s="49">
        <v>0.638297</v>
      </c>
      <c r="Y458" s="49">
        <v>0</v>
      </c>
      <c r="Z458" s="49">
        <v>0</v>
      </c>
      <c r="AA458" s="72">
        <v>458</v>
      </c>
      <c r="AB458" s="72"/>
      <c r="AC458" s="73"/>
      <c r="AD458" s="79" t="s">
        <v>4424</v>
      </c>
      <c r="AE458" s="79">
        <v>531</v>
      </c>
      <c r="AF458" s="79">
        <v>74</v>
      </c>
      <c r="AG458" s="79">
        <v>9109</v>
      </c>
      <c r="AH458" s="79">
        <v>4736</v>
      </c>
      <c r="AI458" s="79"/>
      <c r="AJ458" s="79"/>
      <c r="AK458" s="79"/>
      <c r="AL458" s="79"/>
      <c r="AM458" s="79"/>
      <c r="AN458" s="81">
        <v>39939.61837962963</v>
      </c>
      <c r="AO458" s="79"/>
      <c r="AP458" s="79" t="b">
        <v>0</v>
      </c>
      <c r="AQ458" s="79" t="b">
        <v>0</v>
      </c>
      <c r="AR458" s="79" t="b">
        <v>0</v>
      </c>
      <c r="AS458" s="79"/>
      <c r="AT458" s="79">
        <v>2</v>
      </c>
      <c r="AU458" s="84" t="s">
        <v>6500</v>
      </c>
      <c r="AV458" s="79" t="b">
        <v>0</v>
      </c>
      <c r="AW458" s="79" t="s">
        <v>6792</v>
      </c>
      <c r="AX458" s="84" t="s">
        <v>7265</v>
      </c>
      <c r="AY458" s="79" t="s">
        <v>66</v>
      </c>
      <c r="AZ458" s="79" t="str">
        <f>REPLACE(INDEX(GroupVertices[Group],MATCH(Vertices[[#This Row],[Vertex]],GroupVertices[Vertex],0)),1,1,"")</f>
        <v>50</v>
      </c>
      <c r="BA458" s="48" t="s">
        <v>1292</v>
      </c>
      <c r="BB458" s="48" t="s">
        <v>1292</v>
      </c>
      <c r="BC458" s="48" t="s">
        <v>1333</v>
      </c>
      <c r="BD458" s="48" t="s">
        <v>1333</v>
      </c>
      <c r="BE458" s="48"/>
      <c r="BF458" s="48"/>
      <c r="BG458" s="133" t="s">
        <v>9309</v>
      </c>
      <c r="BH458" s="133" t="s">
        <v>9309</v>
      </c>
      <c r="BI458" s="133" t="s">
        <v>9641</v>
      </c>
      <c r="BJ458" s="133" t="s">
        <v>9641</v>
      </c>
      <c r="BK458" s="2"/>
      <c r="BL458" s="3"/>
      <c r="BM458" s="3"/>
      <c r="BN458" s="3"/>
      <c r="BO458" s="3"/>
    </row>
    <row r="459" spans="1:67" ht="15">
      <c r="A459" s="65" t="s">
        <v>544</v>
      </c>
      <c r="B459" s="66"/>
      <c r="C459" s="66"/>
      <c r="D459" s="67"/>
      <c r="E459" s="69">
        <v>88.33627762820258</v>
      </c>
      <c r="F459" s="103" t="s">
        <v>1779</v>
      </c>
      <c r="G459" s="66"/>
      <c r="H459" s="70"/>
      <c r="I459" s="71"/>
      <c r="J459" s="71"/>
      <c r="K459" s="70" t="s">
        <v>7926</v>
      </c>
      <c r="L459" s="74"/>
      <c r="M459" s="75">
        <v>5097.0087890625</v>
      </c>
      <c r="N459" s="75">
        <v>954.8302612304688</v>
      </c>
      <c r="O459" s="76"/>
      <c r="P459" s="77"/>
      <c r="Q459" s="77"/>
      <c r="R459" s="89"/>
      <c r="S459" s="48">
        <v>0</v>
      </c>
      <c r="T459" s="48">
        <v>1</v>
      </c>
      <c r="U459" s="49">
        <v>0</v>
      </c>
      <c r="V459" s="49">
        <v>0.333333</v>
      </c>
      <c r="W459" s="49">
        <v>0</v>
      </c>
      <c r="X459" s="49">
        <v>0.638297</v>
      </c>
      <c r="Y459" s="49">
        <v>0</v>
      </c>
      <c r="Z459" s="49">
        <v>0</v>
      </c>
      <c r="AA459" s="72">
        <v>459</v>
      </c>
      <c r="AB459" s="72"/>
      <c r="AC459" s="73"/>
      <c r="AD459" s="79" t="s">
        <v>4427</v>
      </c>
      <c r="AE459" s="79">
        <v>8940</v>
      </c>
      <c r="AF459" s="79">
        <v>9065</v>
      </c>
      <c r="AG459" s="79">
        <v>88431</v>
      </c>
      <c r="AH459" s="79">
        <v>4415</v>
      </c>
      <c r="AI459" s="79"/>
      <c r="AJ459" s="79" t="s">
        <v>5034</v>
      </c>
      <c r="AK459" s="79" t="s">
        <v>5485</v>
      </c>
      <c r="AL459" s="84" t="s">
        <v>5803</v>
      </c>
      <c r="AM459" s="79"/>
      <c r="AN459" s="81">
        <v>39805.4296412037</v>
      </c>
      <c r="AO459" s="84" t="s">
        <v>6314</v>
      </c>
      <c r="AP459" s="79" t="b">
        <v>0</v>
      </c>
      <c r="AQ459" s="79" t="b">
        <v>0</v>
      </c>
      <c r="AR459" s="79" t="b">
        <v>1</v>
      </c>
      <c r="AS459" s="79"/>
      <c r="AT459" s="79">
        <v>493</v>
      </c>
      <c r="AU459" s="84" t="s">
        <v>6489</v>
      </c>
      <c r="AV459" s="79" t="b">
        <v>0</v>
      </c>
      <c r="AW459" s="79" t="s">
        <v>6792</v>
      </c>
      <c r="AX459" s="84" t="s">
        <v>7268</v>
      </c>
      <c r="AY459" s="79" t="s">
        <v>66</v>
      </c>
      <c r="AZ459" s="79" t="str">
        <f>REPLACE(INDEX(GroupVertices[Group],MATCH(Vertices[[#This Row],[Vertex]],GroupVertices[Vertex],0)),1,1,"")</f>
        <v>39</v>
      </c>
      <c r="BA459" s="48"/>
      <c r="BB459" s="48"/>
      <c r="BC459" s="48"/>
      <c r="BD459" s="48"/>
      <c r="BE459" s="48"/>
      <c r="BF459" s="48"/>
      <c r="BG459" s="133" t="s">
        <v>8598</v>
      </c>
      <c r="BH459" s="133" t="s">
        <v>8598</v>
      </c>
      <c r="BI459" s="133" t="s">
        <v>8759</v>
      </c>
      <c r="BJ459" s="133" t="s">
        <v>8759</v>
      </c>
      <c r="BK459" s="2"/>
      <c r="BL459" s="3"/>
      <c r="BM459" s="3"/>
      <c r="BN459" s="3"/>
      <c r="BO459" s="3"/>
    </row>
    <row r="460" spans="1:67" ht="15">
      <c r="A460" s="65" t="s">
        <v>547</v>
      </c>
      <c r="B460" s="66"/>
      <c r="C460" s="66"/>
      <c r="D460" s="67"/>
      <c r="E460" s="69">
        <v>100</v>
      </c>
      <c r="F460" s="103" t="s">
        <v>1782</v>
      </c>
      <c r="G460" s="66"/>
      <c r="H460" s="70"/>
      <c r="I460" s="71"/>
      <c r="J460" s="71"/>
      <c r="K460" s="70" t="s">
        <v>7930</v>
      </c>
      <c r="L460" s="74"/>
      <c r="M460" s="75">
        <v>9257.779296875</v>
      </c>
      <c r="N460" s="75">
        <v>8911.583984375</v>
      </c>
      <c r="O460" s="76"/>
      <c r="P460" s="77"/>
      <c r="Q460" s="77"/>
      <c r="R460" s="89"/>
      <c r="S460" s="48">
        <v>0</v>
      </c>
      <c r="T460" s="48">
        <v>1</v>
      </c>
      <c r="U460" s="49">
        <v>0</v>
      </c>
      <c r="V460" s="49">
        <v>1</v>
      </c>
      <c r="W460" s="49">
        <v>0</v>
      </c>
      <c r="X460" s="49">
        <v>0.999999</v>
      </c>
      <c r="Y460" s="49">
        <v>0</v>
      </c>
      <c r="Z460" s="49">
        <v>0</v>
      </c>
      <c r="AA460" s="72">
        <v>460</v>
      </c>
      <c r="AB460" s="72"/>
      <c r="AC460" s="73"/>
      <c r="AD460" s="79" t="s">
        <v>4431</v>
      </c>
      <c r="AE460" s="79">
        <v>965</v>
      </c>
      <c r="AF460" s="79">
        <v>578</v>
      </c>
      <c r="AG460" s="79">
        <v>41538</v>
      </c>
      <c r="AH460" s="79">
        <v>1895</v>
      </c>
      <c r="AI460" s="79"/>
      <c r="AJ460" s="79" t="s">
        <v>5038</v>
      </c>
      <c r="AK460" s="79" t="s">
        <v>5334</v>
      </c>
      <c r="AL460" s="84" t="s">
        <v>5805</v>
      </c>
      <c r="AM460" s="79"/>
      <c r="AN460" s="81">
        <v>39906.72184027778</v>
      </c>
      <c r="AO460" s="84" t="s">
        <v>6317</v>
      </c>
      <c r="AP460" s="79" t="b">
        <v>0</v>
      </c>
      <c r="AQ460" s="79" t="b">
        <v>0</v>
      </c>
      <c r="AR460" s="79" t="b">
        <v>0</v>
      </c>
      <c r="AS460" s="79"/>
      <c r="AT460" s="79">
        <v>14</v>
      </c>
      <c r="AU460" s="84" t="s">
        <v>6503</v>
      </c>
      <c r="AV460" s="79" t="b">
        <v>0</v>
      </c>
      <c r="AW460" s="79" t="s">
        <v>6792</v>
      </c>
      <c r="AX460" s="84" t="s">
        <v>7272</v>
      </c>
      <c r="AY460" s="79" t="s">
        <v>66</v>
      </c>
      <c r="AZ460" s="79" t="str">
        <f>REPLACE(INDEX(GroupVertices[Group],MATCH(Vertices[[#This Row],[Vertex]],GroupVertices[Vertex],0)),1,1,"")</f>
        <v>124</v>
      </c>
      <c r="BA460" s="48"/>
      <c r="BB460" s="48"/>
      <c r="BC460" s="48"/>
      <c r="BD460" s="48"/>
      <c r="BE460" s="48"/>
      <c r="BF460" s="48"/>
      <c r="BG460" s="133" t="s">
        <v>9310</v>
      </c>
      <c r="BH460" s="133" t="s">
        <v>9310</v>
      </c>
      <c r="BI460" s="133" t="s">
        <v>9642</v>
      </c>
      <c r="BJ460" s="133" t="s">
        <v>9642</v>
      </c>
      <c r="BK460" s="2"/>
      <c r="BL460" s="3"/>
      <c r="BM460" s="3"/>
      <c r="BN460" s="3"/>
      <c r="BO460" s="3"/>
    </row>
    <row r="461" spans="1:67" ht="15">
      <c r="A461" s="65" t="s">
        <v>549</v>
      </c>
      <c r="B461" s="66"/>
      <c r="C461" s="66"/>
      <c r="D461" s="67"/>
      <c r="E461" s="69">
        <v>76.67256587317844</v>
      </c>
      <c r="F461" s="103" t="s">
        <v>1783</v>
      </c>
      <c r="G461" s="66"/>
      <c r="H461" s="70"/>
      <c r="I461" s="71"/>
      <c r="J461" s="71"/>
      <c r="K461" s="70" t="s">
        <v>7932</v>
      </c>
      <c r="L461" s="74"/>
      <c r="M461" s="75">
        <v>3497.697998046875</v>
      </c>
      <c r="N461" s="75">
        <v>4566.0791015625</v>
      </c>
      <c r="O461" s="76"/>
      <c r="P461" s="77"/>
      <c r="Q461" s="77"/>
      <c r="R461" s="89"/>
      <c r="S461" s="48">
        <v>0</v>
      </c>
      <c r="T461" s="48">
        <v>1</v>
      </c>
      <c r="U461" s="49">
        <v>0</v>
      </c>
      <c r="V461" s="49">
        <v>0.111111</v>
      </c>
      <c r="W461" s="49">
        <v>0</v>
      </c>
      <c r="X461" s="49">
        <v>0.585365</v>
      </c>
      <c r="Y461" s="49">
        <v>0</v>
      </c>
      <c r="Z461" s="49">
        <v>0</v>
      </c>
      <c r="AA461" s="72">
        <v>461</v>
      </c>
      <c r="AB461" s="72"/>
      <c r="AC461" s="73"/>
      <c r="AD461" s="79" t="s">
        <v>4433</v>
      </c>
      <c r="AE461" s="79">
        <v>1001</v>
      </c>
      <c r="AF461" s="79">
        <v>1544</v>
      </c>
      <c r="AG461" s="79">
        <v>56879</v>
      </c>
      <c r="AH461" s="79">
        <v>68873</v>
      </c>
      <c r="AI461" s="79"/>
      <c r="AJ461" s="79" t="s">
        <v>5040</v>
      </c>
      <c r="AK461" s="79" t="s">
        <v>5488</v>
      </c>
      <c r="AL461" s="79"/>
      <c r="AM461" s="79"/>
      <c r="AN461" s="81">
        <v>41952.47913194444</v>
      </c>
      <c r="AO461" s="84" t="s">
        <v>6319</v>
      </c>
      <c r="AP461" s="79" t="b">
        <v>1</v>
      </c>
      <c r="AQ461" s="79" t="b">
        <v>0</v>
      </c>
      <c r="AR461" s="79" t="b">
        <v>1</v>
      </c>
      <c r="AS461" s="79"/>
      <c r="AT461" s="79">
        <v>31</v>
      </c>
      <c r="AU461" s="84" t="s">
        <v>6484</v>
      </c>
      <c r="AV461" s="79" t="b">
        <v>0</v>
      </c>
      <c r="AW461" s="79" t="s">
        <v>6792</v>
      </c>
      <c r="AX461" s="84" t="s">
        <v>7274</v>
      </c>
      <c r="AY461" s="79" t="s">
        <v>66</v>
      </c>
      <c r="AZ461" s="79" t="str">
        <f>REPLACE(INDEX(GroupVertices[Group],MATCH(Vertices[[#This Row],[Vertex]],GroupVertices[Vertex],0)),1,1,"")</f>
        <v>13</v>
      </c>
      <c r="BA461" s="48"/>
      <c r="BB461" s="48"/>
      <c r="BC461" s="48"/>
      <c r="BD461" s="48"/>
      <c r="BE461" s="48" t="s">
        <v>9004</v>
      </c>
      <c r="BF461" s="48" t="s">
        <v>9009</v>
      </c>
      <c r="BG461" s="133" t="s">
        <v>9311</v>
      </c>
      <c r="BH461" s="133" t="s">
        <v>9352</v>
      </c>
      <c r="BI461" s="133" t="s">
        <v>9643</v>
      </c>
      <c r="BJ461" s="133" t="s">
        <v>9674</v>
      </c>
      <c r="BK461" s="2"/>
      <c r="BL461" s="3"/>
      <c r="BM461" s="3"/>
      <c r="BN461" s="3"/>
      <c r="BO461" s="3"/>
    </row>
    <row r="462" spans="1:67" ht="15">
      <c r="A462" s="65" t="s">
        <v>552</v>
      </c>
      <c r="B462" s="66"/>
      <c r="C462" s="66"/>
      <c r="D462" s="67"/>
      <c r="E462" s="69">
        <v>100</v>
      </c>
      <c r="F462" s="103" t="s">
        <v>1785</v>
      </c>
      <c r="G462" s="66"/>
      <c r="H462" s="70"/>
      <c r="I462" s="71"/>
      <c r="J462" s="71"/>
      <c r="K462" s="70" t="s">
        <v>7935</v>
      </c>
      <c r="L462" s="74"/>
      <c r="M462" s="75">
        <v>7619.39404296875</v>
      </c>
      <c r="N462" s="75">
        <v>8434.1884765625</v>
      </c>
      <c r="O462" s="76"/>
      <c r="P462" s="77"/>
      <c r="Q462" s="77"/>
      <c r="R462" s="89"/>
      <c r="S462" s="48">
        <v>0</v>
      </c>
      <c r="T462" s="48">
        <v>1</v>
      </c>
      <c r="U462" s="49">
        <v>0</v>
      </c>
      <c r="V462" s="49">
        <v>1</v>
      </c>
      <c r="W462" s="49">
        <v>0</v>
      </c>
      <c r="X462" s="49">
        <v>0.701754</v>
      </c>
      <c r="Y462" s="49">
        <v>0</v>
      </c>
      <c r="Z462" s="49">
        <v>0</v>
      </c>
      <c r="AA462" s="72">
        <v>462</v>
      </c>
      <c r="AB462" s="72"/>
      <c r="AC462" s="73"/>
      <c r="AD462" s="79" t="s">
        <v>4436</v>
      </c>
      <c r="AE462" s="79">
        <v>1138</v>
      </c>
      <c r="AF462" s="79">
        <v>7480</v>
      </c>
      <c r="AG462" s="79">
        <v>203580</v>
      </c>
      <c r="AH462" s="79">
        <v>457776</v>
      </c>
      <c r="AI462" s="79"/>
      <c r="AJ462" s="79" t="s">
        <v>5043</v>
      </c>
      <c r="AK462" s="79"/>
      <c r="AL462" s="84" t="s">
        <v>5806</v>
      </c>
      <c r="AM462" s="79"/>
      <c r="AN462" s="81">
        <v>41961.11699074074</v>
      </c>
      <c r="AO462" s="84" t="s">
        <v>6321</v>
      </c>
      <c r="AP462" s="79" t="b">
        <v>0</v>
      </c>
      <c r="AQ462" s="79" t="b">
        <v>0</v>
      </c>
      <c r="AR462" s="79" t="b">
        <v>1</v>
      </c>
      <c r="AS462" s="79"/>
      <c r="AT462" s="79">
        <v>166</v>
      </c>
      <c r="AU462" s="84" t="s">
        <v>6484</v>
      </c>
      <c r="AV462" s="79" t="b">
        <v>0</v>
      </c>
      <c r="AW462" s="79" t="s">
        <v>6792</v>
      </c>
      <c r="AX462" s="84" t="s">
        <v>7277</v>
      </c>
      <c r="AY462" s="79" t="s">
        <v>66</v>
      </c>
      <c r="AZ462" s="79" t="str">
        <f>REPLACE(INDEX(GroupVertices[Group],MATCH(Vertices[[#This Row],[Vertex]],GroupVertices[Vertex],0)),1,1,"")</f>
        <v>141</v>
      </c>
      <c r="BA462" s="48"/>
      <c r="BB462" s="48"/>
      <c r="BC462" s="48"/>
      <c r="BD462" s="48"/>
      <c r="BE462" s="48"/>
      <c r="BF462" s="48"/>
      <c r="BG462" s="133" t="s">
        <v>8630</v>
      </c>
      <c r="BH462" s="133" t="s">
        <v>8630</v>
      </c>
      <c r="BI462" s="133" t="s">
        <v>8779</v>
      </c>
      <c r="BJ462" s="133" t="s">
        <v>8779</v>
      </c>
      <c r="BK462" s="2"/>
      <c r="BL462" s="3"/>
      <c r="BM462" s="3"/>
      <c r="BN462" s="3"/>
      <c r="BO462" s="3"/>
    </row>
    <row r="463" spans="1:67" ht="15">
      <c r="A463" s="65" t="s">
        <v>559</v>
      </c>
      <c r="B463" s="66"/>
      <c r="C463" s="66"/>
      <c r="D463" s="67"/>
      <c r="E463" s="69">
        <v>100</v>
      </c>
      <c r="F463" s="103" t="s">
        <v>1791</v>
      </c>
      <c r="G463" s="66"/>
      <c r="H463" s="70"/>
      <c r="I463" s="71"/>
      <c r="J463" s="71"/>
      <c r="K463" s="70" t="s">
        <v>7941</v>
      </c>
      <c r="L463" s="74"/>
      <c r="M463" s="75">
        <v>6306.2099609375</v>
      </c>
      <c r="N463" s="75">
        <v>8911.5849609375</v>
      </c>
      <c r="O463" s="76"/>
      <c r="P463" s="77"/>
      <c r="Q463" s="77"/>
      <c r="R463" s="89"/>
      <c r="S463" s="48">
        <v>0</v>
      </c>
      <c r="T463" s="48">
        <v>1</v>
      </c>
      <c r="U463" s="49">
        <v>0</v>
      </c>
      <c r="V463" s="49">
        <v>1</v>
      </c>
      <c r="W463" s="49">
        <v>0</v>
      </c>
      <c r="X463" s="49">
        <v>0.999999</v>
      </c>
      <c r="Y463" s="49">
        <v>0</v>
      </c>
      <c r="Z463" s="49">
        <v>0</v>
      </c>
      <c r="AA463" s="72">
        <v>463</v>
      </c>
      <c r="AB463" s="72"/>
      <c r="AC463" s="73"/>
      <c r="AD463" s="79" t="s">
        <v>4442</v>
      </c>
      <c r="AE463" s="79">
        <v>300</v>
      </c>
      <c r="AF463" s="79">
        <v>194</v>
      </c>
      <c r="AG463" s="79">
        <v>8746</v>
      </c>
      <c r="AH463" s="79">
        <v>30732</v>
      </c>
      <c r="AI463" s="79"/>
      <c r="AJ463" s="79" t="s">
        <v>5049</v>
      </c>
      <c r="AK463" s="79" t="s">
        <v>5494</v>
      </c>
      <c r="AL463" s="84" t="s">
        <v>5809</v>
      </c>
      <c r="AM463" s="79"/>
      <c r="AN463" s="81">
        <v>39837.86221064815</v>
      </c>
      <c r="AO463" s="84" t="s">
        <v>6327</v>
      </c>
      <c r="AP463" s="79" t="b">
        <v>0</v>
      </c>
      <c r="AQ463" s="79" t="b">
        <v>0</v>
      </c>
      <c r="AR463" s="79" t="b">
        <v>0</v>
      </c>
      <c r="AS463" s="79"/>
      <c r="AT463" s="79">
        <v>1</v>
      </c>
      <c r="AU463" s="84" t="s">
        <v>6497</v>
      </c>
      <c r="AV463" s="79" t="b">
        <v>0</v>
      </c>
      <c r="AW463" s="79" t="s">
        <v>6792</v>
      </c>
      <c r="AX463" s="84" t="s">
        <v>7283</v>
      </c>
      <c r="AY463" s="79" t="s">
        <v>66</v>
      </c>
      <c r="AZ463" s="79" t="str">
        <f>REPLACE(INDEX(GroupVertices[Group],MATCH(Vertices[[#This Row],[Vertex]],GroupVertices[Vertex],0)),1,1,"")</f>
        <v>132</v>
      </c>
      <c r="BA463" s="48"/>
      <c r="BB463" s="48"/>
      <c r="BC463" s="48"/>
      <c r="BD463" s="48"/>
      <c r="BE463" s="48"/>
      <c r="BF463" s="48"/>
      <c r="BG463" s="133" t="s">
        <v>9312</v>
      </c>
      <c r="BH463" s="133" t="s">
        <v>9312</v>
      </c>
      <c r="BI463" s="133" t="s">
        <v>9644</v>
      </c>
      <c r="BJ463" s="133" t="s">
        <v>9644</v>
      </c>
      <c r="BK463" s="2"/>
      <c r="BL463" s="3"/>
      <c r="BM463" s="3"/>
      <c r="BN463" s="3"/>
      <c r="BO463" s="3"/>
    </row>
    <row r="464" spans="1:67" ht="15">
      <c r="A464" s="65" t="s">
        <v>560</v>
      </c>
      <c r="B464" s="66"/>
      <c r="C464" s="66"/>
      <c r="D464" s="67"/>
      <c r="E464" s="69">
        <v>100</v>
      </c>
      <c r="F464" s="103" t="s">
        <v>1792</v>
      </c>
      <c r="G464" s="66"/>
      <c r="H464" s="70"/>
      <c r="I464" s="71"/>
      <c r="J464" s="71"/>
      <c r="K464" s="70" t="s">
        <v>7943</v>
      </c>
      <c r="L464" s="74"/>
      <c r="M464" s="75">
        <v>6319.23486328125</v>
      </c>
      <c r="N464" s="75">
        <v>8115.9072265625</v>
      </c>
      <c r="O464" s="76"/>
      <c r="P464" s="77"/>
      <c r="Q464" s="77"/>
      <c r="R464" s="89"/>
      <c r="S464" s="48">
        <v>0</v>
      </c>
      <c r="T464" s="48">
        <v>1</v>
      </c>
      <c r="U464" s="49">
        <v>0</v>
      </c>
      <c r="V464" s="49">
        <v>1</v>
      </c>
      <c r="W464" s="49">
        <v>0</v>
      </c>
      <c r="X464" s="49">
        <v>0.999999</v>
      </c>
      <c r="Y464" s="49">
        <v>0</v>
      </c>
      <c r="Z464" s="49">
        <v>0</v>
      </c>
      <c r="AA464" s="72">
        <v>464</v>
      </c>
      <c r="AB464" s="72"/>
      <c r="AC464" s="73"/>
      <c r="AD464" s="79" t="s">
        <v>4444</v>
      </c>
      <c r="AE464" s="79">
        <v>394</v>
      </c>
      <c r="AF464" s="79">
        <v>354</v>
      </c>
      <c r="AG464" s="79">
        <v>5120</v>
      </c>
      <c r="AH464" s="79">
        <v>9407</v>
      </c>
      <c r="AI464" s="79"/>
      <c r="AJ464" s="79" t="s">
        <v>5051</v>
      </c>
      <c r="AK464" s="79" t="s">
        <v>5495</v>
      </c>
      <c r="AL464" s="79"/>
      <c r="AM464" s="79"/>
      <c r="AN464" s="81">
        <v>43442.75633101852</v>
      </c>
      <c r="AO464" s="84" t="s">
        <v>6329</v>
      </c>
      <c r="AP464" s="79" t="b">
        <v>1</v>
      </c>
      <c r="AQ464" s="79" t="b">
        <v>0</v>
      </c>
      <c r="AR464" s="79" t="b">
        <v>0</v>
      </c>
      <c r="AS464" s="79"/>
      <c r="AT464" s="79">
        <v>2</v>
      </c>
      <c r="AU464" s="79"/>
      <c r="AV464" s="79" t="b">
        <v>0</v>
      </c>
      <c r="AW464" s="79" t="s">
        <v>6792</v>
      </c>
      <c r="AX464" s="84" t="s">
        <v>7285</v>
      </c>
      <c r="AY464" s="79" t="s">
        <v>66</v>
      </c>
      <c r="AZ464" s="79" t="str">
        <f>REPLACE(INDEX(GroupVertices[Group],MATCH(Vertices[[#This Row],[Vertex]],GroupVertices[Vertex],0)),1,1,"")</f>
        <v>67</v>
      </c>
      <c r="BA464" s="48"/>
      <c r="BB464" s="48"/>
      <c r="BC464" s="48"/>
      <c r="BD464" s="48"/>
      <c r="BE464" s="48"/>
      <c r="BF464" s="48"/>
      <c r="BG464" s="133" t="s">
        <v>9313</v>
      </c>
      <c r="BH464" s="133" t="s">
        <v>9313</v>
      </c>
      <c r="BI464" s="133" t="s">
        <v>9645</v>
      </c>
      <c r="BJ464" s="133" t="s">
        <v>9645</v>
      </c>
      <c r="BK464" s="2"/>
      <c r="BL464" s="3"/>
      <c r="BM464" s="3"/>
      <c r="BN464" s="3"/>
      <c r="BO464" s="3"/>
    </row>
    <row r="465" spans="1:67" ht="15">
      <c r="A465" s="65" t="s">
        <v>564</v>
      </c>
      <c r="B465" s="66"/>
      <c r="C465" s="66"/>
      <c r="D465" s="67"/>
      <c r="E465" s="69">
        <v>100</v>
      </c>
      <c r="F465" s="103" t="s">
        <v>1795</v>
      </c>
      <c r="G465" s="66"/>
      <c r="H465" s="70"/>
      <c r="I465" s="71"/>
      <c r="J465" s="71"/>
      <c r="K465" s="70" t="s">
        <v>7948</v>
      </c>
      <c r="L465" s="74"/>
      <c r="M465" s="75">
        <v>6722.296875</v>
      </c>
      <c r="N465" s="75">
        <v>1458.7991943359375</v>
      </c>
      <c r="O465" s="76"/>
      <c r="P465" s="77"/>
      <c r="Q465" s="77"/>
      <c r="R465" s="89"/>
      <c r="S465" s="48">
        <v>0</v>
      </c>
      <c r="T465" s="48">
        <v>1</v>
      </c>
      <c r="U465" s="49">
        <v>0</v>
      </c>
      <c r="V465" s="49">
        <v>1</v>
      </c>
      <c r="W465" s="49">
        <v>0</v>
      </c>
      <c r="X465" s="49">
        <v>0.999999</v>
      </c>
      <c r="Y465" s="49">
        <v>0</v>
      </c>
      <c r="Z465" s="49">
        <v>0</v>
      </c>
      <c r="AA465" s="72">
        <v>465</v>
      </c>
      <c r="AB465" s="72"/>
      <c r="AC465" s="73"/>
      <c r="AD465" s="79" t="s">
        <v>4448</v>
      </c>
      <c r="AE465" s="79">
        <v>244</v>
      </c>
      <c r="AF465" s="79">
        <v>53</v>
      </c>
      <c r="AG465" s="79">
        <v>1949</v>
      </c>
      <c r="AH465" s="79">
        <v>3474</v>
      </c>
      <c r="AI465" s="79"/>
      <c r="AJ465" s="79" t="s">
        <v>5056</v>
      </c>
      <c r="AK465" s="79"/>
      <c r="AL465" s="79"/>
      <c r="AM465" s="79"/>
      <c r="AN465" s="81">
        <v>43129.930127314816</v>
      </c>
      <c r="AO465" s="84" t="s">
        <v>6334</v>
      </c>
      <c r="AP465" s="79" t="b">
        <v>1</v>
      </c>
      <c r="AQ465" s="79" t="b">
        <v>0</v>
      </c>
      <c r="AR465" s="79" t="b">
        <v>0</v>
      </c>
      <c r="AS465" s="79"/>
      <c r="AT465" s="79">
        <v>0</v>
      </c>
      <c r="AU465" s="79"/>
      <c r="AV465" s="79" t="b">
        <v>0</v>
      </c>
      <c r="AW465" s="79" t="s">
        <v>6792</v>
      </c>
      <c r="AX465" s="84" t="s">
        <v>7290</v>
      </c>
      <c r="AY465" s="79" t="s">
        <v>66</v>
      </c>
      <c r="AZ465" s="79" t="str">
        <f>REPLACE(INDEX(GroupVertices[Group],MATCH(Vertices[[#This Row],[Vertex]],GroupVertices[Vertex],0)),1,1,"")</f>
        <v>87</v>
      </c>
      <c r="BA465" s="48"/>
      <c r="BB465" s="48"/>
      <c r="BC465" s="48"/>
      <c r="BD465" s="48"/>
      <c r="BE465" s="48"/>
      <c r="BF465" s="48"/>
      <c r="BG465" s="133" t="s">
        <v>9314</v>
      </c>
      <c r="BH465" s="133" t="s">
        <v>9314</v>
      </c>
      <c r="BI465" s="133" t="s">
        <v>9646</v>
      </c>
      <c r="BJ465" s="133" t="s">
        <v>9646</v>
      </c>
      <c r="BK465" s="2"/>
      <c r="BL465" s="3"/>
      <c r="BM465" s="3"/>
      <c r="BN465" s="3"/>
      <c r="BO465" s="3"/>
    </row>
    <row r="466" spans="1:67" ht="15">
      <c r="A466" s="65" t="s">
        <v>580</v>
      </c>
      <c r="B466" s="66"/>
      <c r="C466" s="66"/>
      <c r="D466" s="67"/>
      <c r="E466" s="69">
        <v>88.33627762820258</v>
      </c>
      <c r="F466" s="103" t="s">
        <v>1806</v>
      </c>
      <c r="G466" s="66"/>
      <c r="H466" s="70"/>
      <c r="I466" s="71"/>
      <c r="J466" s="71"/>
      <c r="K466" s="70" t="s">
        <v>7965</v>
      </c>
      <c r="L466" s="74"/>
      <c r="M466" s="75">
        <v>5383.06591796875</v>
      </c>
      <c r="N466" s="75">
        <v>710.1013793945312</v>
      </c>
      <c r="O466" s="76"/>
      <c r="P466" s="77"/>
      <c r="Q466" s="77"/>
      <c r="R466" s="89"/>
      <c r="S466" s="48">
        <v>0</v>
      </c>
      <c r="T466" s="48">
        <v>1</v>
      </c>
      <c r="U466" s="49">
        <v>0</v>
      </c>
      <c r="V466" s="49">
        <v>0.333333</v>
      </c>
      <c r="W466" s="49">
        <v>0</v>
      </c>
      <c r="X466" s="49">
        <v>0.638297</v>
      </c>
      <c r="Y466" s="49">
        <v>0</v>
      </c>
      <c r="Z466" s="49">
        <v>0</v>
      </c>
      <c r="AA466" s="72">
        <v>466</v>
      </c>
      <c r="AB466" s="72"/>
      <c r="AC466" s="73"/>
      <c r="AD466" s="79" t="s">
        <v>4465</v>
      </c>
      <c r="AE466" s="79">
        <v>131</v>
      </c>
      <c r="AF466" s="79">
        <v>456</v>
      </c>
      <c r="AG466" s="79">
        <v>47416</v>
      </c>
      <c r="AH466" s="79">
        <v>39612</v>
      </c>
      <c r="AI466" s="79"/>
      <c r="AJ466" s="79" t="s">
        <v>5073</v>
      </c>
      <c r="AK466" s="79"/>
      <c r="AL466" s="84" t="s">
        <v>5820</v>
      </c>
      <c r="AM466" s="79"/>
      <c r="AN466" s="81">
        <v>41096.45269675926</v>
      </c>
      <c r="AO466" s="84" t="s">
        <v>6349</v>
      </c>
      <c r="AP466" s="79" t="b">
        <v>1</v>
      </c>
      <c r="AQ466" s="79" t="b">
        <v>0</v>
      </c>
      <c r="AR466" s="79" t="b">
        <v>0</v>
      </c>
      <c r="AS466" s="79"/>
      <c r="AT466" s="79">
        <v>5</v>
      </c>
      <c r="AU466" s="84" t="s">
        <v>6484</v>
      </c>
      <c r="AV466" s="79" t="b">
        <v>0</v>
      </c>
      <c r="AW466" s="79" t="s">
        <v>6792</v>
      </c>
      <c r="AX466" s="84" t="s">
        <v>7307</v>
      </c>
      <c r="AY466" s="79" t="s">
        <v>66</v>
      </c>
      <c r="AZ466" s="79" t="str">
        <f>REPLACE(INDEX(GroupVertices[Group],MATCH(Vertices[[#This Row],[Vertex]],GroupVertices[Vertex],0)),1,1,"")</f>
        <v>39</v>
      </c>
      <c r="BA466" s="48"/>
      <c r="BB466" s="48"/>
      <c r="BC466" s="48"/>
      <c r="BD466" s="48"/>
      <c r="BE466" s="48"/>
      <c r="BF466" s="48"/>
      <c r="BG466" s="133" t="s">
        <v>8598</v>
      </c>
      <c r="BH466" s="133" t="s">
        <v>8598</v>
      </c>
      <c r="BI466" s="133" t="s">
        <v>8759</v>
      </c>
      <c r="BJ466" s="133" t="s">
        <v>8759</v>
      </c>
      <c r="BK466" s="2"/>
      <c r="BL466" s="3"/>
      <c r="BM466" s="3"/>
      <c r="BN466" s="3"/>
      <c r="BO466" s="3"/>
    </row>
    <row r="467" spans="1:67" ht="15">
      <c r="A467" s="65" t="s">
        <v>623</v>
      </c>
      <c r="B467" s="66"/>
      <c r="C467" s="66"/>
      <c r="D467" s="67"/>
      <c r="E467" s="69">
        <v>100</v>
      </c>
      <c r="F467" s="103" t="s">
        <v>1815</v>
      </c>
      <c r="G467" s="66"/>
      <c r="H467" s="70"/>
      <c r="I467" s="71"/>
      <c r="J467" s="71"/>
      <c r="K467" s="70" t="s">
        <v>8012</v>
      </c>
      <c r="L467" s="74"/>
      <c r="M467" s="75">
        <v>5539.08984375</v>
      </c>
      <c r="N467" s="75">
        <v>8911.5791015625</v>
      </c>
      <c r="O467" s="76"/>
      <c r="P467" s="77"/>
      <c r="Q467" s="77"/>
      <c r="R467" s="89"/>
      <c r="S467" s="48">
        <v>0</v>
      </c>
      <c r="T467" s="48">
        <v>1</v>
      </c>
      <c r="U467" s="49">
        <v>0</v>
      </c>
      <c r="V467" s="49">
        <v>1</v>
      </c>
      <c r="W467" s="49">
        <v>0</v>
      </c>
      <c r="X467" s="49">
        <v>0.999999</v>
      </c>
      <c r="Y467" s="49">
        <v>0</v>
      </c>
      <c r="Z467" s="49">
        <v>0</v>
      </c>
      <c r="AA467" s="72">
        <v>467</v>
      </c>
      <c r="AB467" s="72"/>
      <c r="AC467" s="73"/>
      <c r="AD467" s="79" t="s">
        <v>4511</v>
      </c>
      <c r="AE467" s="79">
        <v>191</v>
      </c>
      <c r="AF467" s="79">
        <v>63</v>
      </c>
      <c r="AG467" s="79">
        <v>2395</v>
      </c>
      <c r="AH467" s="79">
        <v>12030</v>
      </c>
      <c r="AI467" s="79"/>
      <c r="AJ467" s="79" t="s">
        <v>5117</v>
      </c>
      <c r="AK467" s="79" t="s">
        <v>5471</v>
      </c>
      <c r="AL467" s="79"/>
      <c r="AM467" s="79"/>
      <c r="AN467" s="81">
        <v>39554.83646990741</v>
      </c>
      <c r="AO467" s="84" t="s">
        <v>6396</v>
      </c>
      <c r="AP467" s="79" t="b">
        <v>0</v>
      </c>
      <c r="AQ467" s="79" t="b">
        <v>0</v>
      </c>
      <c r="AR467" s="79" t="b">
        <v>1</v>
      </c>
      <c r="AS467" s="79"/>
      <c r="AT467" s="79">
        <v>1</v>
      </c>
      <c r="AU467" s="84" t="s">
        <v>6487</v>
      </c>
      <c r="AV467" s="79" t="b">
        <v>0</v>
      </c>
      <c r="AW467" s="79" t="s">
        <v>6792</v>
      </c>
      <c r="AX467" s="84" t="s">
        <v>7354</v>
      </c>
      <c r="AY467" s="79" t="s">
        <v>66</v>
      </c>
      <c r="AZ467" s="79" t="str">
        <f>REPLACE(INDEX(GroupVertices[Group],MATCH(Vertices[[#This Row],[Vertex]],GroupVertices[Vertex],0)),1,1,"")</f>
        <v>103</v>
      </c>
      <c r="BA467" s="48"/>
      <c r="BB467" s="48"/>
      <c r="BC467" s="48"/>
      <c r="BD467" s="48"/>
      <c r="BE467" s="48"/>
      <c r="BF467" s="48"/>
      <c r="BG467" s="133" t="s">
        <v>9315</v>
      </c>
      <c r="BH467" s="133" t="s">
        <v>9315</v>
      </c>
      <c r="BI467" s="133" t="s">
        <v>9647</v>
      </c>
      <c r="BJ467" s="133" t="s">
        <v>9647</v>
      </c>
      <c r="BK467" s="2"/>
      <c r="BL467" s="3"/>
      <c r="BM467" s="3"/>
      <c r="BN467" s="3"/>
      <c r="BO467" s="3"/>
    </row>
    <row r="468" spans="1:67" ht="15">
      <c r="A468" s="65" t="s">
        <v>627</v>
      </c>
      <c r="B468" s="66"/>
      <c r="C468" s="66"/>
      <c r="D468" s="67"/>
      <c r="E468" s="69">
        <v>100</v>
      </c>
      <c r="F468" s="103" t="s">
        <v>1819</v>
      </c>
      <c r="G468" s="66"/>
      <c r="H468" s="70"/>
      <c r="I468" s="71"/>
      <c r="J468" s="71"/>
      <c r="K468" s="70" t="s">
        <v>8019</v>
      </c>
      <c r="L468" s="74"/>
      <c r="M468" s="75">
        <v>7775.4951171875</v>
      </c>
      <c r="N468" s="75">
        <v>8911.583984375</v>
      </c>
      <c r="O468" s="76"/>
      <c r="P468" s="77"/>
      <c r="Q468" s="77"/>
      <c r="R468" s="89"/>
      <c r="S468" s="48">
        <v>0</v>
      </c>
      <c r="T468" s="48">
        <v>1</v>
      </c>
      <c r="U468" s="49">
        <v>0</v>
      </c>
      <c r="V468" s="49">
        <v>1</v>
      </c>
      <c r="W468" s="49">
        <v>0</v>
      </c>
      <c r="X468" s="49">
        <v>0.999999</v>
      </c>
      <c r="Y468" s="49">
        <v>0</v>
      </c>
      <c r="Z468" s="49">
        <v>0</v>
      </c>
      <c r="AA468" s="72">
        <v>468</v>
      </c>
      <c r="AB468" s="72"/>
      <c r="AC468" s="73"/>
      <c r="AD468" s="79" t="s">
        <v>4518</v>
      </c>
      <c r="AE468" s="79">
        <v>39</v>
      </c>
      <c r="AF468" s="79">
        <v>1</v>
      </c>
      <c r="AG468" s="79">
        <v>9</v>
      </c>
      <c r="AH468" s="79">
        <v>37</v>
      </c>
      <c r="AI468" s="79"/>
      <c r="AJ468" s="79" t="s">
        <v>5124</v>
      </c>
      <c r="AK468" s="79"/>
      <c r="AL468" s="79"/>
      <c r="AM468" s="79"/>
      <c r="AN468" s="81">
        <v>43656.639074074075</v>
      </c>
      <c r="AO468" s="79"/>
      <c r="AP468" s="79" t="b">
        <v>1</v>
      </c>
      <c r="AQ468" s="79" t="b">
        <v>0</v>
      </c>
      <c r="AR468" s="79" t="b">
        <v>0</v>
      </c>
      <c r="AS468" s="79"/>
      <c r="AT468" s="79">
        <v>0</v>
      </c>
      <c r="AU468" s="79"/>
      <c r="AV468" s="79" t="b">
        <v>0</v>
      </c>
      <c r="AW468" s="79" t="s">
        <v>6792</v>
      </c>
      <c r="AX468" s="84" t="s">
        <v>7361</v>
      </c>
      <c r="AY468" s="79" t="s">
        <v>66</v>
      </c>
      <c r="AZ468" s="79" t="str">
        <f>REPLACE(INDEX(GroupVertices[Group],MATCH(Vertices[[#This Row],[Vertex]],GroupVertices[Vertex],0)),1,1,"")</f>
        <v>139</v>
      </c>
      <c r="BA468" s="48"/>
      <c r="BB468" s="48"/>
      <c r="BC468" s="48"/>
      <c r="BD468" s="48"/>
      <c r="BE468" s="48"/>
      <c r="BF468" s="48"/>
      <c r="BG468" s="133" t="s">
        <v>9316</v>
      </c>
      <c r="BH468" s="133" t="s">
        <v>9316</v>
      </c>
      <c r="BI468" s="133" t="s">
        <v>9648</v>
      </c>
      <c r="BJ468" s="133" t="s">
        <v>9648</v>
      </c>
      <c r="BK468" s="2"/>
      <c r="BL468" s="3"/>
      <c r="BM468" s="3"/>
      <c r="BN468" s="3"/>
      <c r="BO468" s="3"/>
    </row>
    <row r="469" spans="1:67" ht="15">
      <c r="A469" s="65" t="s">
        <v>630</v>
      </c>
      <c r="B469" s="66"/>
      <c r="C469" s="66"/>
      <c r="D469" s="67"/>
      <c r="E469" s="69">
        <v>100</v>
      </c>
      <c r="F469" s="103" t="s">
        <v>1822</v>
      </c>
      <c r="G469" s="66"/>
      <c r="H469" s="70"/>
      <c r="I469" s="71"/>
      <c r="J469" s="71"/>
      <c r="K469" s="70" t="s">
        <v>8030</v>
      </c>
      <c r="L469" s="74"/>
      <c r="M469" s="75">
        <v>7424.431640625</v>
      </c>
      <c r="N469" s="75">
        <v>8115.912109375</v>
      </c>
      <c r="O469" s="76"/>
      <c r="P469" s="77"/>
      <c r="Q469" s="77"/>
      <c r="R469" s="89"/>
      <c r="S469" s="48">
        <v>0</v>
      </c>
      <c r="T469" s="48">
        <v>1</v>
      </c>
      <c r="U469" s="49">
        <v>0</v>
      </c>
      <c r="V469" s="49">
        <v>1</v>
      </c>
      <c r="W469" s="49">
        <v>0</v>
      </c>
      <c r="X469" s="49">
        <v>0.701754</v>
      </c>
      <c r="Y469" s="49">
        <v>0</v>
      </c>
      <c r="Z469" s="49">
        <v>0</v>
      </c>
      <c r="AA469" s="72">
        <v>469</v>
      </c>
      <c r="AB469" s="72"/>
      <c r="AC469" s="73"/>
      <c r="AD469" s="79" t="s">
        <v>4528</v>
      </c>
      <c r="AE469" s="79">
        <v>900</v>
      </c>
      <c r="AF469" s="79">
        <v>948</v>
      </c>
      <c r="AG469" s="79">
        <v>51373</v>
      </c>
      <c r="AH469" s="79">
        <v>11609</v>
      </c>
      <c r="AI469" s="79"/>
      <c r="AJ469" s="79" t="s">
        <v>5134</v>
      </c>
      <c r="AK469" s="79" t="s">
        <v>5559</v>
      </c>
      <c r="AL469" s="79"/>
      <c r="AM469" s="79"/>
      <c r="AN469" s="81">
        <v>39930.206458333334</v>
      </c>
      <c r="AO469" s="84" t="s">
        <v>6411</v>
      </c>
      <c r="AP469" s="79" t="b">
        <v>0</v>
      </c>
      <c r="AQ469" s="79" t="b">
        <v>0</v>
      </c>
      <c r="AR469" s="79" t="b">
        <v>1</v>
      </c>
      <c r="AS469" s="79"/>
      <c r="AT469" s="79">
        <v>33</v>
      </c>
      <c r="AU469" s="84" t="s">
        <v>6497</v>
      </c>
      <c r="AV469" s="79" t="b">
        <v>1</v>
      </c>
      <c r="AW469" s="79" t="s">
        <v>6792</v>
      </c>
      <c r="AX469" s="84" t="s">
        <v>7372</v>
      </c>
      <c r="AY469" s="79" t="s">
        <v>66</v>
      </c>
      <c r="AZ469" s="79" t="str">
        <f>REPLACE(INDEX(GroupVertices[Group],MATCH(Vertices[[#This Row],[Vertex]],GroupVertices[Vertex],0)),1,1,"")</f>
        <v>76</v>
      </c>
      <c r="BA469" s="48" t="s">
        <v>1304</v>
      </c>
      <c r="BB469" s="48" t="s">
        <v>1304</v>
      </c>
      <c r="BC469" s="48" t="s">
        <v>1336</v>
      </c>
      <c r="BD469" s="48" t="s">
        <v>1336</v>
      </c>
      <c r="BE469" s="48" t="s">
        <v>1377</v>
      </c>
      <c r="BF469" s="48" t="s">
        <v>1377</v>
      </c>
      <c r="BG469" s="133" t="s">
        <v>8612</v>
      </c>
      <c r="BH469" s="133" t="s">
        <v>8612</v>
      </c>
      <c r="BI469" s="133" t="s">
        <v>8768</v>
      </c>
      <c r="BJ469" s="133" t="s">
        <v>8768</v>
      </c>
      <c r="BK469" s="2"/>
      <c r="BL469" s="3"/>
      <c r="BM469" s="3"/>
      <c r="BN469" s="3"/>
      <c r="BO469" s="3"/>
    </row>
    <row r="470" spans="1:67" ht="15">
      <c r="A470" s="65" t="s">
        <v>638</v>
      </c>
      <c r="B470" s="66"/>
      <c r="C470" s="66"/>
      <c r="D470" s="67"/>
      <c r="E470" s="69">
        <v>100</v>
      </c>
      <c r="F470" s="103" t="s">
        <v>6758</v>
      </c>
      <c r="G470" s="66"/>
      <c r="H470" s="70"/>
      <c r="I470" s="71"/>
      <c r="J470" s="71"/>
      <c r="K470" s="70" t="s">
        <v>8038</v>
      </c>
      <c r="L470" s="74"/>
      <c r="M470" s="75">
        <v>8360.6044921875</v>
      </c>
      <c r="N470" s="75">
        <v>8434.1787109375</v>
      </c>
      <c r="O470" s="76"/>
      <c r="P470" s="77"/>
      <c r="Q470" s="77"/>
      <c r="R470" s="89"/>
      <c r="S470" s="48">
        <v>0</v>
      </c>
      <c r="T470" s="48">
        <v>1</v>
      </c>
      <c r="U470" s="49">
        <v>0</v>
      </c>
      <c r="V470" s="49">
        <v>1</v>
      </c>
      <c r="W470" s="49">
        <v>0</v>
      </c>
      <c r="X470" s="49">
        <v>0.701754</v>
      </c>
      <c r="Y470" s="49">
        <v>0</v>
      </c>
      <c r="Z470" s="49">
        <v>0</v>
      </c>
      <c r="AA470" s="72">
        <v>470</v>
      </c>
      <c r="AB470" s="72"/>
      <c r="AC470" s="73"/>
      <c r="AD470" s="79" t="s">
        <v>4536</v>
      </c>
      <c r="AE470" s="79">
        <v>1201</v>
      </c>
      <c r="AF470" s="79">
        <v>390</v>
      </c>
      <c r="AG470" s="79">
        <v>5113</v>
      </c>
      <c r="AH470" s="79">
        <v>14164</v>
      </c>
      <c r="AI470" s="79"/>
      <c r="AJ470" s="79" t="s">
        <v>5142</v>
      </c>
      <c r="AK470" s="79" t="s">
        <v>5562</v>
      </c>
      <c r="AL470" s="79"/>
      <c r="AM470" s="79"/>
      <c r="AN470" s="81">
        <v>42464.827361111114</v>
      </c>
      <c r="AO470" s="84" t="s">
        <v>6418</v>
      </c>
      <c r="AP470" s="79" t="b">
        <v>0</v>
      </c>
      <c r="AQ470" s="79" t="b">
        <v>0</v>
      </c>
      <c r="AR470" s="79" t="b">
        <v>1</v>
      </c>
      <c r="AS470" s="79"/>
      <c r="AT470" s="79">
        <v>12</v>
      </c>
      <c r="AU470" s="84" t="s">
        <v>6498</v>
      </c>
      <c r="AV470" s="79" t="b">
        <v>0</v>
      </c>
      <c r="AW470" s="79" t="s">
        <v>6792</v>
      </c>
      <c r="AX470" s="84" t="s">
        <v>7380</v>
      </c>
      <c r="AY470" s="79" t="s">
        <v>66</v>
      </c>
      <c r="AZ470" s="79" t="str">
        <f>REPLACE(INDEX(GroupVertices[Group],MATCH(Vertices[[#This Row],[Vertex]],GroupVertices[Vertex],0)),1,1,"")</f>
        <v>137</v>
      </c>
      <c r="BA470" s="48"/>
      <c r="BB470" s="48"/>
      <c r="BC470" s="48"/>
      <c r="BD470" s="48"/>
      <c r="BE470" s="48" t="s">
        <v>1364</v>
      </c>
      <c r="BF470" s="48" t="s">
        <v>1364</v>
      </c>
      <c r="BG470" s="133" t="s">
        <v>8627</v>
      </c>
      <c r="BH470" s="133" t="s">
        <v>8627</v>
      </c>
      <c r="BI470" s="133" t="s">
        <v>8776</v>
      </c>
      <c r="BJ470" s="133" t="s">
        <v>8776</v>
      </c>
      <c r="BK470" s="2"/>
      <c r="BL470" s="3"/>
      <c r="BM470" s="3"/>
      <c r="BN470" s="3"/>
      <c r="BO470" s="3"/>
    </row>
    <row r="471" spans="1:67" ht="15">
      <c r="A471" s="65" t="s">
        <v>642</v>
      </c>
      <c r="B471" s="66"/>
      <c r="C471" s="66"/>
      <c r="D471" s="67"/>
      <c r="E471" s="69">
        <v>74.54209166158162</v>
      </c>
      <c r="F471" s="103" t="s">
        <v>1827</v>
      </c>
      <c r="G471" s="66"/>
      <c r="H471" s="70"/>
      <c r="I471" s="71"/>
      <c r="J471" s="71"/>
      <c r="K471" s="70" t="s">
        <v>8042</v>
      </c>
      <c r="L471" s="74"/>
      <c r="M471" s="75">
        <v>3205.880126953125</v>
      </c>
      <c r="N471" s="75">
        <v>8354.6025390625</v>
      </c>
      <c r="O471" s="76"/>
      <c r="P471" s="77"/>
      <c r="Q471" s="77"/>
      <c r="R471" s="89"/>
      <c r="S471" s="48">
        <v>0</v>
      </c>
      <c r="T471" s="48">
        <v>1</v>
      </c>
      <c r="U471" s="49">
        <v>0</v>
      </c>
      <c r="V471" s="49">
        <v>0.090909</v>
      </c>
      <c r="W471" s="49">
        <v>0</v>
      </c>
      <c r="X471" s="49">
        <v>0.617117</v>
      </c>
      <c r="Y471" s="49">
        <v>0</v>
      </c>
      <c r="Z471" s="49">
        <v>0</v>
      </c>
      <c r="AA471" s="72">
        <v>471</v>
      </c>
      <c r="AB471" s="72"/>
      <c r="AC471" s="73"/>
      <c r="AD471" s="79" t="s">
        <v>4540</v>
      </c>
      <c r="AE471" s="79">
        <v>3491</v>
      </c>
      <c r="AF471" s="79">
        <v>1890</v>
      </c>
      <c r="AG471" s="79">
        <v>130525</v>
      </c>
      <c r="AH471" s="79">
        <v>53851</v>
      </c>
      <c r="AI471" s="79"/>
      <c r="AJ471" s="79" t="s">
        <v>5146</v>
      </c>
      <c r="AK471" s="79" t="s">
        <v>5565</v>
      </c>
      <c r="AL471" s="84" t="s">
        <v>5860</v>
      </c>
      <c r="AM471" s="79"/>
      <c r="AN471" s="81">
        <v>41420.84237268518</v>
      </c>
      <c r="AO471" s="84" t="s">
        <v>6422</v>
      </c>
      <c r="AP471" s="79" t="b">
        <v>0</v>
      </c>
      <c r="AQ471" s="79" t="b">
        <v>0</v>
      </c>
      <c r="AR471" s="79" t="b">
        <v>1</v>
      </c>
      <c r="AS471" s="79"/>
      <c r="AT471" s="79">
        <v>82</v>
      </c>
      <c r="AU471" s="84" t="s">
        <v>6484</v>
      </c>
      <c r="AV471" s="79" t="b">
        <v>0</v>
      </c>
      <c r="AW471" s="79" t="s">
        <v>6792</v>
      </c>
      <c r="AX471" s="84" t="s">
        <v>7384</v>
      </c>
      <c r="AY471" s="79" t="s">
        <v>66</v>
      </c>
      <c r="AZ471" s="79" t="str">
        <f>REPLACE(INDEX(GroupVertices[Group],MATCH(Vertices[[#This Row],[Vertex]],GroupVertices[Vertex],0)),1,1,"")</f>
        <v>12</v>
      </c>
      <c r="BA471" s="48"/>
      <c r="BB471" s="48"/>
      <c r="BC471" s="48"/>
      <c r="BD471" s="48"/>
      <c r="BE471" s="48"/>
      <c r="BF471" s="48"/>
      <c r="BG471" s="133" t="s">
        <v>9317</v>
      </c>
      <c r="BH471" s="133" t="s">
        <v>9317</v>
      </c>
      <c r="BI471" s="133" t="s">
        <v>9649</v>
      </c>
      <c r="BJ471" s="133" t="s">
        <v>9649</v>
      </c>
      <c r="BK471" s="2"/>
      <c r="BL471" s="3"/>
      <c r="BM471" s="3"/>
      <c r="BN471" s="3"/>
      <c r="BO471" s="3"/>
    </row>
    <row r="472" spans="1:67" ht="15">
      <c r="A472" s="65" t="s">
        <v>644</v>
      </c>
      <c r="B472" s="66"/>
      <c r="C472" s="66"/>
      <c r="D472" s="67"/>
      <c r="E472" s="69">
        <v>100</v>
      </c>
      <c r="F472" s="103" t="s">
        <v>6761</v>
      </c>
      <c r="G472" s="66"/>
      <c r="H472" s="70"/>
      <c r="I472" s="71"/>
      <c r="J472" s="71"/>
      <c r="K472" s="70" t="s">
        <v>8046</v>
      </c>
      <c r="L472" s="74"/>
      <c r="M472" s="75">
        <v>5539.07861328125</v>
      </c>
      <c r="N472" s="75">
        <v>3713.18896484375</v>
      </c>
      <c r="O472" s="76"/>
      <c r="P472" s="77"/>
      <c r="Q472" s="77"/>
      <c r="R472" s="89"/>
      <c r="S472" s="48">
        <v>0</v>
      </c>
      <c r="T472" s="48">
        <v>1</v>
      </c>
      <c r="U472" s="49">
        <v>0</v>
      </c>
      <c r="V472" s="49">
        <v>1</v>
      </c>
      <c r="W472" s="49">
        <v>0</v>
      </c>
      <c r="X472" s="49">
        <v>0.999999</v>
      </c>
      <c r="Y472" s="49">
        <v>0</v>
      </c>
      <c r="Z472" s="49">
        <v>0</v>
      </c>
      <c r="AA472" s="72">
        <v>472</v>
      </c>
      <c r="AB472" s="72"/>
      <c r="AC472" s="73"/>
      <c r="AD472" s="79" t="s">
        <v>4543</v>
      </c>
      <c r="AE472" s="79">
        <v>739</v>
      </c>
      <c r="AF472" s="79">
        <v>5468</v>
      </c>
      <c r="AG472" s="79">
        <v>67126</v>
      </c>
      <c r="AH472" s="79">
        <v>61771</v>
      </c>
      <c r="AI472" s="79"/>
      <c r="AJ472" s="79" t="s">
        <v>5150</v>
      </c>
      <c r="AK472" s="79" t="s">
        <v>5285</v>
      </c>
      <c r="AL472" s="84" t="s">
        <v>5861</v>
      </c>
      <c r="AM472" s="79"/>
      <c r="AN472" s="81">
        <v>39905.913148148145</v>
      </c>
      <c r="AO472" s="84" t="s">
        <v>6425</v>
      </c>
      <c r="AP472" s="79" t="b">
        <v>0</v>
      </c>
      <c r="AQ472" s="79" t="b">
        <v>0</v>
      </c>
      <c r="AR472" s="79" t="b">
        <v>0</v>
      </c>
      <c r="AS472" s="79"/>
      <c r="AT472" s="79">
        <v>964</v>
      </c>
      <c r="AU472" s="84" t="s">
        <v>6484</v>
      </c>
      <c r="AV472" s="79" t="b">
        <v>1</v>
      </c>
      <c r="AW472" s="79" t="s">
        <v>6792</v>
      </c>
      <c r="AX472" s="84" t="s">
        <v>7388</v>
      </c>
      <c r="AY472" s="79" t="s">
        <v>66</v>
      </c>
      <c r="AZ472" s="79" t="str">
        <f>REPLACE(INDEX(GroupVertices[Group],MATCH(Vertices[[#This Row],[Vertex]],GroupVertices[Vertex],0)),1,1,"")</f>
        <v>104</v>
      </c>
      <c r="BA472" s="48"/>
      <c r="BB472" s="48"/>
      <c r="BC472" s="48"/>
      <c r="BD472" s="48"/>
      <c r="BE472" s="48"/>
      <c r="BF472" s="48"/>
      <c r="BG472" s="133" t="s">
        <v>9318</v>
      </c>
      <c r="BH472" s="133" t="s">
        <v>9318</v>
      </c>
      <c r="BI472" s="133" t="s">
        <v>9650</v>
      </c>
      <c r="BJ472" s="133" t="s">
        <v>9650</v>
      </c>
      <c r="BK472" s="2"/>
      <c r="BL472" s="3"/>
      <c r="BM472" s="3"/>
      <c r="BN472" s="3"/>
      <c r="BO472" s="3"/>
    </row>
    <row r="473" spans="1:67" ht="15">
      <c r="A473" s="65" t="s">
        <v>646</v>
      </c>
      <c r="B473" s="66"/>
      <c r="C473" s="66"/>
      <c r="D473" s="67"/>
      <c r="E473" s="69">
        <v>100</v>
      </c>
      <c r="F473" s="103" t="s">
        <v>1830</v>
      </c>
      <c r="G473" s="66"/>
      <c r="H473" s="70"/>
      <c r="I473" s="71"/>
      <c r="J473" s="71"/>
      <c r="K473" s="70" t="s">
        <v>8051</v>
      </c>
      <c r="L473" s="74"/>
      <c r="M473" s="75">
        <v>7086.40771484375</v>
      </c>
      <c r="N473" s="75">
        <v>7320.22607421875</v>
      </c>
      <c r="O473" s="76"/>
      <c r="P473" s="77"/>
      <c r="Q473" s="77"/>
      <c r="R473" s="89"/>
      <c r="S473" s="48">
        <v>0</v>
      </c>
      <c r="T473" s="48">
        <v>1</v>
      </c>
      <c r="U473" s="49">
        <v>0</v>
      </c>
      <c r="V473" s="49">
        <v>1</v>
      </c>
      <c r="W473" s="49">
        <v>0</v>
      </c>
      <c r="X473" s="49">
        <v>0.999999</v>
      </c>
      <c r="Y473" s="49">
        <v>0</v>
      </c>
      <c r="Z473" s="49">
        <v>0</v>
      </c>
      <c r="AA473" s="72">
        <v>473</v>
      </c>
      <c r="AB473" s="72"/>
      <c r="AC473" s="73"/>
      <c r="AD473" s="79" t="s">
        <v>4548</v>
      </c>
      <c r="AE473" s="79">
        <v>459</v>
      </c>
      <c r="AF473" s="79">
        <v>458</v>
      </c>
      <c r="AG473" s="79">
        <v>8035</v>
      </c>
      <c r="AH473" s="79">
        <v>36255</v>
      </c>
      <c r="AI473" s="79"/>
      <c r="AJ473" s="79" t="s">
        <v>5155</v>
      </c>
      <c r="AK473" s="79" t="s">
        <v>3905</v>
      </c>
      <c r="AL473" s="79"/>
      <c r="AM473" s="79"/>
      <c r="AN473" s="81">
        <v>41005.18032407408</v>
      </c>
      <c r="AO473" s="84" t="s">
        <v>6430</v>
      </c>
      <c r="AP473" s="79" t="b">
        <v>0</v>
      </c>
      <c r="AQ473" s="79" t="b">
        <v>0</v>
      </c>
      <c r="AR473" s="79" t="b">
        <v>1</v>
      </c>
      <c r="AS473" s="79"/>
      <c r="AT473" s="79">
        <v>11</v>
      </c>
      <c r="AU473" s="84" t="s">
        <v>6484</v>
      </c>
      <c r="AV473" s="79" t="b">
        <v>0</v>
      </c>
      <c r="AW473" s="79" t="s">
        <v>6792</v>
      </c>
      <c r="AX473" s="84" t="s">
        <v>7393</v>
      </c>
      <c r="AY473" s="79" t="s">
        <v>66</v>
      </c>
      <c r="AZ473" s="79" t="str">
        <f>REPLACE(INDEX(GroupVertices[Group],MATCH(Vertices[[#This Row],[Vertex]],GroupVertices[Vertex],0)),1,1,"")</f>
        <v>91</v>
      </c>
      <c r="BA473" s="48"/>
      <c r="BB473" s="48"/>
      <c r="BC473" s="48"/>
      <c r="BD473" s="48"/>
      <c r="BE473" s="48"/>
      <c r="BF473" s="48"/>
      <c r="BG473" s="133" t="s">
        <v>9319</v>
      </c>
      <c r="BH473" s="133" t="s">
        <v>9319</v>
      </c>
      <c r="BI473" s="133" t="s">
        <v>9651</v>
      </c>
      <c r="BJ473" s="133" t="s">
        <v>9651</v>
      </c>
      <c r="BK473" s="2"/>
      <c r="BL473" s="3"/>
      <c r="BM473" s="3"/>
      <c r="BN473" s="3"/>
      <c r="BO473" s="3"/>
    </row>
    <row r="474" spans="1:67" ht="15">
      <c r="A474" s="65" t="s">
        <v>660</v>
      </c>
      <c r="B474" s="66"/>
      <c r="C474" s="66"/>
      <c r="D474" s="67"/>
      <c r="E474" s="69">
        <v>88.33627762820258</v>
      </c>
      <c r="F474" s="103" t="s">
        <v>1841</v>
      </c>
      <c r="G474" s="66"/>
      <c r="H474" s="70"/>
      <c r="I474" s="71"/>
      <c r="J474" s="71"/>
      <c r="K474" s="70" t="s">
        <v>8071</v>
      </c>
      <c r="L474" s="74"/>
      <c r="M474" s="75">
        <v>5097.0146484375</v>
      </c>
      <c r="N474" s="75">
        <v>9680.7294921875</v>
      </c>
      <c r="O474" s="76"/>
      <c r="P474" s="77"/>
      <c r="Q474" s="77"/>
      <c r="R474" s="89"/>
      <c r="S474" s="48">
        <v>0</v>
      </c>
      <c r="T474" s="48">
        <v>1</v>
      </c>
      <c r="U474" s="49">
        <v>0</v>
      </c>
      <c r="V474" s="49">
        <v>0.333333</v>
      </c>
      <c r="W474" s="49">
        <v>0</v>
      </c>
      <c r="X474" s="49">
        <v>0.638297</v>
      </c>
      <c r="Y474" s="49">
        <v>0</v>
      </c>
      <c r="Z474" s="49">
        <v>0</v>
      </c>
      <c r="AA474" s="72">
        <v>474</v>
      </c>
      <c r="AB474" s="72"/>
      <c r="AC474" s="73"/>
      <c r="AD474" s="79" t="s">
        <v>4568</v>
      </c>
      <c r="AE474" s="79">
        <v>525</v>
      </c>
      <c r="AF474" s="79">
        <v>799</v>
      </c>
      <c r="AG474" s="79">
        <v>65769</v>
      </c>
      <c r="AH474" s="79">
        <v>28344</v>
      </c>
      <c r="AI474" s="79"/>
      <c r="AJ474" s="79" t="s">
        <v>5175</v>
      </c>
      <c r="AK474" s="79"/>
      <c r="AL474" s="84" t="s">
        <v>5872</v>
      </c>
      <c r="AM474" s="79"/>
      <c r="AN474" s="81">
        <v>40206.8158912037</v>
      </c>
      <c r="AO474" s="84" t="s">
        <v>6448</v>
      </c>
      <c r="AP474" s="79" t="b">
        <v>0</v>
      </c>
      <c r="AQ474" s="79" t="b">
        <v>0</v>
      </c>
      <c r="AR474" s="79" t="b">
        <v>0</v>
      </c>
      <c r="AS474" s="79"/>
      <c r="AT474" s="79">
        <v>2</v>
      </c>
      <c r="AU474" s="84" t="s">
        <v>6486</v>
      </c>
      <c r="AV474" s="79" t="b">
        <v>0</v>
      </c>
      <c r="AW474" s="79" t="s">
        <v>6792</v>
      </c>
      <c r="AX474" s="84" t="s">
        <v>7413</v>
      </c>
      <c r="AY474" s="79" t="s">
        <v>66</v>
      </c>
      <c r="AZ474" s="79" t="str">
        <f>REPLACE(INDEX(GroupVertices[Group],MATCH(Vertices[[#This Row],[Vertex]],GroupVertices[Vertex],0)),1,1,"")</f>
        <v>30</v>
      </c>
      <c r="BA474" s="48" t="s">
        <v>1281</v>
      </c>
      <c r="BB474" s="48" t="s">
        <v>1281</v>
      </c>
      <c r="BC474" s="48" t="s">
        <v>1314</v>
      </c>
      <c r="BD474" s="48" t="s">
        <v>1314</v>
      </c>
      <c r="BE474" s="48"/>
      <c r="BF474" s="48"/>
      <c r="BG474" s="133" t="s">
        <v>8592</v>
      </c>
      <c r="BH474" s="133" t="s">
        <v>8592</v>
      </c>
      <c r="BI474" s="133" t="s">
        <v>8755</v>
      </c>
      <c r="BJ474" s="133" t="s">
        <v>8755</v>
      </c>
      <c r="BK474" s="2"/>
      <c r="BL474" s="3"/>
      <c r="BM474" s="3"/>
      <c r="BN474" s="3"/>
      <c r="BO474" s="3"/>
    </row>
    <row r="475" spans="1:67" ht="15">
      <c r="A475" s="65" t="s">
        <v>665</v>
      </c>
      <c r="B475" s="66"/>
      <c r="C475" s="66"/>
      <c r="D475" s="67"/>
      <c r="E475" s="69">
        <v>100</v>
      </c>
      <c r="F475" s="103" t="s">
        <v>6778</v>
      </c>
      <c r="G475" s="66"/>
      <c r="H475" s="70"/>
      <c r="I475" s="71"/>
      <c r="J475" s="71"/>
      <c r="K475" s="70" t="s">
        <v>8076</v>
      </c>
      <c r="L475" s="74"/>
      <c r="M475" s="75">
        <v>6319.22509765625</v>
      </c>
      <c r="N475" s="75">
        <v>6604.13525390625</v>
      </c>
      <c r="O475" s="76"/>
      <c r="P475" s="77"/>
      <c r="Q475" s="77"/>
      <c r="R475" s="89"/>
      <c r="S475" s="48">
        <v>0</v>
      </c>
      <c r="T475" s="48">
        <v>1</v>
      </c>
      <c r="U475" s="49">
        <v>0</v>
      </c>
      <c r="V475" s="49">
        <v>1</v>
      </c>
      <c r="W475" s="49">
        <v>0</v>
      </c>
      <c r="X475" s="49">
        <v>0.999999</v>
      </c>
      <c r="Y475" s="49">
        <v>0</v>
      </c>
      <c r="Z475" s="49">
        <v>0</v>
      </c>
      <c r="AA475" s="72">
        <v>475</v>
      </c>
      <c r="AB475" s="72"/>
      <c r="AC475" s="73"/>
      <c r="AD475" s="79" t="s">
        <v>4573</v>
      </c>
      <c r="AE475" s="79">
        <v>129</v>
      </c>
      <c r="AF475" s="79">
        <v>129</v>
      </c>
      <c r="AG475" s="79">
        <v>945</v>
      </c>
      <c r="AH475" s="79">
        <v>611</v>
      </c>
      <c r="AI475" s="79"/>
      <c r="AJ475" s="79" t="s">
        <v>5180</v>
      </c>
      <c r="AK475" s="79" t="s">
        <v>5575</v>
      </c>
      <c r="AL475" s="84" t="s">
        <v>5876</v>
      </c>
      <c r="AM475" s="79"/>
      <c r="AN475" s="81">
        <v>43636.1316087963</v>
      </c>
      <c r="AO475" s="84" t="s">
        <v>6453</v>
      </c>
      <c r="AP475" s="79" t="b">
        <v>1</v>
      </c>
      <c r="AQ475" s="79" t="b">
        <v>0</v>
      </c>
      <c r="AR475" s="79" t="b">
        <v>0</v>
      </c>
      <c r="AS475" s="79"/>
      <c r="AT475" s="79">
        <v>0</v>
      </c>
      <c r="AU475" s="79"/>
      <c r="AV475" s="79" t="b">
        <v>0</v>
      </c>
      <c r="AW475" s="79" t="s">
        <v>6792</v>
      </c>
      <c r="AX475" s="84" t="s">
        <v>7418</v>
      </c>
      <c r="AY475" s="79" t="s">
        <v>66</v>
      </c>
      <c r="AZ475" s="79" t="str">
        <f>REPLACE(INDEX(GroupVertices[Group],MATCH(Vertices[[#This Row],[Vertex]],GroupVertices[Vertex],0)),1,1,"")</f>
        <v>56</v>
      </c>
      <c r="BA475" s="48"/>
      <c r="BB475" s="48"/>
      <c r="BC475" s="48"/>
      <c r="BD475" s="48"/>
      <c r="BE475" s="48"/>
      <c r="BF475" s="48"/>
      <c r="BG475" s="133" t="s">
        <v>9320</v>
      </c>
      <c r="BH475" s="133" t="s">
        <v>9320</v>
      </c>
      <c r="BI475" s="133" t="s">
        <v>9652</v>
      </c>
      <c r="BJ475" s="133" t="s">
        <v>9652</v>
      </c>
      <c r="BK475" s="2"/>
      <c r="BL475" s="3"/>
      <c r="BM475" s="3"/>
      <c r="BN475" s="3"/>
      <c r="BO475" s="3"/>
    </row>
    <row r="476" spans="1:67" ht="15">
      <c r="A476" s="65" t="s">
        <v>666</v>
      </c>
      <c r="B476" s="66"/>
      <c r="C476" s="66"/>
      <c r="D476" s="67"/>
      <c r="E476" s="69">
        <v>100</v>
      </c>
      <c r="F476" s="103" t="s">
        <v>1846</v>
      </c>
      <c r="G476" s="66"/>
      <c r="H476" s="70"/>
      <c r="I476" s="71"/>
      <c r="J476" s="71"/>
      <c r="K476" s="70" t="s">
        <v>8078</v>
      </c>
      <c r="L476" s="74"/>
      <c r="M476" s="75">
        <v>5539.1064453125</v>
      </c>
      <c r="N476" s="75">
        <v>2970.52685546875</v>
      </c>
      <c r="O476" s="76"/>
      <c r="P476" s="77"/>
      <c r="Q476" s="77"/>
      <c r="R476" s="89"/>
      <c r="S476" s="48">
        <v>0</v>
      </c>
      <c r="T476" s="48">
        <v>1</v>
      </c>
      <c r="U476" s="49">
        <v>0</v>
      </c>
      <c r="V476" s="49">
        <v>1</v>
      </c>
      <c r="W476" s="49">
        <v>0</v>
      </c>
      <c r="X476" s="49">
        <v>0.999999</v>
      </c>
      <c r="Y476" s="49">
        <v>0</v>
      </c>
      <c r="Z476" s="49">
        <v>0</v>
      </c>
      <c r="AA476" s="72">
        <v>476</v>
      </c>
      <c r="AB476" s="72"/>
      <c r="AC476" s="73"/>
      <c r="AD476" s="79" t="s">
        <v>4575</v>
      </c>
      <c r="AE476" s="79">
        <v>293</v>
      </c>
      <c r="AF476" s="79">
        <v>587</v>
      </c>
      <c r="AG476" s="79">
        <v>46172</v>
      </c>
      <c r="AH476" s="79">
        <v>36120</v>
      </c>
      <c r="AI476" s="79"/>
      <c r="AJ476" s="79" t="s">
        <v>5182</v>
      </c>
      <c r="AK476" s="79" t="s">
        <v>5577</v>
      </c>
      <c r="AL476" s="84" t="s">
        <v>5877</v>
      </c>
      <c r="AM476" s="79"/>
      <c r="AN476" s="81">
        <v>39921.58908564815</v>
      </c>
      <c r="AO476" s="84" t="s">
        <v>6455</v>
      </c>
      <c r="AP476" s="79" t="b">
        <v>0</v>
      </c>
      <c r="AQ476" s="79" t="b">
        <v>0</v>
      </c>
      <c r="AR476" s="79" t="b">
        <v>1</v>
      </c>
      <c r="AS476" s="79"/>
      <c r="AT476" s="79">
        <v>9</v>
      </c>
      <c r="AU476" s="84" t="s">
        <v>6486</v>
      </c>
      <c r="AV476" s="79" t="b">
        <v>0</v>
      </c>
      <c r="AW476" s="79" t="s">
        <v>6792</v>
      </c>
      <c r="AX476" s="84" t="s">
        <v>7420</v>
      </c>
      <c r="AY476" s="79" t="s">
        <v>66</v>
      </c>
      <c r="AZ476" s="79" t="str">
        <f>REPLACE(INDEX(GroupVertices[Group],MATCH(Vertices[[#This Row],[Vertex]],GroupVertices[Vertex],0)),1,1,"")</f>
        <v>105</v>
      </c>
      <c r="BA476" s="48"/>
      <c r="BB476" s="48"/>
      <c r="BC476" s="48"/>
      <c r="BD476" s="48"/>
      <c r="BE476" s="48"/>
      <c r="BF476" s="48"/>
      <c r="BG476" s="133" t="s">
        <v>9321</v>
      </c>
      <c r="BH476" s="133" t="s">
        <v>9321</v>
      </c>
      <c r="BI476" s="133" t="s">
        <v>9653</v>
      </c>
      <c r="BJ476" s="133" t="s">
        <v>9653</v>
      </c>
      <c r="BK476" s="2"/>
      <c r="BL476" s="3"/>
      <c r="BM476" s="3"/>
      <c r="BN476" s="3"/>
      <c r="BO476" s="3"/>
    </row>
    <row r="477" spans="1:67" ht="15">
      <c r="A477" s="65" t="s">
        <v>668</v>
      </c>
      <c r="B477" s="66"/>
      <c r="C477" s="66"/>
      <c r="D477" s="67"/>
      <c r="E477" s="69">
        <v>100</v>
      </c>
      <c r="F477" s="103" t="s">
        <v>1848</v>
      </c>
      <c r="G477" s="66"/>
      <c r="H477" s="70"/>
      <c r="I477" s="71"/>
      <c r="J477" s="71"/>
      <c r="K477" s="70" t="s">
        <v>8081</v>
      </c>
      <c r="L477" s="74"/>
      <c r="M477" s="75">
        <v>8893.6328125</v>
      </c>
      <c r="N477" s="75">
        <v>8115.93017578125</v>
      </c>
      <c r="O477" s="76"/>
      <c r="P477" s="77"/>
      <c r="Q477" s="77"/>
      <c r="R477" s="89"/>
      <c r="S477" s="48">
        <v>0</v>
      </c>
      <c r="T477" s="48">
        <v>1</v>
      </c>
      <c r="U477" s="49">
        <v>0</v>
      </c>
      <c r="V477" s="49">
        <v>1</v>
      </c>
      <c r="W477" s="49">
        <v>0</v>
      </c>
      <c r="X477" s="49">
        <v>0.999999</v>
      </c>
      <c r="Y477" s="49">
        <v>0</v>
      </c>
      <c r="Z477" s="49">
        <v>0</v>
      </c>
      <c r="AA477" s="72">
        <v>477</v>
      </c>
      <c r="AB477" s="72"/>
      <c r="AC477" s="73"/>
      <c r="AD477" s="79" t="s">
        <v>4578</v>
      </c>
      <c r="AE477" s="79">
        <v>515</v>
      </c>
      <c r="AF477" s="79">
        <v>306</v>
      </c>
      <c r="AG477" s="79">
        <v>3479</v>
      </c>
      <c r="AH477" s="79">
        <v>13860</v>
      </c>
      <c r="AI477" s="79"/>
      <c r="AJ477" s="79" t="s">
        <v>5185</v>
      </c>
      <c r="AK477" s="79" t="s">
        <v>5579</v>
      </c>
      <c r="AL477" s="79"/>
      <c r="AM477" s="79"/>
      <c r="AN477" s="81">
        <v>40889.52532407407</v>
      </c>
      <c r="AO477" s="84" t="s">
        <v>6458</v>
      </c>
      <c r="AP477" s="79" t="b">
        <v>0</v>
      </c>
      <c r="AQ477" s="79" t="b">
        <v>0</v>
      </c>
      <c r="AR477" s="79" t="b">
        <v>1</v>
      </c>
      <c r="AS477" s="79"/>
      <c r="AT477" s="79">
        <v>2</v>
      </c>
      <c r="AU477" s="84" t="s">
        <v>6497</v>
      </c>
      <c r="AV477" s="79" t="b">
        <v>0</v>
      </c>
      <c r="AW477" s="79" t="s">
        <v>6792</v>
      </c>
      <c r="AX477" s="84" t="s">
        <v>7423</v>
      </c>
      <c r="AY477" s="79" t="s">
        <v>66</v>
      </c>
      <c r="AZ477" s="79" t="str">
        <f>REPLACE(INDEX(GroupVertices[Group],MATCH(Vertices[[#This Row],[Vertex]],GroupVertices[Vertex],0)),1,1,"")</f>
        <v>66</v>
      </c>
      <c r="BA477" s="48"/>
      <c r="BB477" s="48"/>
      <c r="BC477" s="48"/>
      <c r="BD477" s="48"/>
      <c r="BE477" s="48"/>
      <c r="BF477" s="48"/>
      <c r="BG477" s="133" t="s">
        <v>9322</v>
      </c>
      <c r="BH477" s="133" t="s">
        <v>9322</v>
      </c>
      <c r="BI477" s="133" t="s">
        <v>9654</v>
      </c>
      <c r="BJ477" s="133" t="s">
        <v>9654</v>
      </c>
      <c r="BK477" s="2"/>
      <c r="BL477" s="3"/>
      <c r="BM477" s="3"/>
      <c r="BN477" s="3"/>
      <c r="BO477" s="3"/>
    </row>
    <row r="478" spans="1:67" ht="15">
      <c r="A478" s="65" t="s">
        <v>670</v>
      </c>
      <c r="B478" s="66"/>
      <c r="C478" s="66"/>
      <c r="D478" s="67"/>
      <c r="E478" s="69">
        <v>100</v>
      </c>
      <c r="F478" s="103" t="s">
        <v>6783</v>
      </c>
      <c r="G478" s="66"/>
      <c r="H478" s="70"/>
      <c r="I478" s="71"/>
      <c r="J478" s="71"/>
      <c r="K478" s="70" t="s">
        <v>8084</v>
      </c>
      <c r="L478" s="74"/>
      <c r="M478" s="75">
        <v>5929.15283203125</v>
      </c>
      <c r="N478" s="75">
        <v>4429.2958984375</v>
      </c>
      <c r="O478" s="76"/>
      <c r="P478" s="77"/>
      <c r="Q478" s="77"/>
      <c r="R478" s="89"/>
      <c r="S478" s="48">
        <v>0</v>
      </c>
      <c r="T478" s="48">
        <v>1</v>
      </c>
      <c r="U478" s="49">
        <v>0</v>
      </c>
      <c r="V478" s="49">
        <v>1</v>
      </c>
      <c r="W478" s="49">
        <v>0</v>
      </c>
      <c r="X478" s="49">
        <v>0.999999</v>
      </c>
      <c r="Y478" s="49">
        <v>0</v>
      </c>
      <c r="Z478" s="49">
        <v>0</v>
      </c>
      <c r="AA478" s="72">
        <v>478</v>
      </c>
      <c r="AB478" s="72"/>
      <c r="AC478" s="73"/>
      <c r="AD478" s="79" t="s">
        <v>4581</v>
      </c>
      <c r="AE478" s="79">
        <v>364</v>
      </c>
      <c r="AF478" s="79">
        <v>154</v>
      </c>
      <c r="AG478" s="79">
        <v>236</v>
      </c>
      <c r="AH478" s="79">
        <v>247</v>
      </c>
      <c r="AI478" s="79"/>
      <c r="AJ478" s="79" t="s">
        <v>5188</v>
      </c>
      <c r="AK478" s="79"/>
      <c r="AL478" s="79"/>
      <c r="AM478" s="79"/>
      <c r="AN478" s="81">
        <v>43596.091365740744</v>
      </c>
      <c r="AO478" s="84" t="s">
        <v>6461</v>
      </c>
      <c r="AP478" s="79" t="b">
        <v>1</v>
      </c>
      <c r="AQ478" s="79" t="b">
        <v>0</v>
      </c>
      <c r="AR478" s="79" t="b">
        <v>0</v>
      </c>
      <c r="AS478" s="79"/>
      <c r="AT478" s="79">
        <v>0</v>
      </c>
      <c r="AU478" s="79"/>
      <c r="AV478" s="79" t="b">
        <v>0</v>
      </c>
      <c r="AW478" s="79" t="s">
        <v>6792</v>
      </c>
      <c r="AX478" s="84" t="s">
        <v>7426</v>
      </c>
      <c r="AY478" s="79" t="s">
        <v>66</v>
      </c>
      <c r="AZ478" s="79" t="str">
        <f>REPLACE(INDEX(GroupVertices[Group],MATCH(Vertices[[#This Row],[Vertex]],GroupVertices[Vertex],0)),1,1,"")</f>
        <v>128</v>
      </c>
      <c r="BA478" s="48"/>
      <c r="BB478" s="48"/>
      <c r="BC478" s="48"/>
      <c r="BD478" s="48"/>
      <c r="BE478" s="48"/>
      <c r="BF478" s="48"/>
      <c r="BG478" s="133" t="s">
        <v>9323</v>
      </c>
      <c r="BH478" s="133" t="s">
        <v>9323</v>
      </c>
      <c r="BI478" s="133" t="s">
        <v>9655</v>
      </c>
      <c r="BJ478" s="133" t="s">
        <v>9655</v>
      </c>
      <c r="BK478" s="2"/>
      <c r="BL478" s="3"/>
      <c r="BM478" s="3"/>
      <c r="BN478" s="3"/>
      <c r="BO478" s="3"/>
    </row>
    <row r="479" spans="1:67" ht="15">
      <c r="A479" s="65" t="s">
        <v>672</v>
      </c>
      <c r="B479" s="66"/>
      <c r="C479" s="66"/>
      <c r="D479" s="67"/>
      <c r="E479" s="69">
        <v>69.92051625755842</v>
      </c>
      <c r="F479" s="103" t="s">
        <v>1849</v>
      </c>
      <c r="G479" s="66"/>
      <c r="H479" s="70"/>
      <c r="I479" s="71"/>
      <c r="J479" s="71"/>
      <c r="K479" s="70" t="s">
        <v>8086</v>
      </c>
      <c r="L479" s="74"/>
      <c r="M479" s="75">
        <v>2536.366455078125</v>
      </c>
      <c r="N479" s="75">
        <v>7903.71875</v>
      </c>
      <c r="O479" s="76"/>
      <c r="P479" s="77"/>
      <c r="Q479" s="77"/>
      <c r="R479" s="89"/>
      <c r="S479" s="48">
        <v>0</v>
      </c>
      <c r="T479" s="48">
        <v>1</v>
      </c>
      <c r="U479" s="49">
        <v>0</v>
      </c>
      <c r="V479" s="49">
        <v>0.058824</v>
      </c>
      <c r="W479" s="49">
        <v>0</v>
      </c>
      <c r="X479" s="49">
        <v>0.566572</v>
      </c>
      <c r="Y479" s="49">
        <v>0</v>
      </c>
      <c r="Z479" s="49">
        <v>0</v>
      </c>
      <c r="AA479" s="72">
        <v>479</v>
      </c>
      <c r="AB479" s="72"/>
      <c r="AC479" s="73"/>
      <c r="AD479" s="79" t="s">
        <v>4583</v>
      </c>
      <c r="AE479" s="79">
        <v>72</v>
      </c>
      <c r="AF479" s="79">
        <v>46</v>
      </c>
      <c r="AG479" s="79">
        <v>6394</v>
      </c>
      <c r="AH479" s="79">
        <v>7275</v>
      </c>
      <c r="AI479" s="79"/>
      <c r="AJ479" s="79" t="s">
        <v>5190</v>
      </c>
      <c r="AK479" s="79" t="s">
        <v>5303</v>
      </c>
      <c r="AL479" s="79"/>
      <c r="AM479" s="79"/>
      <c r="AN479" s="81">
        <v>41925.77668981482</v>
      </c>
      <c r="AO479" s="84" t="s">
        <v>6463</v>
      </c>
      <c r="AP479" s="79" t="b">
        <v>1</v>
      </c>
      <c r="AQ479" s="79" t="b">
        <v>0</v>
      </c>
      <c r="AR479" s="79" t="b">
        <v>0</v>
      </c>
      <c r="AS479" s="79"/>
      <c r="AT479" s="79">
        <v>3</v>
      </c>
      <c r="AU479" s="84" t="s">
        <v>6484</v>
      </c>
      <c r="AV479" s="79" t="b">
        <v>0</v>
      </c>
      <c r="AW479" s="79" t="s">
        <v>6792</v>
      </c>
      <c r="AX479" s="84" t="s">
        <v>7428</v>
      </c>
      <c r="AY479" s="79" t="s">
        <v>66</v>
      </c>
      <c r="AZ479" s="79" t="str">
        <f>REPLACE(INDEX(GroupVertices[Group],MATCH(Vertices[[#This Row],[Vertex]],GroupVertices[Vertex],0)),1,1,"")</f>
        <v>7</v>
      </c>
      <c r="BA479" s="48" t="s">
        <v>1249</v>
      </c>
      <c r="BB479" s="48" t="s">
        <v>1249</v>
      </c>
      <c r="BC479" s="48" t="s">
        <v>1313</v>
      </c>
      <c r="BD479" s="48" t="s">
        <v>1313</v>
      </c>
      <c r="BE479" s="48"/>
      <c r="BF479" s="48"/>
      <c r="BG479" s="133" t="s">
        <v>8574</v>
      </c>
      <c r="BH479" s="133" t="s">
        <v>8574</v>
      </c>
      <c r="BI479" s="133" t="s">
        <v>8740</v>
      </c>
      <c r="BJ479" s="133" t="s">
        <v>8740</v>
      </c>
      <c r="BK479" s="2"/>
      <c r="BL479" s="3"/>
      <c r="BM479" s="3"/>
      <c r="BN479" s="3"/>
      <c r="BO479" s="3"/>
    </row>
    <row r="480" spans="1:67" ht="15">
      <c r="A480" s="65" t="s">
        <v>674</v>
      </c>
      <c r="B480" s="66"/>
      <c r="C480" s="66"/>
      <c r="D480" s="67"/>
      <c r="E480" s="69">
        <v>100</v>
      </c>
      <c r="F480" s="103" t="s">
        <v>1851</v>
      </c>
      <c r="G480" s="66"/>
      <c r="H480" s="70"/>
      <c r="I480" s="71"/>
      <c r="J480" s="71"/>
      <c r="K480" s="70" t="s">
        <v>8088</v>
      </c>
      <c r="L480" s="74"/>
      <c r="M480" s="75">
        <v>8139.5947265625</v>
      </c>
      <c r="N480" s="75">
        <v>9680.7314453125</v>
      </c>
      <c r="O480" s="76"/>
      <c r="P480" s="77"/>
      <c r="Q480" s="77"/>
      <c r="R480" s="89"/>
      <c r="S480" s="48">
        <v>0</v>
      </c>
      <c r="T480" s="48">
        <v>1</v>
      </c>
      <c r="U480" s="49">
        <v>0</v>
      </c>
      <c r="V480" s="49">
        <v>1</v>
      </c>
      <c r="W480" s="49">
        <v>0</v>
      </c>
      <c r="X480" s="49">
        <v>0.999999</v>
      </c>
      <c r="Y480" s="49">
        <v>0</v>
      </c>
      <c r="Z480" s="49">
        <v>0</v>
      </c>
      <c r="AA480" s="72">
        <v>480</v>
      </c>
      <c r="AB480" s="72"/>
      <c r="AC480" s="73"/>
      <c r="AD480" s="79" t="s">
        <v>4585</v>
      </c>
      <c r="AE480" s="79">
        <v>1160</v>
      </c>
      <c r="AF480" s="79">
        <v>1369</v>
      </c>
      <c r="AG480" s="79">
        <v>3391</v>
      </c>
      <c r="AH480" s="79">
        <v>10246</v>
      </c>
      <c r="AI480" s="79"/>
      <c r="AJ480" s="79" t="s">
        <v>5192</v>
      </c>
      <c r="AK480" s="79"/>
      <c r="AL480" s="84" t="s">
        <v>5880</v>
      </c>
      <c r="AM480" s="79"/>
      <c r="AN480" s="81">
        <v>40031.09292824074</v>
      </c>
      <c r="AO480" s="84" t="s">
        <v>6465</v>
      </c>
      <c r="AP480" s="79" t="b">
        <v>0</v>
      </c>
      <c r="AQ480" s="79" t="b">
        <v>0</v>
      </c>
      <c r="AR480" s="79" t="b">
        <v>0</v>
      </c>
      <c r="AS480" s="79"/>
      <c r="AT480" s="79">
        <v>18</v>
      </c>
      <c r="AU480" s="84" t="s">
        <v>6489</v>
      </c>
      <c r="AV480" s="79" t="b">
        <v>0</v>
      </c>
      <c r="AW480" s="79" t="s">
        <v>6792</v>
      </c>
      <c r="AX480" s="84" t="s">
        <v>7430</v>
      </c>
      <c r="AY480" s="79" t="s">
        <v>66</v>
      </c>
      <c r="AZ480" s="79" t="str">
        <f>REPLACE(INDEX(GroupVertices[Group],MATCH(Vertices[[#This Row],[Vertex]],GroupVertices[Vertex],0)),1,1,"")</f>
        <v>117</v>
      </c>
      <c r="BA480" s="48"/>
      <c r="BB480" s="48"/>
      <c r="BC480" s="48"/>
      <c r="BD480" s="48"/>
      <c r="BE480" s="48"/>
      <c r="BF480" s="48"/>
      <c r="BG480" s="133" t="s">
        <v>9324</v>
      </c>
      <c r="BH480" s="133" t="s">
        <v>9324</v>
      </c>
      <c r="BI480" s="133" t="s">
        <v>9656</v>
      </c>
      <c r="BJ480" s="133" t="s">
        <v>9656</v>
      </c>
      <c r="BK480" s="2"/>
      <c r="BL480" s="3"/>
      <c r="BM480" s="3"/>
      <c r="BN480" s="3"/>
      <c r="BO480" s="3"/>
    </row>
    <row r="481" spans="1:67" ht="15">
      <c r="A481" s="65" t="s">
        <v>676</v>
      </c>
      <c r="B481" s="66"/>
      <c r="C481" s="66"/>
      <c r="D481" s="67"/>
      <c r="E481" s="69">
        <v>100</v>
      </c>
      <c r="F481" s="103" t="s">
        <v>1853</v>
      </c>
      <c r="G481" s="66"/>
      <c r="H481" s="70"/>
      <c r="I481" s="71"/>
      <c r="J481" s="71"/>
      <c r="K481" s="70" t="s">
        <v>8091</v>
      </c>
      <c r="L481" s="74"/>
      <c r="M481" s="75">
        <v>8178.5869140625</v>
      </c>
      <c r="N481" s="75">
        <v>7320.23876953125</v>
      </c>
      <c r="O481" s="76"/>
      <c r="P481" s="77"/>
      <c r="Q481" s="77"/>
      <c r="R481" s="89"/>
      <c r="S481" s="48">
        <v>0</v>
      </c>
      <c r="T481" s="48">
        <v>1</v>
      </c>
      <c r="U481" s="49">
        <v>0</v>
      </c>
      <c r="V481" s="49">
        <v>1</v>
      </c>
      <c r="W481" s="49">
        <v>0</v>
      </c>
      <c r="X481" s="49">
        <v>0.999999</v>
      </c>
      <c r="Y481" s="49">
        <v>0</v>
      </c>
      <c r="Z481" s="49">
        <v>0</v>
      </c>
      <c r="AA481" s="72">
        <v>481</v>
      </c>
      <c r="AB481" s="72"/>
      <c r="AC481" s="73"/>
      <c r="AD481" s="79" t="s">
        <v>4588</v>
      </c>
      <c r="AE481" s="79">
        <v>985</v>
      </c>
      <c r="AF481" s="79">
        <v>1085</v>
      </c>
      <c r="AG481" s="79">
        <v>56781</v>
      </c>
      <c r="AH481" s="79">
        <v>25746</v>
      </c>
      <c r="AI481" s="79"/>
      <c r="AJ481" s="79" t="s">
        <v>5194</v>
      </c>
      <c r="AK481" s="79" t="s">
        <v>5584</v>
      </c>
      <c r="AL481" s="84" t="s">
        <v>5882</v>
      </c>
      <c r="AM481" s="79"/>
      <c r="AN481" s="81">
        <v>40582.85319444445</v>
      </c>
      <c r="AO481" s="84" t="s">
        <v>6467</v>
      </c>
      <c r="AP481" s="79" t="b">
        <v>0</v>
      </c>
      <c r="AQ481" s="79" t="b">
        <v>0</v>
      </c>
      <c r="AR481" s="79" t="b">
        <v>1</v>
      </c>
      <c r="AS481" s="79"/>
      <c r="AT481" s="79">
        <v>41</v>
      </c>
      <c r="AU481" s="84" t="s">
        <v>6484</v>
      </c>
      <c r="AV481" s="79" t="b">
        <v>0</v>
      </c>
      <c r="AW481" s="79" t="s">
        <v>6792</v>
      </c>
      <c r="AX481" s="84" t="s">
        <v>7433</v>
      </c>
      <c r="AY481" s="79" t="s">
        <v>66</v>
      </c>
      <c r="AZ481" s="79" t="str">
        <f>REPLACE(INDEX(GroupVertices[Group],MATCH(Vertices[[#This Row],[Vertex]],GroupVertices[Vertex],0)),1,1,"")</f>
        <v>97</v>
      </c>
      <c r="BA481" s="48"/>
      <c r="BB481" s="48"/>
      <c r="BC481" s="48"/>
      <c r="BD481" s="48"/>
      <c r="BE481" s="48"/>
      <c r="BF481" s="48"/>
      <c r="BG481" s="133" t="s">
        <v>9325</v>
      </c>
      <c r="BH481" s="133" t="s">
        <v>9325</v>
      </c>
      <c r="BI481" s="133" t="s">
        <v>9657</v>
      </c>
      <c r="BJ481" s="133" t="s">
        <v>9657</v>
      </c>
      <c r="BK481" s="2"/>
      <c r="BL481" s="3"/>
      <c r="BM481" s="3"/>
      <c r="BN481" s="3"/>
      <c r="BO481" s="3"/>
    </row>
    <row r="482" spans="1:67" ht="15">
      <c r="A482" s="65" t="s">
        <v>681</v>
      </c>
      <c r="B482" s="66"/>
      <c r="C482" s="66"/>
      <c r="D482" s="67"/>
      <c r="E482" s="69">
        <v>100</v>
      </c>
      <c r="F482" s="103" t="s">
        <v>1858</v>
      </c>
      <c r="G482" s="66"/>
      <c r="H482" s="70"/>
      <c r="I482" s="71"/>
      <c r="J482" s="71"/>
      <c r="K482" s="70" t="s">
        <v>8098</v>
      </c>
      <c r="L482" s="74"/>
      <c r="M482" s="75">
        <v>6722.30419921875</v>
      </c>
      <c r="N482" s="75">
        <v>7320.23876953125</v>
      </c>
      <c r="O482" s="76"/>
      <c r="P482" s="77"/>
      <c r="Q482" s="77"/>
      <c r="R482" s="89"/>
      <c r="S482" s="48">
        <v>0</v>
      </c>
      <c r="T482" s="48">
        <v>1</v>
      </c>
      <c r="U482" s="49">
        <v>0</v>
      </c>
      <c r="V482" s="49">
        <v>1</v>
      </c>
      <c r="W482" s="49">
        <v>0</v>
      </c>
      <c r="X482" s="49">
        <v>0.999999</v>
      </c>
      <c r="Y482" s="49">
        <v>0</v>
      </c>
      <c r="Z482" s="49">
        <v>0</v>
      </c>
      <c r="AA482" s="72">
        <v>482</v>
      </c>
      <c r="AB482" s="72"/>
      <c r="AC482" s="73"/>
      <c r="AD482" s="79" t="s">
        <v>4595</v>
      </c>
      <c r="AE482" s="79">
        <v>250</v>
      </c>
      <c r="AF482" s="79">
        <v>188</v>
      </c>
      <c r="AG482" s="79">
        <v>2259</v>
      </c>
      <c r="AH482" s="79">
        <v>2188</v>
      </c>
      <c r="AI482" s="79"/>
      <c r="AJ482" s="79" t="s">
        <v>5200</v>
      </c>
      <c r="AK482" s="79" t="s">
        <v>5588</v>
      </c>
      <c r="AL482" s="79"/>
      <c r="AM482" s="79"/>
      <c r="AN482" s="81">
        <v>41237.945925925924</v>
      </c>
      <c r="AO482" s="84" t="s">
        <v>6474</v>
      </c>
      <c r="AP482" s="79" t="b">
        <v>0</v>
      </c>
      <c r="AQ482" s="79" t="b">
        <v>0</v>
      </c>
      <c r="AR482" s="79" t="b">
        <v>1</v>
      </c>
      <c r="AS482" s="79"/>
      <c r="AT482" s="79">
        <v>8</v>
      </c>
      <c r="AU482" s="84" t="s">
        <v>6499</v>
      </c>
      <c r="AV482" s="79" t="b">
        <v>0</v>
      </c>
      <c r="AW482" s="79" t="s">
        <v>6792</v>
      </c>
      <c r="AX482" s="84" t="s">
        <v>7440</v>
      </c>
      <c r="AY482" s="79" t="s">
        <v>66</v>
      </c>
      <c r="AZ482" s="79" t="str">
        <f>REPLACE(INDEX(GroupVertices[Group],MATCH(Vertices[[#This Row],[Vertex]],GroupVertices[Vertex],0)),1,1,"")</f>
        <v>93</v>
      </c>
      <c r="BA482" s="48"/>
      <c r="BB482" s="48"/>
      <c r="BC482" s="48"/>
      <c r="BD482" s="48"/>
      <c r="BE482" s="48"/>
      <c r="BF482" s="48"/>
      <c r="BG482" s="133" t="s">
        <v>9326</v>
      </c>
      <c r="BH482" s="133" t="s">
        <v>9326</v>
      </c>
      <c r="BI482" s="133" t="s">
        <v>9658</v>
      </c>
      <c r="BJ482" s="133" t="s">
        <v>9658</v>
      </c>
      <c r="BK482" s="2"/>
      <c r="BL482" s="3"/>
      <c r="BM482" s="3"/>
      <c r="BN482" s="3"/>
      <c r="BO482" s="3"/>
    </row>
    <row r="483" spans="1:67" ht="15">
      <c r="A483" s="65" t="s">
        <v>682</v>
      </c>
      <c r="B483" s="66"/>
      <c r="C483" s="66"/>
      <c r="D483" s="67"/>
      <c r="E483" s="69">
        <v>100</v>
      </c>
      <c r="F483" s="103" t="s">
        <v>1859</v>
      </c>
      <c r="G483" s="66"/>
      <c r="H483" s="70"/>
      <c r="I483" s="71"/>
      <c r="J483" s="71"/>
      <c r="K483" s="70" t="s">
        <v>8100</v>
      </c>
      <c r="L483" s="74"/>
      <c r="M483" s="75">
        <v>5539.09765625</v>
      </c>
      <c r="N483" s="75">
        <v>742.6474609375</v>
      </c>
      <c r="O483" s="76"/>
      <c r="P483" s="77"/>
      <c r="Q483" s="77"/>
      <c r="R483" s="89"/>
      <c r="S483" s="48">
        <v>0</v>
      </c>
      <c r="T483" s="48">
        <v>1</v>
      </c>
      <c r="U483" s="49">
        <v>0</v>
      </c>
      <c r="V483" s="49">
        <v>1</v>
      </c>
      <c r="W483" s="49">
        <v>0</v>
      </c>
      <c r="X483" s="49">
        <v>0.999999</v>
      </c>
      <c r="Y483" s="49">
        <v>0</v>
      </c>
      <c r="Z483" s="49">
        <v>0</v>
      </c>
      <c r="AA483" s="72">
        <v>483</v>
      </c>
      <c r="AB483" s="72"/>
      <c r="AC483" s="73"/>
      <c r="AD483" s="79" t="s">
        <v>4597</v>
      </c>
      <c r="AE483" s="79">
        <v>488</v>
      </c>
      <c r="AF483" s="79">
        <v>12131</v>
      </c>
      <c r="AG483" s="79">
        <v>2191</v>
      </c>
      <c r="AH483" s="79">
        <v>28691</v>
      </c>
      <c r="AI483" s="79"/>
      <c r="AJ483" s="79" t="s">
        <v>5202</v>
      </c>
      <c r="AK483" s="79" t="s">
        <v>5437</v>
      </c>
      <c r="AL483" s="84" t="s">
        <v>5888</v>
      </c>
      <c r="AM483" s="79"/>
      <c r="AN483" s="81">
        <v>39858.04417824074</v>
      </c>
      <c r="AO483" s="84" t="s">
        <v>6476</v>
      </c>
      <c r="AP483" s="79" t="b">
        <v>0</v>
      </c>
      <c r="AQ483" s="79" t="b">
        <v>0</v>
      </c>
      <c r="AR483" s="79" t="b">
        <v>0</v>
      </c>
      <c r="AS483" s="79"/>
      <c r="AT483" s="79">
        <v>120</v>
      </c>
      <c r="AU483" s="84" t="s">
        <v>6489</v>
      </c>
      <c r="AV483" s="79" t="b">
        <v>0</v>
      </c>
      <c r="AW483" s="79" t="s">
        <v>6792</v>
      </c>
      <c r="AX483" s="84" t="s">
        <v>7442</v>
      </c>
      <c r="AY483" s="79" t="s">
        <v>66</v>
      </c>
      <c r="AZ483" s="79" t="str">
        <f>REPLACE(INDEX(GroupVertices[Group],MATCH(Vertices[[#This Row],[Vertex]],GroupVertices[Vertex],0)),1,1,"")</f>
        <v>136</v>
      </c>
      <c r="BA483" s="48"/>
      <c r="BB483" s="48"/>
      <c r="BC483" s="48"/>
      <c r="BD483" s="48"/>
      <c r="BE483" s="48"/>
      <c r="BF483" s="48"/>
      <c r="BG483" s="133" t="s">
        <v>9327</v>
      </c>
      <c r="BH483" s="133" t="s">
        <v>9327</v>
      </c>
      <c r="BI483" s="133" t="s">
        <v>9659</v>
      </c>
      <c r="BJ483" s="133" t="s">
        <v>9659</v>
      </c>
      <c r="BK483" s="2"/>
      <c r="BL483" s="3"/>
      <c r="BM483" s="3"/>
      <c r="BN483" s="3"/>
      <c r="BO483" s="3"/>
    </row>
    <row r="484" spans="1:67" ht="15">
      <c r="A484" s="65" t="s">
        <v>683</v>
      </c>
      <c r="B484" s="66"/>
      <c r="C484" s="66"/>
      <c r="D484" s="67"/>
      <c r="E484" s="69">
        <v>100</v>
      </c>
      <c r="F484" s="103" t="s">
        <v>1860</v>
      </c>
      <c r="G484" s="66"/>
      <c r="H484" s="70"/>
      <c r="I484" s="71"/>
      <c r="J484" s="71"/>
      <c r="K484" s="70" t="s">
        <v>8102</v>
      </c>
      <c r="L484" s="74"/>
      <c r="M484" s="75">
        <v>9621.83203125</v>
      </c>
      <c r="N484" s="75">
        <v>9680.732421875</v>
      </c>
      <c r="O484" s="76"/>
      <c r="P484" s="77"/>
      <c r="Q484" s="77"/>
      <c r="R484" s="89"/>
      <c r="S484" s="48">
        <v>0</v>
      </c>
      <c r="T484" s="48">
        <v>1</v>
      </c>
      <c r="U484" s="49">
        <v>0</v>
      </c>
      <c r="V484" s="49">
        <v>1</v>
      </c>
      <c r="W484" s="49">
        <v>0</v>
      </c>
      <c r="X484" s="49">
        <v>0.999999</v>
      </c>
      <c r="Y484" s="49">
        <v>0</v>
      </c>
      <c r="Z484" s="49">
        <v>0</v>
      </c>
      <c r="AA484" s="72">
        <v>484</v>
      </c>
      <c r="AB484" s="72"/>
      <c r="AC484" s="73"/>
      <c r="AD484" s="79" t="s">
        <v>4599</v>
      </c>
      <c r="AE484" s="79">
        <v>404</v>
      </c>
      <c r="AF484" s="79">
        <v>166</v>
      </c>
      <c r="AG484" s="79">
        <v>12105</v>
      </c>
      <c r="AH484" s="79">
        <v>3764</v>
      </c>
      <c r="AI484" s="79"/>
      <c r="AJ484" s="79" t="s">
        <v>5204</v>
      </c>
      <c r="AK484" s="79" t="s">
        <v>5591</v>
      </c>
      <c r="AL484" s="79"/>
      <c r="AM484" s="79"/>
      <c r="AN484" s="81">
        <v>42373.88247685185</v>
      </c>
      <c r="AO484" s="84" t="s">
        <v>6478</v>
      </c>
      <c r="AP484" s="79" t="b">
        <v>0</v>
      </c>
      <c r="AQ484" s="79" t="b">
        <v>0</v>
      </c>
      <c r="AR484" s="79" t="b">
        <v>1</v>
      </c>
      <c r="AS484" s="79"/>
      <c r="AT484" s="79">
        <v>1</v>
      </c>
      <c r="AU484" s="84" t="s">
        <v>6484</v>
      </c>
      <c r="AV484" s="79" t="b">
        <v>0</v>
      </c>
      <c r="AW484" s="79" t="s">
        <v>6792</v>
      </c>
      <c r="AX484" s="84" t="s">
        <v>7444</v>
      </c>
      <c r="AY484" s="79" t="s">
        <v>66</v>
      </c>
      <c r="AZ484" s="79" t="str">
        <f>REPLACE(INDEX(GroupVertices[Group],MATCH(Vertices[[#This Row],[Vertex]],GroupVertices[Vertex],0)),1,1,"")</f>
        <v>102</v>
      </c>
      <c r="BA484" s="48"/>
      <c r="BB484" s="48"/>
      <c r="BC484" s="48"/>
      <c r="BD484" s="48"/>
      <c r="BE484" s="48"/>
      <c r="BF484" s="48"/>
      <c r="BG484" s="133" t="s">
        <v>9328</v>
      </c>
      <c r="BH484" s="133" t="s">
        <v>9328</v>
      </c>
      <c r="BI484" s="133" t="s">
        <v>9660</v>
      </c>
      <c r="BJ484" s="133" t="s">
        <v>9660</v>
      </c>
      <c r="BK484" s="2"/>
      <c r="BL484" s="3"/>
      <c r="BM484" s="3"/>
      <c r="BN484" s="3"/>
      <c r="BO484" s="3"/>
    </row>
    <row r="485" spans="1:67" ht="15">
      <c r="A485" s="65" t="s">
        <v>688</v>
      </c>
      <c r="B485" s="106"/>
      <c r="C485" s="106"/>
      <c r="D485" s="107"/>
      <c r="E485" s="108">
        <v>100</v>
      </c>
      <c r="F485" s="103" t="s">
        <v>1865</v>
      </c>
      <c r="G485" s="106"/>
      <c r="H485" s="109"/>
      <c r="I485" s="110"/>
      <c r="J485" s="110"/>
      <c r="K485" s="109" t="s">
        <v>8107</v>
      </c>
      <c r="L485" s="111"/>
      <c r="M485" s="112">
        <v>5539.0986328125</v>
      </c>
      <c r="N485" s="112">
        <v>6683.6875</v>
      </c>
      <c r="O485" s="113"/>
      <c r="P485" s="114"/>
      <c r="Q485" s="114"/>
      <c r="R485" s="115"/>
      <c r="S485" s="48">
        <v>0</v>
      </c>
      <c r="T485" s="48">
        <v>1</v>
      </c>
      <c r="U485" s="49">
        <v>0</v>
      </c>
      <c r="V485" s="49">
        <v>1</v>
      </c>
      <c r="W485" s="49">
        <v>0</v>
      </c>
      <c r="X485" s="49">
        <v>0.999999</v>
      </c>
      <c r="Y485" s="49">
        <v>0</v>
      </c>
      <c r="Z485" s="49">
        <v>0</v>
      </c>
      <c r="AA485" s="116">
        <v>485</v>
      </c>
      <c r="AB485" s="116"/>
      <c r="AC485" s="73"/>
      <c r="AD485" s="79" t="s">
        <v>4604</v>
      </c>
      <c r="AE485" s="79">
        <v>848</v>
      </c>
      <c r="AF485" s="79">
        <v>1698</v>
      </c>
      <c r="AG485" s="79">
        <v>57375</v>
      </c>
      <c r="AH485" s="79">
        <v>97298</v>
      </c>
      <c r="AI485" s="79"/>
      <c r="AJ485" s="79" t="s">
        <v>5209</v>
      </c>
      <c r="AK485" s="79" t="s">
        <v>5596</v>
      </c>
      <c r="AL485" s="84" t="s">
        <v>5892</v>
      </c>
      <c r="AM485" s="79"/>
      <c r="AN485" s="81">
        <v>40119.72599537037</v>
      </c>
      <c r="AO485" s="84" t="s">
        <v>6482</v>
      </c>
      <c r="AP485" s="79" t="b">
        <v>0</v>
      </c>
      <c r="AQ485" s="79" t="b">
        <v>0</v>
      </c>
      <c r="AR485" s="79" t="b">
        <v>1</v>
      </c>
      <c r="AS485" s="79"/>
      <c r="AT485" s="79">
        <v>58</v>
      </c>
      <c r="AU485" s="84" t="s">
        <v>6497</v>
      </c>
      <c r="AV485" s="79" t="b">
        <v>0</v>
      </c>
      <c r="AW485" s="79" t="s">
        <v>6792</v>
      </c>
      <c r="AX485" s="84" t="s">
        <v>7449</v>
      </c>
      <c r="AY485" s="79" t="s">
        <v>66</v>
      </c>
      <c r="AZ485" s="79" t="str">
        <f>REPLACE(INDEX(GroupVertices[Group],MATCH(Vertices[[#This Row],[Vertex]],GroupVertices[Vertex],0)),1,1,"")</f>
        <v>100</v>
      </c>
      <c r="BA485" s="48"/>
      <c r="BB485" s="48"/>
      <c r="BC485" s="48"/>
      <c r="BD485" s="48"/>
      <c r="BE485" s="48"/>
      <c r="BF485" s="48"/>
      <c r="BG485" s="133" t="s">
        <v>9329</v>
      </c>
      <c r="BH485" s="133" t="s">
        <v>9329</v>
      </c>
      <c r="BI485" s="133" t="s">
        <v>9661</v>
      </c>
      <c r="BJ485" s="133" t="s">
        <v>9661</v>
      </c>
      <c r="BK485" s="2"/>
      <c r="BL485" s="3"/>
      <c r="BM485" s="3"/>
      <c r="BN485" s="3"/>
      <c r="BO485" s="3"/>
    </row>
    <row r="486" spans="1:67" ht="15">
      <c r="A486" s="65" t="s">
        <v>854</v>
      </c>
      <c r="B486" s="66"/>
      <c r="C486" s="66"/>
      <c r="D486" s="67">
        <v>8.236090628064915</v>
      </c>
      <c r="E486" s="69">
        <v>55.84610330004463</v>
      </c>
      <c r="F486" s="103" t="s">
        <v>6766</v>
      </c>
      <c r="G486" s="66"/>
      <c r="H486" s="70"/>
      <c r="I486" s="71"/>
      <c r="J486" s="71"/>
      <c r="K486" s="70" t="s">
        <v>8057</v>
      </c>
      <c r="L486" s="74"/>
      <c r="M486" s="75">
        <v>2018.1683349609375</v>
      </c>
      <c r="N486" s="75">
        <v>9533.501953125</v>
      </c>
      <c r="O486" s="76"/>
      <c r="P486" s="77"/>
      <c r="Q486" s="77"/>
      <c r="R486" s="89"/>
      <c r="S486" s="48">
        <v>3</v>
      </c>
      <c r="T486" s="48">
        <v>0</v>
      </c>
      <c r="U486" s="49">
        <v>0</v>
      </c>
      <c r="V486" s="49">
        <v>0.015625</v>
      </c>
      <c r="W486" s="49">
        <v>0</v>
      </c>
      <c r="X486" s="49">
        <v>0.788002</v>
      </c>
      <c r="Y486" s="49">
        <v>0.6666666666666666</v>
      </c>
      <c r="Z486" s="49">
        <v>0</v>
      </c>
      <c r="AA486" s="72">
        <v>486</v>
      </c>
      <c r="AB486" s="72"/>
      <c r="AC486" s="73"/>
      <c r="AD486" s="79" t="s">
        <v>4554</v>
      </c>
      <c r="AE486" s="79">
        <v>22270</v>
      </c>
      <c r="AF486" s="79">
        <v>99550</v>
      </c>
      <c r="AG486" s="79">
        <v>57373</v>
      </c>
      <c r="AH486" s="79">
        <v>123863</v>
      </c>
      <c r="AI486" s="79"/>
      <c r="AJ486" s="79" t="s">
        <v>5161</v>
      </c>
      <c r="AK486" s="79" t="s">
        <v>5570</v>
      </c>
      <c r="AL486" s="84" t="s">
        <v>5865</v>
      </c>
      <c r="AM486" s="79"/>
      <c r="AN486" s="81">
        <v>40810.63783564815</v>
      </c>
      <c r="AO486" s="84" t="s">
        <v>6435</v>
      </c>
      <c r="AP486" s="79" t="b">
        <v>0</v>
      </c>
      <c r="AQ486" s="79" t="b">
        <v>0</v>
      </c>
      <c r="AR486" s="79" t="b">
        <v>0</v>
      </c>
      <c r="AS486" s="79"/>
      <c r="AT486" s="79">
        <v>186</v>
      </c>
      <c r="AU486" s="84" t="s">
        <v>6484</v>
      </c>
      <c r="AV486" s="79" t="b">
        <v>0</v>
      </c>
      <c r="AW486" s="79" t="s">
        <v>6792</v>
      </c>
      <c r="AX486" s="84" t="s">
        <v>7399</v>
      </c>
      <c r="AY486" s="79" t="s">
        <v>65</v>
      </c>
      <c r="AZ486" s="79" t="str">
        <f>REPLACE(INDEX(GroupVertices[Group],MATCH(Vertices[[#This Row],[Vertex]],GroupVertices[Vertex],0)),1,1,"")</f>
        <v>3</v>
      </c>
      <c r="BA486" s="48"/>
      <c r="BB486" s="48"/>
      <c r="BC486" s="48"/>
      <c r="BD486" s="48"/>
      <c r="BE486" s="48"/>
      <c r="BF486" s="48"/>
      <c r="BG486" s="48"/>
      <c r="BH486" s="48"/>
      <c r="BI486" s="48"/>
      <c r="BJ486" s="48"/>
      <c r="BK486" s="2"/>
      <c r="BL486" s="3"/>
      <c r="BM486" s="3"/>
      <c r="BN486" s="3"/>
      <c r="BO486" s="3"/>
    </row>
    <row r="487" spans="1:67" ht="15">
      <c r="A487" s="65" t="s">
        <v>855</v>
      </c>
      <c r="B487" s="66"/>
      <c r="C487" s="66"/>
      <c r="D487" s="67">
        <v>8.236090628064915</v>
      </c>
      <c r="E487" s="69">
        <v>55.84610330004463</v>
      </c>
      <c r="F487" s="103" t="s">
        <v>6767</v>
      </c>
      <c r="G487" s="66"/>
      <c r="H487" s="70"/>
      <c r="I487" s="71"/>
      <c r="J487" s="71"/>
      <c r="K487" s="70" t="s">
        <v>8058</v>
      </c>
      <c r="L487" s="74"/>
      <c r="M487" s="75">
        <v>1848.557861328125</v>
      </c>
      <c r="N487" s="75">
        <v>9649.57421875</v>
      </c>
      <c r="O487" s="76"/>
      <c r="P487" s="77"/>
      <c r="Q487" s="77"/>
      <c r="R487" s="89"/>
      <c r="S487" s="48">
        <v>3</v>
      </c>
      <c r="T487" s="48">
        <v>0</v>
      </c>
      <c r="U487" s="49">
        <v>0</v>
      </c>
      <c r="V487" s="49">
        <v>0.015625</v>
      </c>
      <c r="W487" s="49">
        <v>0</v>
      </c>
      <c r="X487" s="49">
        <v>0.788002</v>
      </c>
      <c r="Y487" s="49">
        <v>0.6666666666666666</v>
      </c>
      <c r="Z487" s="49">
        <v>0</v>
      </c>
      <c r="AA487" s="72">
        <v>487</v>
      </c>
      <c r="AB487" s="72"/>
      <c r="AC487" s="73"/>
      <c r="AD487" s="79" t="s">
        <v>4555</v>
      </c>
      <c r="AE487" s="79">
        <v>4853</v>
      </c>
      <c r="AF487" s="79">
        <v>14973</v>
      </c>
      <c r="AG487" s="79">
        <v>53171</v>
      </c>
      <c r="AH487" s="79">
        <v>153259</v>
      </c>
      <c r="AI487" s="79"/>
      <c r="AJ487" s="79" t="s">
        <v>5162</v>
      </c>
      <c r="AK487" s="79"/>
      <c r="AL487" s="84" t="s">
        <v>5866</v>
      </c>
      <c r="AM487" s="79"/>
      <c r="AN487" s="81">
        <v>41942.848020833335</v>
      </c>
      <c r="AO487" s="84" t="s">
        <v>6436</v>
      </c>
      <c r="AP487" s="79" t="b">
        <v>0</v>
      </c>
      <c r="AQ487" s="79" t="b">
        <v>0</v>
      </c>
      <c r="AR487" s="79" t="b">
        <v>0</v>
      </c>
      <c r="AS487" s="79"/>
      <c r="AT487" s="79">
        <v>56</v>
      </c>
      <c r="AU487" s="84" t="s">
        <v>6484</v>
      </c>
      <c r="AV487" s="79" t="b">
        <v>0</v>
      </c>
      <c r="AW487" s="79" t="s">
        <v>6792</v>
      </c>
      <c r="AX487" s="84" t="s">
        <v>7400</v>
      </c>
      <c r="AY487" s="79" t="s">
        <v>65</v>
      </c>
      <c r="AZ487" s="79" t="str">
        <f>REPLACE(INDEX(GroupVertices[Group],MATCH(Vertices[[#This Row],[Vertex]],GroupVertices[Vertex],0)),1,1,"")</f>
        <v>3</v>
      </c>
      <c r="BA487" s="48"/>
      <c r="BB487" s="48"/>
      <c r="BC487" s="48"/>
      <c r="BD487" s="48"/>
      <c r="BE487" s="48"/>
      <c r="BF487" s="48"/>
      <c r="BG487" s="48"/>
      <c r="BH487" s="48"/>
      <c r="BI487" s="48"/>
      <c r="BJ487" s="48"/>
      <c r="BK487" s="2"/>
      <c r="BL487" s="3"/>
      <c r="BM487" s="3"/>
      <c r="BN487" s="3"/>
      <c r="BO487" s="3"/>
    </row>
    <row r="488" spans="1:67" ht="15">
      <c r="A488" s="65" t="s">
        <v>856</v>
      </c>
      <c r="B488" s="66"/>
      <c r="C488" s="66"/>
      <c r="D488" s="67">
        <v>8.236090628064915</v>
      </c>
      <c r="E488" s="69">
        <v>55.84610330004463</v>
      </c>
      <c r="F488" s="103" t="s">
        <v>6768</v>
      </c>
      <c r="G488" s="66"/>
      <c r="H488" s="70"/>
      <c r="I488" s="71"/>
      <c r="J488" s="71"/>
      <c r="K488" s="70" t="s">
        <v>8059</v>
      </c>
      <c r="L488" s="74"/>
      <c r="M488" s="75">
        <v>1948.5147705078125</v>
      </c>
      <c r="N488" s="75">
        <v>5859.88134765625</v>
      </c>
      <c r="O488" s="76"/>
      <c r="P488" s="77"/>
      <c r="Q488" s="77"/>
      <c r="R488" s="89"/>
      <c r="S488" s="48">
        <v>3</v>
      </c>
      <c r="T488" s="48">
        <v>0</v>
      </c>
      <c r="U488" s="49">
        <v>0</v>
      </c>
      <c r="V488" s="49">
        <v>0.015625</v>
      </c>
      <c r="W488" s="49">
        <v>0</v>
      </c>
      <c r="X488" s="49">
        <v>0.788002</v>
      </c>
      <c r="Y488" s="49">
        <v>0.6666666666666666</v>
      </c>
      <c r="Z488" s="49">
        <v>0</v>
      </c>
      <c r="AA488" s="72">
        <v>488</v>
      </c>
      <c r="AB488" s="72"/>
      <c r="AC488" s="73"/>
      <c r="AD488" s="79" t="s">
        <v>4556</v>
      </c>
      <c r="AE488" s="79">
        <v>532</v>
      </c>
      <c r="AF488" s="79">
        <v>289</v>
      </c>
      <c r="AG488" s="79">
        <v>12628</v>
      </c>
      <c r="AH488" s="79">
        <v>8605</v>
      </c>
      <c r="AI488" s="79"/>
      <c r="AJ488" s="79" t="s">
        <v>5163</v>
      </c>
      <c r="AK488" s="79"/>
      <c r="AL488" s="79"/>
      <c r="AM488" s="79"/>
      <c r="AN488" s="81">
        <v>40995.751284722224</v>
      </c>
      <c r="AO488" s="84" t="s">
        <v>6437</v>
      </c>
      <c r="AP488" s="79" t="b">
        <v>0</v>
      </c>
      <c r="AQ488" s="79" t="b">
        <v>0</v>
      </c>
      <c r="AR488" s="79" t="b">
        <v>0</v>
      </c>
      <c r="AS488" s="79"/>
      <c r="AT488" s="79">
        <v>3</v>
      </c>
      <c r="AU488" s="84" t="s">
        <v>6484</v>
      </c>
      <c r="AV488" s="79" t="b">
        <v>0</v>
      </c>
      <c r="AW488" s="79" t="s">
        <v>6792</v>
      </c>
      <c r="AX488" s="84" t="s">
        <v>7401</v>
      </c>
      <c r="AY488" s="79" t="s">
        <v>65</v>
      </c>
      <c r="AZ488" s="79" t="str">
        <f>REPLACE(INDEX(GroupVertices[Group],MATCH(Vertices[[#This Row],[Vertex]],GroupVertices[Vertex],0)),1,1,"")</f>
        <v>3</v>
      </c>
      <c r="BA488" s="48"/>
      <c r="BB488" s="48"/>
      <c r="BC488" s="48"/>
      <c r="BD488" s="48"/>
      <c r="BE488" s="48"/>
      <c r="BF488" s="48"/>
      <c r="BG488" s="48"/>
      <c r="BH488" s="48"/>
      <c r="BI488" s="48"/>
      <c r="BJ488" s="48"/>
      <c r="BK488" s="2"/>
      <c r="BL488" s="3"/>
      <c r="BM488" s="3"/>
      <c r="BN488" s="3"/>
      <c r="BO488" s="3"/>
    </row>
    <row r="489" spans="1:67" ht="15">
      <c r="A489" s="65" t="s">
        <v>857</v>
      </c>
      <c r="B489" s="66"/>
      <c r="C489" s="66"/>
      <c r="D489" s="67">
        <v>8.236090628064915</v>
      </c>
      <c r="E489" s="69">
        <v>55.84610330004463</v>
      </c>
      <c r="F489" s="103" t="s">
        <v>6769</v>
      </c>
      <c r="G489" s="66"/>
      <c r="H489" s="70"/>
      <c r="I489" s="71"/>
      <c r="J489" s="71"/>
      <c r="K489" s="70" t="s">
        <v>8060</v>
      </c>
      <c r="L489" s="74"/>
      <c r="M489" s="75">
        <v>2123.162109375</v>
      </c>
      <c r="N489" s="75">
        <v>5469.77197265625</v>
      </c>
      <c r="O489" s="76"/>
      <c r="P489" s="77"/>
      <c r="Q489" s="77"/>
      <c r="R489" s="89"/>
      <c r="S489" s="48">
        <v>3</v>
      </c>
      <c r="T489" s="48">
        <v>0</v>
      </c>
      <c r="U489" s="49">
        <v>0</v>
      </c>
      <c r="V489" s="49">
        <v>0.015625</v>
      </c>
      <c r="W489" s="49">
        <v>0</v>
      </c>
      <c r="X489" s="49">
        <v>0.788002</v>
      </c>
      <c r="Y489" s="49">
        <v>0.6666666666666666</v>
      </c>
      <c r="Z489" s="49">
        <v>0</v>
      </c>
      <c r="AA489" s="72">
        <v>489</v>
      </c>
      <c r="AB489" s="72"/>
      <c r="AC489" s="73"/>
      <c r="AD489" s="79" t="s">
        <v>4557</v>
      </c>
      <c r="AE489" s="79">
        <v>165</v>
      </c>
      <c r="AF489" s="79">
        <v>588</v>
      </c>
      <c r="AG489" s="79">
        <v>3877</v>
      </c>
      <c r="AH489" s="79">
        <v>10147</v>
      </c>
      <c r="AI489" s="79"/>
      <c r="AJ489" s="79" t="s">
        <v>5164</v>
      </c>
      <c r="AK489" s="79"/>
      <c r="AL489" s="79"/>
      <c r="AM489" s="79"/>
      <c r="AN489" s="81">
        <v>43382.960173611114</v>
      </c>
      <c r="AO489" s="84" t="s">
        <v>6438</v>
      </c>
      <c r="AP489" s="79" t="b">
        <v>1</v>
      </c>
      <c r="AQ489" s="79" t="b">
        <v>0</v>
      </c>
      <c r="AR489" s="79" t="b">
        <v>0</v>
      </c>
      <c r="AS489" s="79"/>
      <c r="AT489" s="79">
        <v>0</v>
      </c>
      <c r="AU489" s="79"/>
      <c r="AV489" s="79" t="b">
        <v>0</v>
      </c>
      <c r="AW489" s="79" t="s">
        <v>6792</v>
      </c>
      <c r="AX489" s="84" t="s">
        <v>7402</v>
      </c>
      <c r="AY489" s="79" t="s">
        <v>65</v>
      </c>
      <c r="AZ489" s="79" t="str">
        <f>REPLACE(INDEX(GroupVertices[Group],MATCH(Vertices[[#This Row],[Vertex]],GroupVertices[Vertex],0)),1,1,"")</f>
        <v>3</v>
      </c>
      <c r="BA489" s="48"/>
      <c r="BB489" s="48"/>
      <c r="BC489" s="48"/>
      <c r="BD489" s="48"/>
      <c r="BE489" s="48"/>
      <c r="BF489" s="48"/>
      <c r="BG489" s="48"/>
      <c r="BH489" s="48"/>
      <c r="BI489" s="48"/>
      <c r="BJ489" s="48"/>
      <c r="BK489" s="2"/>
      <c r="BL489" s="3"/>
      <c r="BM489" s="3"/>
      <c r="BN489" s="3"/>
      <c r="BO489" s="3"/>
    </row>
    <row r="490" spans="1:67" ht="15">
      <c r="A490" s="65" t="s">
        <v>858</v>
      </c>
      <c r="B490" s="66"/>
      <c r="C490" s="66"/>
      <c r="D490" s="67">
        <v>8.236090628064915</v>
      </c>
      <c r="E490" s="69">
        <v>55.84610330004463</v>
      </c>
      <c r="F490" s="103" t="s">
        <v>6770</v>
      </c>
      <c r="G490" s="66"/>
      <c r="H490" s="70"/>
      <c r="I490" s="71"/>
      <c r="J490" s="71"/>
      <c r="K490" s="70" t="s">
        <v>8061</v>
      </c>
      <c r="L490" s="74"/>
      <c r="M490" s="75">
        <v>2128.17822265625</v>
      </c>
      <c r="N490" s="75">
        <v>8193.734375</v>
      </c>
      <c r="O490" s="76"/>
      <c r="P490" s="77"/>
      <c r="Q490" s="77"/>
      <c r="R490" s="89"/>
      <c r="S490" s="48">
        <v>3</v>
      </c>
      <c r="T490" s="48">
        <v>0</v>
      </c>
      <c r="U490" s="49">
        <v>0</v>
      </c>
      <c r="V490" s="49">
        <v>0.015625</v>
      </c>
      <c r="W490" s="49">
        <v>0</v>
      </c>
      <c r="X490" s="49">
        <v>0.788002</v>
      </c>
      <c r="Y490" s="49">
        <v>0.6666666666666666</v>
      </c>
      <c r="Z490" s="49">
        <v>0</v>
      </c>
      <c r="AA490" s="72">
        <v>490</v>
      </c>
      <c r="AB490" s="72"/>
      <c r="AC490" s="73"/>
      <c r="AD490" s="79" t="s">
        <v>4558</v>
      </c>
      <c r="AE490" s="79">
        <v>2412</v>
      </c>
      <c r="AF490" s="79">
        <v>2597</v>
      </c>
      <c r="AG490" s="79">
        <v>29595</v>
      </c>
      <c r="AH490" s="79">
        <v>117332</v>
      </c>
      <c r="AI490" s="79"/>
      <c r="AJ490" s="79" t="s">
        <v>5165</v>
      </c>
      <c r="AK490" s="79"/>
      <c r="AL490" s="79"/>
      <c r="AM490" s="79"/>
      <c r="AN490" s="81">
        <v>42063.55501157408</v>
      </c>
      <c r="AO490" s="84" t="s">
        <v>6439</v>
      </c>
      <c r="AP490" s="79" t="b">
        <v>1</v>
      </c>
      <c r="AQ490" s="79" t="b">
        <v>0</v>
      </c>
      <c r="AR490" s="79" t="b">
        <v>1</v>
      </c>
      <c r="AS490" s="79"/>
      <c r="AT490" s="79">
        <v>9</v>
      </c>
      <c r="AU490" s="84" t="s">
        <v>6484</v>
      </c>
      <c r="AV490" s="79" t="b">
        <v>0</v>
      </c>
      <c r="AW490" s="79" t="s">
        <v>6792</v>
      </c>
      <c r="AX490" s="84" t="s">
        <v>7403</v>
      </c>
      <c r="AY490" s="79" t="s">
        <v>65</v>
      </c>
      <c r="AZ490" s="79" t="str">
        <f>REPLACE(INDEX(GroupVertices[Group],MATCH(Vertices[[#This Row],[Vertex]],GroupVertices[Vertex],0)),1,1,"")</f>
        <v>3</v>
      </c>
      <c r="BA490" s="48"/>
      <c r="BB490" s="48"/>
      <c r="BC490" s="48"/>
      <c r="BD490" s="48"/>
      <c r="BE490" s="48"/>
      <c r="BF490" s="48"/>
      <c r="BG490" s="48"/>
      <c r="BH490" s="48"/>
      <c r="BI490" s="48"/>
      <c r="BJ490" s="48"/>
      <c r="BK490" s="2"/>
      <c r="BL490" s="3"/>
      <c r="BM490" s="3"/>
      <c r="BN490" s="3"/>
      <c r="BO490" s="3"/>
    </row>
    <row r="491" spans="1:67" ht="15">
      <c r="A491" s="65" t="s">
        <v>719</v>
      </c>
      <c r="B491" s="66"/>
      <c r="C491" s="66"/>
      <c r="D491" s="67">
        <v>5.75</v>
      </c>
      <c r="E491" s="69">
        <v>85.28203443334822</v>
      </c>
      <c r="F491" s="103" t="s">
        <v>6547</v>
      </c>
      <c r="G491" s="66"/>
      <c r="H491" s="70"/>
      <c r="I491" s="71"/>
      <c r="J491" s="71"/>
      <c r="K491" s="70" t="s">
        <v>7602</v>
      </c>
      <c r="L491" s="74"/>
      <c r="M491" s="75">
        <v>4043.80322265625</v>
      </c>
      <c r="N491" s="75">
        <v>3114.503662109375</v>
      </c>
      <c r="O491" s="76"/>
      <c r="P491" s="77"/>
      <c r="Q491" s="77"/>
      <c r="R491" s="89"/>
      <c r="S491" s="48">
        <v>2</v>
      </c>
      <c r="T491" s="48">
        <v>0</v>
      </c>
      <c r="U491" s="49">
        <v>0</v>
      </c>
      <c r="V491" s="49">
        <v>0.25</v>
      </c>
      <c r="W491" s="49">
        <v>0</v>
      </c>
      <c r="X491" s="49">
        <v>0.819148</v>
      </c>
      <c r="Y491" s="49">
        <v>0.5</v>
      </c>
      <c r="Z491" s="49">
        <v>0</v>
      </c>
      <c r="AA491" s="72">
        <v>491</v>
      </c>
      <c r="AB491" s="72"/>
      <c r="AC491" s="73"/>
      <c r="AD491" s="79" t="s">
        <v>4108</v>
      </c>
      <c r="AE491" s="79">
        <v>641</v>
      </c>
      <c r="AF491" s="79">
        <v>2531233</v>
      </c>
      <c r="AG491" s="79">
        <v>170632</v>
      </c>
      <c r="AH491" s="79">
        <v>672</v>
      </c>
      <c r="AI491" s="79"/>
      <c r="AJ491" s="79" t="s">
        <v>4744</v>
      </c>
      <c r="AK491" s="79"/>
      <c r="AL491" s="84" t="s">
        <v>5654</v>
      </c>
      <c r="AM491" s="79"/>
      <c r="AN491" s="81">
        <v>39170.55255787037</v>
      </c>
      <c r="AO491" s="84" t="s">
        <v>6032</v>
      </c>
      <c r="AP491" s="79" t="b">
        <v>0</v>
      </c>
      <c r="AQ491" s="79" t="b">
        <v>0</v>
      </c>
      <c r="AR491" s="79" t="b">
        <v>1</v>
      </c>
      <c r="AS491" s="79"/>
      <c r="AT491" s="79">
        <v>22582</v>
      </c>
      <c r="AU491" s="84" t="s">
        <v>6484</v>
      </c>
      <c r="AV491" s="79" t="b">
        <v>1</v>
      </c>
      <c r="AW491" s="79" t="s">
        <v>6792</v>
      </c>
      <c r="AX491" s="84" t="s">
        <v>6944</v>
      </c>
      <c r="AY491" s="79" t="s">
        <v>65</v>
      </c>
      <c r="AZ491" s="79" t="str">
        <f>REPLACE(INDEX(GroupVertices[Group],MATCH(Vertices[[#This Row],[Vertex]],GroupVertices[Vertex],0)),1,1,"")</f>
        <v>20</v>
      </c>
      <c r="BA491" s="48"/>
      <c r="BB491" s="48"/>
      <c r="BC491" s="48"/>
      <c r="BD491" s="48"/>
      <c r="BE491" s="48"/>
      <c r="BF491" s="48"/>
      <c r="BG491" s="48"/>
      <c r="BH491" s="48"/>
      <c r="BI491" s="48"/>
      <c r="BJ491" s="48"/>
      <c r="BK491" s="2"/>
      <c r="BL491" s="3"/>
      <c r="BM491" s="3"/>
      <c r="BN491" s="3"/>
      <c r="BO491" s="3"/>
    </row>
    <row r="492" spans="1:67" ht="15">
      <c r="A492" s="65" t="s">
        <v>720</v>
      </c>
      <c r="B492" s="66"/>
      <c r="C492" s="66"/>
      <c r="D492" s="67">
        <v>5.75</v>
      </c>
      <c r="E492" s="69">
        <v>85.28203443334822</v>
      </c>
      <c r="F492" s="103" t="s">
        <v>6548</v>
      </c>
      <c r="G492" s="66"/>
      <c r="H492" s="70"/>
      <c r="I492" s="71"/>
      <c r="J492" s="71"/>
      <c r="K492" s="70" t="s">
        <v>7603</v>
      </c>
      <c r="L492" s="74"/>
      <c r="M492" s="75">
        <v>3989.733154296875</v>
      </c>
      <c r="N492" s="75">
        <v>2571.361083984375</v>
      </c>
      <c r="O492" s="76"/>
      <c r="P492" s="77"/>
      <c r="Q492" s="77"/>
      <c r="R492" s="89"/>
      <c r="S492" s="48">
        <v>2</v>
      </c>
      <c r="T492" s="48">
        <v>0</v>
      </c>
      <c r="U492" s="49">
        <v>0</v>
      </c>
      <c r="V492" s="49">
        <v>0.25</v>
      </c>
      <c r="W492" s="49">
        <v>0</v>
      </c>
      <c r="X492" s="49">
        <v>0.819148</v>
      </c>
      <c r="Y492" s="49">
        <v>0.5</v>
      </c>
      <c r="Z492" s="49">
        <v>0</v>
      </c>
      <c r="AA492" s="72">
        <v>492</v>
      </c>
      <c r="AB492" s="72"/>
      <c r="AC492" s="73"/>
      <c r="AD492" s="79" t="s">
        <v>4109</v>
      </c>
      <c r="AE492" s="79">
        <v>85226</v>
      </c>
      <c r="AF492" s="79">
        <v>91048</v>
      </c>
      <c r="AG492" s="79">
        <v>17004</v>
      </c>
      <c r="AH492" s="79">
        <v>49803</v>
      </c>
      <c r="AI492" s="79"/>
      <c r="AJ492" s="79" t="s">
        <v>4745</v>
      </c>
      <c r="AK492" s="79" t="s">
        <v>3897</v>
      </c>
      <c r="AL492" s="79"/>
      <c r="AM492" s="79"/>
      <c r="AN492" s="81">
        <v>41416.704988425925</v>
      </c>
      <c r="AO492" s="84" t="s">
        <v>6033</v>
      </c>
      <c r="AP492" s="79" t="b">
        <v>0</v>
      </c>
      <c r="AQ492" s="79" t="b">
        <v>0</v>
      </c>
      <c r="AR492" s="79" t="b">
        <v>1</v>
      </c>
      <c r="AS492" s="79"/>
      <c r="AT492" s="79">
        <v>78</v>
      </c>
      <c r="AU492" s="84" t="s">
        <v>6484</v>
      </c>
      <c r="AV492" s="79" t="b">
        <v>0</v>
      </c>
      <c r="AW492" s="79" t="s">
        <v>6792</v>
      </c>
      <c r="AX492" s="84" t="s">
        <v>6945</v>
      </c>
      <c r="AY492" s="79" t="s">
        <v>65</v>
      </c>
      <c r="AZ492" s="79" t="str">
        <f>REPLACE(INDEX(GroupVertices[Group],MATCH(Vertices[[#This Row],[Vertex]],GroupVertices[Vertex],0)),1,1,"")</f>
        <v>20</v>
      </c>
      <c r="BA492" s="48"/>
      <c r="BB492" s="48"/>
      <c r="BC492" s="48"/>
      <c r="BD492" s="48"/>
      <c r="BE492" s="48"/>
      <c r="BF492" s="48"/>
      <c r="BG492" s="48"/>
      <c r="BH492" s="48"/>
      <c r="BI492" s="48"/>
      <c r="BJ492" s="48"/>
      <c r="BK492" s="2"/>
      <c r="BL492" s="3"/>
      <c r="BM492" s="3"/>
      <c r="BN492" s="3"/>
      <c r="BO492" s="3"/>
    </row>
    <row r="493" spans="1:67" ht="15">
      <c r="A493" s="65" t="s">
        <v>747</v>
      </c>
      <c r="B493" s="66"/>
      <c r="C493" s="66"/>
      <c r="D493" s="67">
        <v>5.75</v>
      </c>
      <c r="E493" s="69">
        <v>92.6410172166741</v>
      </c>
      <c r="F493" s="103" t="s">
        <v>6582</v>
      </c>
      <c r="G493" s="66"/>
      <c r="H493" s="70"/>
      <c r="I493" s="71"/>
      <c r="J493" s="71"/>
      <c r="K493" s="70" t="s">
        <v>7684</v>
      </c>
      <c r="L493" s="74"/>
      <c r="M493" s="75">
        <v>4754.40576171875</v>
      </c>
      <c r="N493" s="75">
        <v>4190.5673828125</v>
      </c>
      <c r="O493" s="76"/>
      <c r="P493" s="77"/>
      <c r="Q493" s="77"/>
      <c r="R493" s="89"/>
      <c r="S493" s="48">
        <v>2</v>
      </c>
      <c r="T493" s="48">
        <v>0</v>
      </c>
      <c r="U493" s="49">
        <v>0</v>
      </c>
      <c r="V493" s="49">
        <v>0.5</v>
      </c>
      <c r="W493" s="49">
        <v>0</v>
      </c>
      <c r="X493" s="49">
        <v>0.999999</v>
      </c>
      <c r="Y493" s="49">
        <v>1</v>
      </c>
      <c r="Z493" s="49">
        <v>0</v>
      </c>
      <c r="AA493" s="72">
        <v>493</v>
      </c>
      <c r="AB493" s="72"/>
      <c r="AC493" s="73"/>
      <c r="AD493" s="79" t="s">
        <v>4190</v>
      </c>
      <c r="AE493" s="79">
        <v>283</v>
      </c>
      <c r="AF493" s="79">
        <v>828</v>
      </c>
      <c r="AG493" s="79">
        <v>3950</v>
      </c>
      <c r="AH493" s="79">
        <v>5069</v>
      </c>
      <c r="AI493" s="79"/>
      <c r="AJ493" s="79" t="s">
        <v>4818</v>
      </c>
      <c r="AK493" s="79" t="s">
        <v>5343</v>
      </c>
      <c r="AL493" s="84" t="s">
        <v>5691</v>
      </c>
      <c r="AM493" s="79"/>
      <c r="AN493" s="81">
        <v>42188.78640046297</v>
      </c>
      <c r="AO493" s="84" t="s">
        <v>6103</v>
      </c>
      <c r="AP493" s="79" t="b">
        <v>0</v>
      </c>
      <c r="AQ493" s="79" t="b">
        <v>0</v>
      </c>
      <c r="AR493" s="79" t="b">
        <v>1</v>
      </c>
      <c r="AS493" s="79"/>
      <c r="AT493" s="79">
        <v>109</v>
      </c>
      <c r="AU493" s="84" t="s">
        <v>6484</v>
      </c>
      <c r="AV493" s="79" t="b">
        <v>0</v>
      </c>
      <c r="AW493" s="79" t="s">
        <v>6792</v>
      </c>
      <c r="AX493" s="84" t="s">
        <v>7026</v>
      </c>
      <c r="AY493" s="79" t="s">
        <v>65</v>
      </c>
      <c r="AZ493" s="79" t="str">
        <f>REPLACE(INDEX(GroupVertices[Group],MATCH(Vertices[[#This Row],[Vertex]],GroupVertices[Vertex],0)),1,1,"")</f>
        <v>51</v>
      </c>
      <c r="BA493" s="48"/>
      <c r="BB493" s="48"/>
      <c r="BC493" s="48"/>
      <c r="BD493" s="48"/>
      <c r="BE493" s="48"/>
      <c r="BF493" s="48"/>
      <c r="BG493" s="48"/>
      <c r="BH493" s="48"/>
      <c r="BI493" s="48"/>
      <c r="BJ493" s="48"/>
      <c r="BK493" s="2"/>
      <c r="BL493" s="3"/>
      <c r="BM493" s="3"/>
      <c r="BN493" s="3"/>
      <c r="BO493" s="3"/>
    </row>
    <row r="494" spans="1:67" ht="15">
      <c r="A494" s="65" t="s">
        <v>752</v>
      </c>
      <c r="B494" s="66"/>
      <c r="C494" s="66"/>
      <c r="D494" s="67">
        <v>5.75</v>
      </c>
      <c r="E494" s="69">
        <v>66.25942482880218</v>
      </c>
      <c r="F494" s="103" t="s">
        <v>6587</v>
      </c>
      <c r="G494" s="66"/>
      <c r="H494" s="70"/>
      <c r="I494" s="71"/>
      <c r="J494" s="71"/>
      <c r="K494" s="70" t="s">
        <v>7701</v>
      </c>
      <c r="L494" s="74"/>
      <c r="M494" s="75">
        <v>2188.025146484375</v>
      </c>
      <c r="N494" s="75">
        <v>3974.81787109375</v>
      </c>
      <c r="O494" s="76"/>
      <c r="P494" s="77"/>
      <c r="Q494" s="77"/>
      <c r="R494" s="89"/>
      <c r="S494" s="48">
        <v>2</v>
      </c>
      <c r="T494" s="48">
        <v>0</v>
      </c>
      <c r="U494" s="49">
        <v>0</v>
      </c>
      <c r="V494" s="49">
        <v>0.041667</v>
      </c>
      <c r="W494" s="49">
        <v>0</v>
      </c>
      <c r="X494" s="49">
        <v>0.596982</v>
      </c>
      <c r="Y494" s="49">
        <v>1</v>
      </c>
      <c r="Z494" s="49">
        <v>0</v>
      </c>
      <c r="AA494" s="72">
        <v>494</v>
      </c>
      <c r="AB494" s="72"/>
      <c r="AC494" s="73"/>
      <c r="AD494" s="79" t="s">
        <v>4206</v>
      </c>
      <c r="AE494" s="79">
        <v>4562</v>
      </c>
      <c r="AF494" s="79">
        <v>4881</v>
      </c>
      <c r="AG494" s="79">
        <v>142859</v>
      </c>
      <c r="AH494" s="79">
        <v>195231</v>
      </c>
      <c r="AI494" s="79"/>
      <c r="AJ494" s="79" t="s">
        <v>4831</v>
      </c>
      <c r="AK494" s="79"/>
      <c r="AL494" s="79"/>
      <c r="AM494" s="79"/>
      <c r="AN494" s="81">
        <v>41486.28328703704</v>
      </c>
      <c r="AO494" s="84" t="s">
        <v>6118</v>
      </c>
      <c r="AP494" s="79" t="b">
        <v>0</v>
      </c>
      <c r="AQ494" s="79" t="b">
        <v>0</v>
      </c>
      <c r="AR494" s="79" t="b">
        <v>0</v>
      </c>
      <c r="AS494" s="79"/>
      <c r="AT494" s="79">
        <v>34</v>
      </c>
      <c r="AU494" s="84" t="s">
        <v>6484</v>
      </c>
      <c r="AV494" s="79" t="b">
        <v>0</v>
      </c>
      <c r="AW494" s="79" t="s">
        <v>6792</v>
      </c>
      <c r="AX494" s="84" t="s">
        <v>7043</v>
      </c>
      <c r="AY494" s="79" t="s">
        <v>65</v>
      </c>
      <c r="AZ494" s="79" t="str">
        <f>REPLACE(INDEX(GroupVertices[Group],MATCH(Vertices[[#This Row],[Vertex]],GroupVertices[Vertex],0)),1,1,"")</f>
        <v>4</v>
      </c>
      <c r="BA494" s="48"/>
      <c r="BB494" s="48"/>
      <c r="BC494" s="48"/>
      <c r="BD494" s="48"/>
      <c r="BE494" s="48"/>
      <c r="BF494" s="48"/>
      <c r="BG494" s="48"/>
      <c r="BH494" s="48"/>
      <c r="BI494" s="48"/>
      <c r="BJ494" s="48"/>
      <c r="BK494" s="2"/>
      <c r="BL494" s="3"/>
      <c r="BM494" s="3"/>
      <c r="BN494" s="3"/>
      <c r="BO494" s="3"/>
    </row>
    <row r="495" spans="1:67" ht="15">
      <c r="A495" s="65" t="s">
        <v>753</v>
      </c>
      <c r="B495" s="66"/>
      <c r="C495" s="66"/>
      <c r="D495" s="67">
        <v>5.75</v>
      </c>
      <c r="E495" s="69">
        <v>66.25942482880218</v>
      </c>
      <c r="F495" s="103" t="s">
        <v>6588</v>
      </c>
      <c r="G495" s="66"/>
      <c r="H495" s="70"/>
      <c r="I495" s="71"/>
      <c r="J495" s="71"/>
      <c r="K495" s="70" t="s">
        <v>7703</v>
      </c>
      <c r="L495" s="74"/>
      <c r="M495" s="75">
        <v>1991.0843505859375</v>
      </c>
      <c r="N495" s="75">
        <v>4482.31201171875</v>
      </c>
      <c r="O495" s="76"/>
      <c r="P495" s="77"/>
      <c r="Q495" s="77"/>
      <c r="R495" s="89"/>
      <c r="S495" s="48">
        <v>2</v>
      </c>
      <c r="T495" s="48">
        <v>0</v>
      </c>
      <c r="U495" s="49">
        <v>0</v>
      </c>
      <c r="V495" s="49">
        <v>0.041667</v>
      </c>
      <c r="W495" s="49">
        <v>0</v>
      </c>
      <c r="X495" s="49">
        <v>0.596982</v>
      </c>
      <c r="Y495" s="49">
        <v>1</v>
      </c>
      <c r="Z495" s="49">
        <v>0</v>
      </c>
      <c r="AA495" s="72">
        <v>495</v>
      </c>
      <c r="AB495" s="72"/>
      <c r="AC495" s="73"/>
      <c r="AD495" s="79" t="s">
        <v>4208</v>
      </c>
      <c r="AE495" s="79">
        <v>3722</v>
      </c>
      <c r="AF495" s="79">
        <v>3859</v>
      </c>
      <c r="AG495" s="79">
        <v>63936</v>
      </c>
      <c r="AH495" s="79">
        <v>52171</v>
      </c>
      <c r="AI495" s="79"/>
      <c r="AJ495" s="79" t="s">
        <v>4833</v>
      </c>
      <c r="AK495" s="79" t="s">
        <v>3898</v>
      </c>
      <c r="AL495" s="79"/>
      <c r="AM495" s="79"/>
      <c r="AN495" s="81">
        <v>41039.733298611114</v>
      </c>
      <c r="AO495" s="84" t="s">
        <v>6120</v>
      </c>
      <c r="AP495" s="79" t="b">
        <v>0</v>
      </c>
      <c r="AQ495" s="79" t="b">
        <v>0</v>
      </c>
      <c r="AR495" s="79" t="b">
        <v>1</v>
      </c>
      <c r="AS495" s="79"/>
      <c r="AT495" s="79">
        <v>115</v>
      </c>
      <c r="AU495" s="84" t="s">
        <v>6486</v>
      </c>
      <c r="AV495" s="79" t="b">
        <v>0</v>
      </c>
      <c r="AW495" s="79" t="s">
        <v>6792</v>
      </c>
      <c r="AX495" s="84" t="s">
        <v>7045</v>
      </c>
      <c r="AY495" s="79" t="s">
        <v>65</v>
      </c>
      <c r="AZ495" s="79" t="str">
        <f>REPLACE(INDEX(GroupVertices[Group],MATCH(Vertices[[#This Row],[Vertex]],GroupVertices[Vertex],0)),1,1,"")</f>
        <v>4</v>
      </c>
      <c r="BA495" s="48"/>
      <c r="BB495" s="48"/>
      <c r="BC495" s="48"/>
      <c r="BD495" s="48"/>
      <c r="BE495" s="48"/>
      <c r="BF495" s="48"/>
      <c r="BG495" s="48"/>
      <c r="BH495" s="48"/>
      <c r="BI495" s="48"/>
      <c r="BJ495" s="48"/>
      <c r="BK495" s="2"/>
      <c r="BL495" s="3"/>
      <c r="BM495" s="3"/>
      <c r="BN495" s="3"/>
      <c r="BO495" s="3"/>
    </row>
    <row r="496" spans="1:67" ht="15">
      <c r="A496" s="65" t="s">
        <v>754</v>
      </c>
      <c r="B496" s="66"/>
      <c r="C496" s="66"/>
      <c r="D496" s="67">
        <v>5.75</v>
      </c>
      <c r="E496" s="69">
        <v>66.25942482880218</v>
      </c>
      <c r="F496" s="103" t="s">
        <v>6589</v>
      </c>
      <c r="G496" s="66"/>
      <c r="H496" s="70"/>
      <c r="I496" s="71"/>
      <c r="J496" s="71"/>
      <c r="K496" s="70" t="s">
        <v>7704</v>
      </c>
      <c r="L496" s="74"/>
      <c r="M496" s="75">
        <v>1532.5706787109375</v>
      </c>
      <c r="N496" s="75">
        <v>3834.548828125</v>
      </c>
      <c r="O496" s="76"/>
      <c r="P496" s="77"/>
      <c r="Q496" s="77"/>
      <c r="R496" s="89"/>
      <c r="S496" s="48">
        <v>2</v>
      </c>
      <c r="T496" s="48">
        <v>0</v>
      </c>
      <c r="U496" s="49">
        <v>0</v>
      </c>
      <c r="V496" s="49">
        <v>0.041667</v>
      </c>
      <c r="W496" s="49">
        <v>0</v>
      </c>
      <c r="X496" s="49">
        <v>0.596982</v>
      </c>
      <c r="Y496" s="49">
        <v>1</v>
      </c>
      <c r="Z496" s="49">
        <v>0</v>
      </c>
      <c r="AA496" s="72">
        <v>496</v>
      </c>
      <c r="AB496" s="72"/>
      <c r="AC496" s="73"/>
      <c r="AD496" s="79" t="s">
        <v>4209</v>
      </c>
      <c r="AE496" s="79">
        <v>4493</v>
      </c>
      <c r="AF496" s="79">
        <v>4383</v>
      </c>
      <c r="AG496" s="79">
        <v>67467</v>
      </c>
      <c r="AH496" s="79">
        <v>38939</v>
      </c>
      <c r="AI496" s="79"/>
      <c r="AJ496" s="79" t="s">
        <v>4834</v>
      </c>
      <c r="AK496" s="79"/>
      <c r="AL496" s="79"/>
      <c r="AM496" s="79"/>
      <c r="AN496" s="81">
        <v>40829.538449074076</v>
      </c>
      <c r="AO496" s="84" t="s">
        <v>6121</v>
      </c>
      <c r="AP496" s="79" t="b">
        <v>0</v>
      </c>
      <c r="AQ496" s="79" t="b">
        <v>0</v>
      </c>
      <c r="AR496" s="79" t="b">
        <v>1</v>
      </c>
      <c r="AS496" s="79"/>
      <c r="AT496" s="79">
        <v>64</v>
      </c>
      <c r="AU496" s="84" t="s">
        <v>6484</v>
      </c>
      <c r="AV496" s="79" t="b">
        <v>0</v>
      </c>
      <c r="AW496" s="79" t="s">
        <v>6792</v>
      </c>
      <c r="AX496" s="84" t="s">
        <v>7046</v>
      </c>
      <c r="AY496" s="79" t="s">
        <v>65</v>
      </c>
      <c r="AZ496" s="79" t="str">
        <f>REPLACE(INDEX(GroupVertices[Group],MATCH(Vertices[[#This Row],[Vertex]],GroupVertices[Vertex],0)),1,1,"")</f>
        <v>4</v>
      </c>
      <c r="BA496" s="48"/>
      <c r="BB496" s="48"/>
      <c r="BC496" s="48"/>
      <c r="BD496" s="48"/>
      <c r="BE496" s="48"/>
      <c r="BF496" s="48"/>
      <c r="BG496" s="48"/>
      <c r="BH496" s="48"/>
      <c r="BI496" s="48"/>
      <c r="BJ496" s="48"/>
      <c r="BK496" s="2"/>
      <c r="BL496" s="3"/>
      <c r="BM496" s="3"/>
      <c r="BN496" s="3"/>
      <c r="BO496" s="3"/>
    </row>
    <row r="497" spans="1:67" ht="15">
      <c r="A497" s="65" t="s">
        <v>755</v>
      </c>
      <c r="B497" s="66"/>
      <c r="C497" s="66"/>
      <c r="D497" s="67">
        <v>5.75</v>
      </c>
      <c r="E497" s="69">
        <v>66.25942482880218</v>
      </c>
      <c r="F497" s="103" t="s">
        <v>6590</v>
      </c>
      <c r="G497" s="66"/>
      <c r="H497" s="70"/>
      <c r="I497" s="71"/>
      <c r="J497" s="71"/>
      <c r="K497" s="70" t="s">
        <v>7705</v>
      </c>
      <c r="L497" s="74"/>
      <c r="M497" s="75">
        <v>2197.43896484375</v>
      </c>
      <c r="N497" s="75">
        <v>4458.69482421875</v>
      </c>
      <c r="O497" s="76"/>
      <c r="P497" s="77"/>
      <c r="Q497" s="77"/>
      <c r="R497" s="89"/>
      <c r="S497" s="48">
        <v>2</v>
      </c>
      <c r="T497" s="48">
        <v>0</v>
      </c>
      <c r="U497" s="49">
        <v>0</v>
      </c>
      <c r="V497" s="49">
        <v>0.041667</v>
      </c>
      <c r="W497" s="49">
        <v>0</v>
      </c>
      <c r="X497" s="49">
        <v>0.596982</v>
      </c>
      <c r="Y497" s="49">
        <v>1</v>
      </c>
      <c r="Z497" s="49">
        <v>0</v>
      </c>
      <c r="AA497" s="72">
        <v>497</v>
      </c>
      <c r="AB497" s="72"/>
      <c r="AC497" s="73"/>
      <c r="AD497" s="79" t="s">
        <v>4210</v>
      </c>
      <c r="AE497" s="79">
        <v>1672</v>
      </c>
      <c r="AF497" s="79">
        <v>1696</v>
      </c>
      <c r="AG497" s="79">
        <v>508</v>
      </c>
      <c r="AH497" s="79">
        <v>123766</v>
      </c>
      <c r="AI497" s="79"/>
      <c r="AJ497" s="79" t="s">
        <v>4835</v>
      </c>
      <c r="AK497" s="79" t="s">
        <v>5355</v>
      </c>
      <c r="AL497" s="79"/>
      <c r="AM497" s="79"/>
      <c r="AN497" s="81">
        <v>40479.860671296294</v>
      </c>
      <c r="AO497" s="84" t="s">
        <v>6122</v>
      </c>
      <c r="AP497" s="79" t="b">
        <v>1</v>
      </c>
      <c r="AQ497" s="79" t="b">
        <v>0</v>
      </c>
      <c r="AR497" s="79" t="b">
        <v>0</v>
      </c>
      <c r="AS497" s="79"/>
      <c r="AT497" s="79">
        <v>4</v>
      </c>
      <c r="AU497" s="84" t="s">
        <v>6484</v>
      </c>
      <c r="AV497" s="79" t="b">
        <v>0</v>
      </c>
      <c r="AW497" s="79" t="s">
        <v>6792</v>
      </c>
      <c r="AX497" s="84" t="s">
        <v>7047</v>
      </c>
      <c r="AY497" s="79" t="s">
        <v>65</v>
      </c>
      <c r="AZ497" s="79" t="str">
        <f>REPLACE(INDEX(GroupVertices[Group],MATCH(Vertices[[#This Row],[Vertex]],GroupVertices[Vertex],0)),1,1,"")</f>
        <v>4</v>
      </c>
      <c r="BA497" s="48"/>
      <c r="BB497" s="48"/>
      <c r="BC497" s="48"/>
      <c r="BD497" s="48"/>
      <c r="BE497" s="48"/>
      <c r="BF497" s="48"/>
      <c r="BG497" s="48"/>
      <c r="BH497" s="48"/>
      <c r="BI497" s="48"/>
      <c r="BJ497" s="48"/>
      <c r="BK497" s="2"/>
      <c r="BL497" s="3"/>
      <c r="BM497" s="3"/>
      <c r="BN497" s="3"/>
      <c r="BO497" s="3"/>
    </row>
    <row r="498" spans="1:67" ht="15">
      <c r="A498" s="65" t="s">
        <v>756</v>
      </c>
      <c r="B498" s="66"/>
      <c r="C498" s="66"/>
      <c r="D498" s="67">
        <v>5.75</v>
      </c>
      <c r="E498" s="69">
        <v>66.25942482880218</v>
      </c>
      <c r="F498" s="103" t="s">
        <v>6591</v>
      </c>
      <c r="G498" s="66"/>
      <c r="H498" s="70"/>
      <c r="I498" s="71"/>
      <c r="J498" s="71"/>
      <c r="K498" s="70" t="s">
        <v>7706</v>
      </c>
      <c r="L498" s="74"/>
      <c r="M498" s="75">
        <v>2093.40869140625</v>
      </c>
      <c r="N498" s="75">
        <v>2838.11962890625</v>
      </c>
      <c r="O498" s="76"/>
      <c r="P498" s="77"/>
      <c r="Q498" s="77"/>
      <c r="R498" s="89"/>
      <c r="S498" s="48">
        <v>2</v>
      </c>
      <c r="T498" s="48">
        <v>0</v>
      </c>
      <c r="U498" s="49">
        <v>0</v>
      </c>
      <c r="V498" s="49">
        <v>0.041667</v>
      </c>
      <c r="W498" s="49">
        <v>0</v>
      </c>
      <c r="X498" s="49">
        <v>0.596982</v>
      </c>
      <c r="Y498" s="49">
        <v>1</v>
      </c>
      <c r="Z498" s="49">
        <v>0</v>
      </c>
      <c r="AA498" s="72">
        <v>498</v>
      </c>
      <c r="AB498" s="72"/>
      <c r="AC498" s="73"/>
      <c r="AD498" s="79" t="s">
        <v>4211</v>
      </c>
      <c r="AE498" s="79">
        <v>801</v>
      </c>
      <c r="AF498" s="79">
        <v>889</v>
      </c>
      <c r="AG498" s="79">
        <v>27045</v>
      </c>
      <c r="AH498" s="79">
        <v>129600</v>
      </c>
      <c r="AI498" s="79"/>
      <c r="AJ498" s="79" t="s">
        <v>4836</v>
      </c>
      <c r="AK498" s="79" t="s">
        <v>5356</v>
      </c>
      <c r="AL498" s="79"/>
      <c r="AM498" s="79"/>
      <c r="AN498" s="81">
        <v>41199.06128472222</v>
      </c>
      <c r="AO498" s="84" t="s">
        <v>6123</v>
      </c>
      <c r="AP498" s="79" t="b">
        <v>1</v>
      </c>
      <c r="AQ498" s="79" t="b">
        <v>0</v>
      </c>
      <c r="AR498" s="79" t="b">
        <v>1</v>
      </c>
      <c r="AS498" s="79"/>
      <c r="AT498" s="79">
        <v>4</v>
      </c>
      <c r="AU498" s="84" t="s">
        <v>6484</v>
      </c>
      <c r="AV498" s="79" t="b">
        <v>0</v>
      </c>
      <c r="AW498" s="79" t="s">
        <v>6792</v>
      </c>
      <c r="AX498" s="84" t="s">
        <v>7048</v>
      </c>
      <c r="AY498" s="79" t="s">
        <v>65</v>
      </c>
      <c r="AZ498" s="79" t="str">
        <f>REPLACE(INDEX(GroupVertices[Group],MATCH(Vertices[[#This Row],[Vertex]],GroupVertices[Vertex],0)),1,1,"")</f>
        <v>4</v>
      </c>
      <c r="BA498" s="48"/>
      <c r="BB498" s="48"/>
      <c r="BC498" s="48"/>
      <c r="BD498" s="48"/>
      <c r="BE498" s="48"/>
      <c r="BF498" s="48"/>
      <c r="BG498" s="48"/>
      <c r="BH498" s="48"/>
      <c r="BI498" s="48"/>
      <c r="BJ498" s="48"/>
      <c r="BK498" s="2"/>
      <c r="BL498" s="3"/>
      <c r="BM498" s="3"/>
      <c r="BN498" s="3"/>
      <c r="BO498" s="3"/>
    </row>
    <row r="499" spans="1:67" ht="15">
      <c r="A499" s="65" t="s">
        <v>757</v>
      </c>
      <c r="B499" s="66"/>
      <c r="C499" s="66"/>
      <c r="D499" s="67">
        <v>5.75</v>
      </c>
      <c r="E499" s="69">
        <v>66.25942482880218</v>
      </c>
      <c r="F499" s="103" t="s">
        <v>6592</v>
      </c>
      <c r="G499" s="66"/>
      <c r="H499" s="70"/>
      <c r="I499" s="71"/>
      <c r="J499" s="71"/>
      <c r="K499" s="70" t="s">
        <v>7707</v>
      </c>
      <c r="L499" s="74"/>
      <c r="M499" s="75">
        <v>1567.6787109375</v>
      </c>
      <c r="N499" s="75">
        <v>3366.157470703125</v>
      </c>
      <c r="O499" s="76"/>
      <c r="P499" s="77"/>
      <c r="Q499" s="77"/>
      <c r="R499" s="89"/>
      <c r="S499" s="48">
        <v>2</v>
      </c>
      <c r="T499" s="48">
        <v>0</v>
      </c>
      <c r="U499" s="49">
        <v>0</v>
      </c>
      <c r="V499" s="49">
        <v>0.041667</v>
      </c>
      <c r="W499" s="49">
        <v>0</v>
      </c>
      <c r="X499" s="49">
        <v>0.596982</v>
      </c>
      <c r="Y499" s="49">
        <v>1</v>
      </c>
      <c r="Z499" s="49">
        <v>0</v>
      </c>
      <c r="AA499" s="72">
        <v>499</v>
      </c>
      <c r="AB499" s="72"/>
      <c r="AC499" s="73"/>
      <c r="AD499" s="79" t="s">
        <v>4212</v>
      </c>
      <c r="AE499" s="79">
        <v>1005</v>
      </c>
      <c r="AF499" s="79">
        <v>733</v>
      </c>
      <c r="AG499" s="79">
        <v>32697</v>
      </c>
      <c r="AH499" s="79">
        <v>37656</v>
      </c>
      <c r="AI499" s="79"/>
      <c r="AJ499" s="79" t="s">
        <v>4837</v>
      </c>
      <c r="AK499" s="79" t="s">
        <v>5357</v>
      </c>
      <c r="AL499" s="79"/>
      <c r="AM499" s="79"/>
      <c r="AN499" s="81">
        <v>41334.791030092594</v>
      </c>
      <c r="AO499" s="84" t="s">
        <v>6124</v>
      </c>
      <c r="AP499" s="79" t="b">
        <v>1</v>
      </c>
      <c r="AQ499" s="79" t="b">
        <v>0</v>
      </c>
      <c r="AR499" s="79" t="b">
        <v>1</v>
      </c>
      <c r="AS499" s="79"/>
      <c r="AT499" s="79">
        <v>15</v>
      </c>
      <c r="AU499" s="84" t="s">
        <v>6484</v>
      </c>
      <c r="AV499" s="79" t="b">
        <v>0</v>
      </c>
      <c r="AW499" s="79" t="s">
        <v>6792</v>
      </c>
      <c r="AX499" s="84" t="s">
        <v>7049</v>
      </c>
      <c r="AY499" s="79" t="s">
        <v>65</v>
      </c>
      <c r="AZ499" s="79" t="str">
        <f>REPLACE(INDEX(GroupVertices[Group],MATCH(Vertices[[#This Row],[Vertex]],GroupVertices[Vertex],0)),1,1,"")</f>
        <v>4</v>
      </c>
      <c r="BA499" s="48"/>
      <c r="BB499" s="48"/>
      <c r="BC499" s="48"/>
      <c r="BD499" s="48"/>
      <c r="BE499" s="48"/>
      <c r="BF499" s="48"/>
      <c r="BG499" s="48"/>
      <c r="BH499" s="48"/>
      <c r="BI499" s="48"/>
      <c r="BJ499" s="48"/>
      <c r="BK499" s="2"/>
      <c r="BL499" s="3"/>
      <c r="BM499" s="3"/>
      <c r="BN499" s="3"/>
      <c r="BO499" s="3"/>
    </row>
    <row r="500" spans="1:67" ht="15">
      <c r="A500" s="65" t="s">
        <v>758</v>
      </c>
      <c r="B500" s="66"/>
      <c r="C500" s="66"/>
      <c r="D500" s="67">
        <v>5.75</v>
      </c>
      <c r="E500" s="69">
        <v>66.25942482880218</v>
      </c>
      <c r="F500" s="103" t="s">
        <v>6593</v>
      </c>
      <c r="G500" s="66"/>
      <c r="H500" s="70"/>
      <c r="I500" s="71"/>
      <c r="J500" s="71"/>
      <c r="K500" s="70" t="s">
        <v>7708</v>
      </c>
      <c r="L500" s="74"/>
      <c r="M500" s="75">
        <v>2138.1513671875</v>
      </c>
      <c r="N500" s="75">
        <v>3253.53759765625</v>
      </c>
      <c r="O500" s="76"/>
      <c r="P500" s="77"/>
      <c r="Q500" s="77"/>
      <c r="R500" s="89"/>
      <c r="S500" s="48">
        <v>2</v>
      </c>
      <c r="T500" s="48">
        <v>0</v>
      </c>
      <c r="U500" s="49">
        <v>0</v>
      </c>
      <c r="V500" s="49">
        <v>0.041667</v>
      </c>
      <c r="W500" s="49">
        <v>0</v>
      </c>
      <c r="X500" s="49">
        <v>0.596982</v>
      </c>
      <c r="Y500" s="49">
        <v>1</v>
      </c>
      <c r="Z500" s="49">
        <v>0</v>
      </c>
      <c r="AA500" s="72">
        <v>500</v>
      </c>
      <c r="AB500" s="72"/>
      <c r="AC500" s="73"/>
      <c r="AD500" s="79" t="s">
        <v>4213</v>
      </c>
      <c r="AE500" s="79">
        <v>2199</v>
      </c>
      <c r="AF500" s="79">
        <v>2795</v>
      </c>
      <c r="AG500" s="79">
        <v>122002</v>
      </c>
      <c r="AH500" s="79">
        <v>181846</v>
      </c>
      <c r="AI500" s="79"/>
      <c r="AJ500" s="79"/>
      <c r="AK500" s="79" t="s">
        <v>3898</v>
      </c>
      <c r="AL500" s="79"/>
      <c r="AM500" s="79"/>
      <c r="AN500" s="81">
        <v>42012.60685185185</v>
      </c>
      <c r="AO500" s="84" t="s">
        <v>6125</v>
      </c>
      <c r="AP500" s="79" t="b">
        <v>0</v>
      </c>
      <c r="AQ500" s="79" t="b">
        <v>0</v>
      </c>
      <c r="AR500" s="79" t="b">
        <v>0</v>
      </c>
      <c r="AS500" s="79"/>
      <c r="AT500" s="79">
        <v>24</v>
      </c>
      <c r="AU500" s="84" t="s">
        <v>6484</v>
      </c>
      <c r="AV500" s="79" t="b">
        <v>0</v>
      </c>
      <c r="AW500" s="79" t="s">
        <v>6792</v>
      </c>
      <c r="AX500" s="84" t="s">
        <v>7050</v>
      </c>
      <c r="AY500" s="79" t="s">
        <v>65</v>
      </c>
      <c r="AZ500" s="79" t="str">
        <f>REPLACE(INDEX(GroupVertices[Group],MATCH(Vertices[[#This Row],[Vertex]],GroupVertices[Vertex],0)),1,1,"")</f>
        <v>4</v>
      </c>
      <c r="BA500" s="48"/>
      <c r="BB500" s="48"/>
      <c r="BC500" s="48"/>
      <c r="BD500" s="48"/>
      <c r="BE500" s="48"/>
      <c r="BF500" s="48"/>
      <c r="BG500" s="48"/>
      <c r="BH500" s="48"/>
      <c r="BI500" s="48"/>
      <c r="BJ500" s="48"/>
      <c r="BK500" s="2"/>
      <c r="BL500" s="3"/>
      <c r="BM500" s="3"/>
      <c r="BN500" s="3"/>
      <c r="BO500" s="3"/>
    </row>
    <row r="501" spans="1:67" ht="15">
      <c r="A501" s="65" t="s">
        <v>759</v>
      </c>
      <c r="B501" s="66"/>
      <c r="C501" s="66"/>
      <c r="D501" s="67">
        <v>5.75</v>
      </c>
      <c r="E501" s="69">
        <v>66.25942482880218</v>
      </c>
      <c r="F501" s="103" t="s">
        <v>6594</v>
      </c>
      <c r="G501" s="66"/>
      <c r="H501" s="70"/>
      <c r="I501" s="71"/>
      <c r="J501" s="71"/>
      <c r="K501" s="70" t="s">
        <v>7709</v>
      </c>
      <c r="L501" s="74"/>
      <c r="M501" s="75">
        <v>1677.2852783203125</v>
      </c>
      <c r="N501" s="75">
        <v>2387.03076171875</v>
      </c>
      <c r="O501" s="76"/>
      <c r="P501" s="77"/>
      <c r="Q501" s="77"/>
      <c r="R501" s="89"/>
      <c r="S501" s="48">
        <v>2</v>
      </c>
      <c r="T501" s="48">
        <v>0</v>
      </c>
      <c r="U501" s="49">
        <v>0</v>
      </c>
      <c r="V501" s="49">
        <v>0.041667</v>
      </c>
      <c r="W501" s="49">
        <v>0</v>
      </c>
      <c r="X501" s="49">
        <v>0.596982</v>
      </c>
      <c r="Y501" s="49">
        <v>1</v>
      </c>
      <c r="Z501" s="49">
        <v>0</v>
      </c>
      <c r="AA501" s="72">
        <v>501</v>
      </c>
      <c r="AB501" s="72"/>
      <c r="AC501" s="73"/>
      <c r="AD501" s="79" t="s">
        <v>4214</v>
      </c>
      <c r="AE501" s="79">
        <v>771</v>
      </c>
      <c r="AF501" s="79">
        <v>680</v>
      </c>
      <c r="AG501" s="79">
        <v>24029</v>
      </c>
      <c r="AH501" s="79">
        <v>79654</v>
      </c>
      <c r="AI501" s="79"/>
      <c r="AJ501" s="79" t="s">
        <v>4838</v>
      </c>
      <c r="AK501" s="79" t="s">
        <v>5358</v>
      </c>
      <c r="AL501" s="84" t="s">
        <v>5698</v>
      </c>
      <c r="AM501" s="79"/>
      <c r="AN501" s="81">
        <v>42574.56091435185</v>
      </c>
      <c r="AO501" s="84" t="s">
        <v>6126</v>
      </c>
      <c r="AP501" s="79" t="b">
        <v>1</v>
      </c>
      <c r="AQ501" s="79" t="b">
        <v>0</v>
      </c>
      <c r="AR501" s="79" t="b">
        <v>0</v>
      </c>
      <c r="AS501" s="79"/>
      <c r="AT501" s="79">
        <v>10</v>
      </c>
      <c r="AU501" s="79"/>
      <c r="AV501" s="79" t="b">
        <v>0</v>
      </c>
      <c r="AW501" s="79" t="s">
        <v>6792</v>
      </c>
      <c r="AX501" s="84" t="s">
        <v>7051</v>
      </c>
      <c r="AY501" s="79" t="s">
        <v>65</v>
      </c>
      <c r="AZ501" s="79" t="str">
        <f>REPLACE(INDEX(GroupVertices[Group],MATCH(Vertices[[#This Row],[Vertex]],GroupVertices[Vertex],0)),1,1,"")</f>
        <v>4</v>
      </c>
      <c r="BA501" s="48"/>
      <c r="BB501" s="48"/>
      <c r="BC501" s="48"/>
      <c r="BD501" s="48"/>
      <c r="BE501" s="48"/>
      <c r="BF501" s="48"/>
      <c r="BG501" s="48"/>
      <c r="BH501" s="48"/>
      <c r="BI501" s="48"/>
      <c r="BJ501" s="48"/>
      <c r="BK501" s="2"/>
      <c r="BL501" s="3"/>
      <c r="BM501" s="3"/>
      <c r="BN501" s="3"/>
      <c r="BO501" s="3"/>
    </row>
    <row r="502" spans="1:67" ht="15">
      <c r="A502" s="65" t="s">
        <v>760</v>
      </c>
      <c r="B502" s="66"/>
      <c r="C502" s="66"/>
      <c r="D502" s="67">
        <v>5.75</v>
      </c>
      <c r="E502" s="69">
        <v>66.25942482880218</v>
      </c>
      <c r="F502" s="103" t="s">
        <v>6595</v>
      </c>
      <c r="G502" s="66"/>
      <c r="H502" s="70"/>
      <c r="I502" s="71"/>
      <c r="J502" s="71"/>
      <c r="K502" s="70" t="s">
        <v>7710</v>
      </c>
      <c r="L502" s="74"/>
      <c r="M502" s="75">
        <v>1525.6307373046875</v>
      </c>
      <c r="N502" s="75">
        <v>4212.87255859375</v>
      </c>
      <c r="O502" s="76"/>
      <c r="P502" s="77"/>
      <c r="Q502" s="77"/>
      <c r="R502" s="89"/>
      <c r="S502" s="48">
        <v>2</v>
      </c>
      <c r="T502" s="48">
        <v>0</v>
      </c>
      <c r="U502" s="49">
        <v>0</v>
      </c>
      <c r="V502" s="49">
        <v>0.041667</v>
      </c>
      <c r="W502" s="49">
        <v>0</v>
      </c>
      <c r="X502" s="49">
        <v>0.596982</v>
      </c>
      <c r="Y502" s="49">
        <v>1</v>
      </c>
      <c r="Z502" s="49">
        <v>0</v>
      </c>
      <c r="AA502" s="72">
        <v>502</v>
      </c>
      <c r="AB502" s="72"/>
      <c r="AC502" s="73"/>
      <c r="AD502" s="79" t="s">
        <v>4215</v>
      </c>
      <c r="AE502" s="79">
        <v>1253</v>
      </c>
      <c r="AF502" s="79">
        <v>1325</v>
      </c>
      <c r="AG502" s="79">
        <v>35735</v>
      </c>
      <c r="AH502" s="79">
        <v>73679</v>
      </c>
      <c r="AI502" s="79"/>
      <c r="AJ502" s="79" t="s">
        <v>4839</v>
      </c>
      <c r="AK502" s="79"/>
      <c r="AL502" s="79"/>
      <c r="AM502" s="79"/>
      <c r="AN502" s="81">
        <v>43040.874027777776</v>
      </c>
      <c r="AO502" s="84" t="s">
        <v>6127</v>
      </c>
      <c r="AP502" s="79" t="b">
        <v>1</v>
      </c>
      <c r="AQ502" s="79" t="b">
        <v>0</v>
      </c>
      <c r="AR502" s="79" t="b">
        <v>0</v>
      </c>
      <c r="AS502" s="79"/>
      <c r="AT502" s="79">
        <v>4</v>
      </c>
      <c r="AU502" s="79"/>
      <c r="AV502" s="79" t="b">
        <v>0</v>
      </c>
      <c r="AW502" s="79" t="s">
        <v>6792</v>
      </c>
      <c r="AX502" s="84" t="s">
        <v>7052</v>
      </c>
      <c r="AY502" s="79" t="s">
        <v>65</v>
      </c>
      <c r="AZ502" s="79" t="str">
        <f>REPLACE(INDEX(GroupVertices[Group],MATCH(Vertices[[#This Row],[Vertex]],GroupVertices[Vertex],0)),1,1,"")</f>
        <v>4</v>
      </c>
      <c r="BA502" s="48"/>
      <c r="BB502" s="48"/>
      <c r="BC502" s="48"/>
      <c r="BD502" s="48"/>
      <c r="BE502" s="48"/>
      <c r="BF502" s="48"/>
      <c r="BG502" s="48"/>
      <c r="BH502" s="48"/>
      <c r="BI502" s="48"/>
      <c r="BJ502" s="48"/>
      <c r="BK502" s="2"/>
      <c r="BL502" s="3"/>
      <c r="BM502" s="3"/>
      <c r="BN502" s="3"/>
      <c r="BO502" s="3"/>
    </row>
    <row r="503" spans="1:67" ht="15">
      <c r="A503" s="65" t="s">
        <v>761</v>
      </c>
      <c r="B503" s="66"/>
      <c r="C503" s="66"/>
      <c r="D503" s="67">
        <v>5.75</v>
      </c>
      <c r="E503" s="69">
        <v>66.25942482880218</v>
      </c>
      <c r="F503" s="103" t="s">
        <v>6596</v>
      </c>
      <c r="G503" s="66"/>
      <c r="H503" s="70"/>
      <c r="I503" s="71"/>
      <c r="J503" s="71"/>
      <c r="K503" s="70" t="s">
        <v>7711</v>
      </c>
      <c r="L503" s="74"/>
      <c r="M503" s="75">
        <v>1521.3038330078125</v>
      </c>
      <c r="N503" s="75">
        <v>3094.377685546875</v>
      </c>
      <c r="O503" s="76"/>
      <c r="P503" s="77"/>
      <c r="Q503" s="77"/>
      <c r="R503" s="89"/>
      <c r="S503" s="48">
        <v>2</v>
      </c>
      <c r="T503" s="48">
        <v>0</v>
      </c>
      <c r="U503" s="49">
        <v>0</v>
      </c>
      <c r="V503" s="49">
        <v>0.041667</v>
      </c>
      <c r="W503" s="49">
        <v>0</v>
      </c>
      <c r="X503" s="49">
        <v>0.596982</v>
      </c>
      <c r="Y503" s="49">
        <v>1</v>
      </c>
      <c r="Z503" s="49">
        <v>0</v>
      </c>
      <c r="AA503" s="72">
        <v>503</v>
      </c>
      <c r="AB503" s="72"/>
      <c r="AC503" s="73"/>
      <c r="AD503" s="79" t="s">
        <v>4216</v>
      </c>
      <c r="AE503" s="79">
        <v>741</v>
      </c>
      <c r="AF503" s="79">
        <v>501</v>
      </c>
      <c r="AG503" s="79">
        <v>15890</v>
      </c>
      <c r="AH503" s="79">
        <v>46692</v>
      </c>
      <c r="AI503" s="79"/>
      <c r="AJ503" s="87" t="s">
        <v>4840</v>
      </c>
      <c r="AK503" s="79"/>
      <c r="AL503" s="79"/>
      <c r="AM503" s="79"/>
      <c r="AN503" s="81">
        <v>43417.900659722225</v>
      </c>
      <c r="AO503" s="84" t="s">
        <v>6128</v>
      </c>
      <c r="AP503" s="79" t="b">
        <v>1</v>
      </c>
      <c r="AQ503" s="79" t="b">
        <v>0</v>
      </c>
      <c r="AR503" s="79" t="b">
        <v>0</v>
      </c>
      <c r="AS503" s="79"/>
      <c r="AT503" s="79">
        <v>4</v>
      </c>
      <c r="AU503" s="79"/>
      <c r="AV503" s="79" t="b">
        <v>0</v>
      </c>
      <c r="AW503" s="79" t="s">
        <v>6792</v>
      </c>
      <c r="AX503" s="84" t="s">
        <v>7053</v>
      </c>
      <c r="AY503" s="79" t="s">
        <v>65</v>
      </c>
      <c r="AZ503" s="79" t="str">
        <f>REPLACE(INDEX(GroupVertices[Group],MATCH(Vertices[[#This Row],[Vertex]],GroupVertices[Vertex],0)),1,1,"")</f>
        <v>4</v>
      </c>
      <c r="BA503" s="48"/>
      <c r="BB503" s="48"/>
      <c r="BC503" s="48"/>
      <c r="BD503" s="48"/>
      <c r="BE503" s="48"/>
      <c r="BF503" s="48"/>
      <c r="BG503" s="48"/>
      <c r="BH503" s="48"/>
      <c r="BI503" s="48"/>
      <c r="BJ503" s="48"/>
      <c r="BK503" s="2"/>
      <c r="BL503" s="3"/>
      <c r="BM503" s="3"/>
      <c r="BN503" s="3"/>
      <c r="BO503" s="3"/>
    </row>
    <row r="504" spans="1:67" ht="15">
      <c r="A504" s="65" t="s">
        <v>762</v>
      </c>
      <c r="B504" s="66"/>
      <c r="C504" s="66"/>
      <c r="D504" s="67">
        <v>5.75</v>
      </c>
      <c r="E504" s="69">
        <v>66.25942482880218</v>
      </c>
      <c r="F504" s="103" t="s">
        <v>6597</v>
      </c>
      <c r="G504" s="66"/>
      <c r="H504" s="70"/>
      <c r="I504" s="71"/>
      <c r="J504" s="71"/>
      <c r="K504" s="70" t="s">
        <v>7712</v>
      </c>
      <c r="L504" s="74"/>
      <c r="M504" s="75">
        <v>1886.6744384765625</v>
      </c>
      <c r="N504" s="75">
        <v>2405.923095703125</v>
      </c>
      <c r="O504" s="76"/>
      <c r="P504" s="77"/>
      <c r="Q504" s="77"/>
      <c r="R504" s="89"/>
      <c r="S504" s="48">
        <v>2</v>
      </c>
      <c r="T504" s="48">
        <v>0</v>
      </c>
      <c r="U504" s="49">
        <v>0</v>
      </c>
      <c r="V504" s="49">
        <v>0.041667</v>
      </c>
      <c r="W504" s="49">
        <v>0</v>
      </c>
      <c r="X504" s="49">
        <v>0.596982</v>
      </c>
      <c r="Y504" s="49">
        <v>1</v>
      </c>
      <c r="Z504" s="49">
        <v>0</v>
      </c>
      <c r="AA504" s="72">
        <v>504</v>
      </c>
      <c r="AB504" s="72"/>
      <c r="AC504" s="73"/>
      <c r="AD504" s="79" t="s">
        <v>4217</v>
      </c>
      <c r="AE504" s="79">
        <v>438</v>
      </c>
      <c r="AF504" s="79">
        <v>719</v>
      </c>
      <c r="AG504" s="79">
        <v>33560</v>
      </c>
      <c r="AH504" s="79">
        <v>48598</v>
      </c>
      <c r="AI504" s="79"/>
      <c r="AJ504" s="79" t="s">
        <v>4841</v>
      </c>
      <c r="AK504" s="79" t="s">
        <v>5359</v>
      </c>
      <c r="AL504" s="79"/>
      <c r="AM504" s="79"/>
      <c r="AN504" s="81">
        <v>41123.50953703704</v>
      </c>
      <c r="AO504" s="79"/>
      <c r="AP504" s="79" t="b">
        <v>1</v>
      </c>
      <c r="AQ504" s="79" t="b">
        <v>0</v>
      </c>
      <c r="AR504" s="79" t="b">
        <v>0</v>
      </c>
      <c r="AS504" s="79"/>
      <c r="AT504" s="79">
        <v>15</v>
      </c>
      <c r="AU504" s="84" t="s">
        <v>6484</v>
      </c>
      <c r="AV504" s="79" t="b">
        <v>0</v>
      </c>
      <c r="AW504" s="79" t="s">
        <v>6792</v>
      </c>
      <c r="AX504" s="84" t="s">
        <v>7054</v>
      </c>
      <c r="AY504" s="79" t="s">
        <v>65</v>
      </c>
      <c r="AZ504" s="79" t="str">
        <f>REPLACE(INDEX(GroupVertices[Group],MATCH(Vertices[[#This Row],[Vertex]],GroupVertices[Vertex],0)),1,1,"")</f>
        <v>4</v>
      </c>
      <c r="BA504" s="48"/>
      <c r="BB504" s="48"/>
      <c r="BC504" s="48"/>
      <c r="BD504" s="48"/>
      <c r="BE504" s="48"/>
      <c r="BF504" s="48"/>
      <c r="BG504" s="48"/>
      <c r="BH504" s="48"/>
      <c r="BI504" s="48"/>
      <c r="BJ504" s="48"/>
      <c r="BK504" s="2"/>
      <c r="BL504" s="3"/>
      <c r="BM504" s="3"/>
      <c r="BN504" s="3"/>
      <c r="BO504" s="3"/>
    </row>
    <row r="505" spans="1:67" ht="15">
      <c r="A505" s="65" t="s">
        <v>763</v>
      </c>
      <c r="B505" s="66"/>
      <c r="C505" s="66"/>
      <c r="D505" s="67">
        <v>5.75</v>
      </c>
      <c r="E505" s="69">
        <v>66.25942482880218</v>
      </c>
      <c r="F505" s="103" t="s">
        <v>6598</v>
      </c>
      <c r="G505" s="66"/>
      <c r="H505" s="70"/>
      <c r="I505" s="71"/>
      <c r="J505" s="71"/>
      <c r="K505" s="70" t="s">
        <v>7713</v>
      </c>
      <c r="L505" s="74"/>
      <c r="M505" s="75">
        <v>2132.6044921875</v>
      </c>
      <c r="N505" s="75">
        <v>3688.02685546875</v>
      </c>
      <c r="O505" s="76"/>
      <c r="P505" s="77"/>
      <c r="Q505" s="77"/>
      <c r="R505" s="89"/>
      <c r="S505" s="48">
        <v>2</v>
      </c>
      <c r="T505" s="48">
        <v>0</v>
      </c>
      <c r="U505" s="49">
        <v>0</v>
      </c>
      <c r="V505" s="49">
        <v>0.041667</v>
      </c>
      <c r="W505" s="49">
        <v>0</v>
      </c>
      <c r="X505" s="49">
        <v>0.596982</v>
      </c>
      <c r="Y505" s="49">
        <v>1</v>
      </c>
      <c r="Z505" s="49">
        <v>0</v>
      </c>
      <c r="AA505" s="72">
        <v>505</v>
      </c>
      <c r="AB505" s="72"/>
      <c r="AC505" s="73"/>
      <c r="AD505" s="79" t="s">
        <v>4218</v>
      </c>
      <c r="AE505" s="79">
        <v>339</v>
      </c>
      <c r="AF505" s="79">
        <v>971</v>
      </c>
      <c r="AG505" s="79">
        <v>54606</v>
      </c>
      <c r="AH505" s="79">
        <v>123193</v>
      </c>
      <c r="AI505" s="79"/>
      <c r="AJ505" s="79" t="s">
        <v>4842</v>
      </c>
      <c r="AK505" s="79" t="s">
        <v>5360</v>
      </c>
      <c r="AL505" s="79"/>
      <c r="AM505" s="79"/>
      <c r="AN505" s="81">
        <v>42173.47760416667</v>
      </c>
      <c r="AO505" s="84" t="s">
        <v>6129</v>
      </c>
      <c r="AP505" s="79" t="b">
        <v>1</v>
      </c>
      <c r="AQ505" s="79" t="b">
        <v>0</v>
      </c>
      <c r="AR505" s="79" t="b">
        <v>0</v>
      </c>
      <c r="AS505" s="79"/>
      <c r="AT505" s="79">
        <v>5</v>
      </c>
      <c r="AU505" s="84" t="s">
        <v>6484</v>
      </c>
      <c r="AV505" s="79" t="b">
        <v>0</v>
      </c>
      <c r="AW505" s="79" t="s">
        <v>6792</v>
      </c>
      <c r="AX505" s="84" t="s">
        <v>7055</v>
      </c>
      <c r="AY505" s="79" t="s">
        <v>65</v>
      </c>
      <c r="AZ505" s="79" t="str">
        <f>REPLACE(INDEX(GroupVertices[Group],MATCH(Vertices[[#This Row],[Vertex]],GroupVertices[Vertex],0)),1,1,"")</f>
        <v>4</v>
      </c>
      <c r="BA505" s="48"/>
      <c r="BB505" s="48"/>
      <c r="BC505" s="48"/>
      <c r="BD505" s="48"/>
      <c r="BE505" s="48"/>
      <c r="BF505" s="48"/>
      <c r="BG505" s="48"/>
      <c r="BH505" s="48"/>
      <c r="BI505" s="48"/>
      <c r="BJ505" s="48"/>
      <c r="BK505" s="2"/>
      <c r="BL505" s="3"/>
      <c r="BM505" s="3"/>
      <c r="BN505" s="3"/>
      <c r="BO505" s="3"/>
    </row>
    <row r="506" spans="1:67" ht="15">
      <c r="A506" s="65" t="s">
        <v>767</v>
      </c>
      <c r="B506" s="66"/>
      <c r="C506" s="66"/>
      <c r="D506" s="67">
        <v>5.75</v>
      </c>
      <c r="E506" s="69">
        <v>92.6410172166741</v>
      </c>
      <c r="F506" s="103" t="s">
        <v>6605</v>
      </c>
      <c r="G506" s="66"/>
      <c r="H506" s="70"/>
      <c r="I506" s="71"/>
      <c r="J506" s="71"/>
      <c r="K506" s="70" t="s">
        <v>7725</v>
      </c>
      <c r="L506" s="74"/>
      <c r="M506" s="75">
        <v>4289.56005859375</v>
      </c>
      <c r="N506" s="75">
        <v>318.2826843261719</v>
      </c>
      <c r="O506" s="76"/>
      <c r="P506" s="77"/>
      <c r="Q506" s="77"/>
      <c r="R506" s="89"/>
      <c r="S506" s="48">
        <v>2</v>
      </c>
      <c r="T506" s="48">
        <v>0</v>
      </c>
      <c r="U506" s="49">
        <v>0</v>
      </c>
      <c r="V506" s="49">
        <v>0.5</v>
      </c>
      <c r="W506" s="49">
        <v>0</v>
      </c>
      <c r="X506" s="49">
        <v>0.999999</v>
      </c>
      <c r="Y506" s="49">
        <v>0.5</v>
      </c>
      <c r="Z506" s="49">
        <v>0</v>
      </c>
      <c r="AA506" s="72">
        <v>506</v>
      </c>
      <c r="AB506" s="72"/>
      <c r="AC506" s="73"/>
      <c r="AD506" s="79" t="s">
        <v>4230</v>
      </c>
      <c r="AE506" s="79">
        <v>358</v>
      </c>
      <c r="AF506" s="79">
        <v>7494202</v>
      </c>
      <c r="AG506" s="79">
        <v>37497</v>
      </c>
      <c r="AH506" s="79">
        <v>4904</v>
      </c>
      <c r="AI506" s="79"/>
      <c r="AJ506" s="79"/>
      <c r="AK506" s="79"/>
      <c r="AL506" s="84" t="s">
        <v>5704</v>
      </c>
      <c r="AM506" s="79"/>
      <c r="AN506" s="81">
        <v>39570.88019675926</v>
      </c>
      <c r="AO506" s="84" t="s">
        <v>6139</v>
      </c>
      <c r="AP506" s="79" t="b">
        <v>0</v>
      </c>
      <c r="AQ506" s="79" t="b">
        <v>0</v>
      </c>
      <c r="AR506" s="79" t="b">
        <v>1</v>
      </c>
      <c r="AS506" s="79"/>
      <c r="AT506" s="79">
        <v>8313</v>
      </c>
      <c r="AU506" s="84" t="s">
        <v>6488</v>
      </c>
      <c r="AV506" s="79" t="b">
        <v>1</v>
      </c>
      <c r="AW506" s="79" t="s">
        <v>6792</v>
      </c>
      <c r="AX506" s="84" t="s">
        <v>7067</v>
      </c>
      <c r="AY506" s="79" t="s">
        <v>65</v>
      </c>
      <c r="AZ506" s="79" t="str">
        <f>REPLACE(INDEX(GroupVertices[Group],MATCH(Vertices[[#This Row],[Vertex]],GroupVertices[Vertex],0)),1,1,"")</f>
        <v>45</v>
      </c>
      <c r="BA506" s="48"/>
      <c r="BB506" s="48"/>
      <c r="BC506" s="48"/>
      <c r="BD506" s="48"/>
      <c r="BE506" s="48"/>
      <c r="BF506" s="48"/>
      <c r="BG506" s="48"/>
      <c r="BH506" s="48"/>
      <c r="BI506" s="48"/>
      <c r="BJ506" s="48"/>
      <c r="BK506" s="2"/>
      <c r="BL506" s="3"/>
      <c r="BM506" s="3"/>
      <c r="BN506" s="3"/>
      <c r="BO506" s="3"/>
    </row>
    <row r="507" spans="1:67" ht="15">
      <c r="A507" s="65" t="s">
        <v>775</v>
      </c>
      <c r="B507" s="66"/>
      <c r="C507" s="66"/>
      <c r="D507" s="67">
        <v>5.75</v>
      </c>
      <c r="E507" s="69">
        <v>92.6410172166741</v>
      </c>
      <c r="F507" s="103" t="s">
        <v>6617</v>
      </c>
      <c r="G507" s="66"/>
      <c r="H507" s="70"/>
      <c r="I507" s="71"/>
      <c r="J507" s="71"/>
      <c r="K507" s="70" t="s">
        <v>7750</v>
      </c>
      <c r="L507" s="74"/>
      <c r="M507" s="75">
        <v>5182.41357421875</v>
      </c>
      <c r="N507" s="75">
        <v>7081.52294921875</v>
      </c>
      <c r="O507" s="76"/>
      <c r="P507" s="77"/>
      <c r="Q507" s="77"/>
      <c r="R507" s="89"/>
      <c r="S507" s="48">
        <v>2</v>
      </c>
      <c r="T507" s="48">
        <v>0</v>
      </c>
      <c r="U507" s="49">
        <v>0</v>
      </c>
      <c r="V507" s="49">
        <v>0.5</v>
      </c>
      <c r="W507" s="49">
        <v>0</v>
      </c>
      <c r="X507" s="49">
        <v>0.999999</v>
      </c>
      <c r="Y507" s="49">
        <v>0.5</v>
      </c>
      <c r="Z507" s="49">
        <v>0</v>
      </c>
      <c r="AA507" s="72">
        <v>507</v>
      </c>
      <c r="AB507" s="72"/>
      <c r="AC507" s="73"/>
      <c r="AD507" s="79" t="s">
        <v>4254</v>
      </c>
      <c r="AE507" s="79">
        <v>392</v>
      </c>
      <c r="AF507" s="79">
        <v>1016</v>
      </c>
      <c r="AG507" s="79">
        <v>146540</v>
      </c>
      <c r="AH507" s="79">
        <v>155906</v>
      </c>
      <c r="AI507" s="79"/>
      <c r="AJ507" s="79" t="s">
        <v>4873</v>
      </c>
      <c r="AK507" s="79" t="s">
        <v>5383</v>
      </c>
      <c r="AL507" s="79"/>
      <c r="AM507" s="79"/>
      <c r="AN507" s="81">
        <v>40301.19221064815</v>
      </c>
      <c r="AO507" s="84" t="s">
        <v>6159</v>
      </c>
      <c r="AP507" s="79" t="b">
        <v>0</v>
      </c>
      <c r="AQ507" s="79" t="b">
        <v>0</v>
      </c>
      <c r="AR507" s="79" t="b">
        <v>1</v>
      </c>
      <c r="AS507" s="79"/>
      <c r="AT507" s="79">
        <v>20</v>
      </c>
      <c r="AU507" s="84" t="s">
        <v>6484</v>
      </c>
      <c r="AV507" s="79" t="b">
        <v>0</v>
      </c>
      <c r="AW507" s="79" t="s">
        <v>6792</v>
      </c>
      <c r="AX507" s="84" t="s">
        <v>7092</v>
      </c>
      <c r="AY507" s="79" t="s">
        <v>65</v>
      </c>
      <c r="AZ507" s="79" t="str">
        <f>REPLACE(INDEX(GroupVertices[Group],MATCH(Vertices[[#This Row],[Vertex]],GroupVertices[Vertex],0)),1,1,"")</f>
        <v>32</v>
      </c>
      <c r="BA507" s="48"/>
      <c r="BB507" s="48"/>
      <c r="BC507" s="48"/>
      <c r="BD507" s="48"/>
      <c r="BE507" s="48"/>
      <c r="BF507" s="48"/>
      <c r="BG507" s="48"/>
      <c r="BH507" s="48"/>
      <c r="BI507" s="48"/>
      <c r="BJ507" s="48"/>
      <c r="BK507" s="2"/>
      <c r="BL507" s="3"/>
      <c r="BM507" s="3"/>
      <c r="BN507" s="3"/>
      <c r="BO507" s="3"/>
    </row>
    <row r="508" spans="1:67" ht="15">
      <c r="A508" s="65" t="s">
        <v>806</v>
      </c>
      <c r="B508" s="66"/>
      <c r="C508" s="66"/>
      <c r="D508" s="67">
        <v>5.75</v>
      </c>
      <c r="E508" s="69">
        <v>85.28203443334822</v>
      </c>
      <c r="F508" s="103" t="s">
        <v>6664</v>
      </c>
      <c r="G508" s="66"/>
      <c r="H508" s="70"/>
      <c r="I508" s="71"/>
      <c r="J508" s="71"/>
      <c r="K508" s="70" t="s">
        <v>7849</v>
      </c>
      <c r="L508" s="74"/>
      <c r="M508" s="75">
        <v>4043.8076171875</v>
      </c>
      <c r="N508" s="75">
        <v>7411.79541015625</v>
      </c>
      <c r="O508" s="76"/>
      <c r="P508" s="77"/>
      <c r="Q508" s="77"/>
      <c r="R508" s="89"/>
      <c r="S508" s="48">
        <v>2</v>
      </c>
      <c r="T508" s="48">
        <v>0</v>
      </c>
      <c r="U508" s="49">
        <v>0</v>
      </c>
      <c r="V508" s="49">
        <v>0.25</v>
      </c>
      <c r="W508" s="49">
        <v>0</v>
      </c>
      <c r="X508" s="49">
        <v>0.98371</v>
      </c>
      <c r="Y508" s="49">
        <v>0.5</v>
      </c>
      <c r="Z508" s="49">
        <v>0</v>
      </c>
      <c r="AA508" s="72">
        <v>508</v>
      </c>
      <c r="AB508" s="72"/>
      <c r="AC508" s="73"/>
      <c r="AD508" s="79" t="s">
        <v>4352</v>
      </c>
      <c r="AE508" s="79">
        <v>1225</v>
      </c>
      <c r="AF508" s="79">
        <v>4117</v>
      </c>
      <c r="AG508" s="79">
        <v>6892</v>
      </c>
      <c r="AH508" s="79">
        <v>4847</v>
      </c>
      <c r="AI508" s="79"/>
      <c r="AJ508" s="79" t="s">
        <v>4967</v>
      </c>
      <c r="AK508" s="79" t="s">
        <v>5449</v>
      </c>
      <c r="AL508" s="84" t="s">
        <v>5767</v>
      </c>
      <c r="AM508" s="79"/>
      <c r="AN508" s="81">
        <v>39908.24322916667</v>
      </c>
      <c r="AO508" s="84" t="s">
        <v>6248</v>
      </c>
      <c r="AP508" s="79" t="b">
        <v>0</v>
      </c>
      <c r="AQ508" s="79" t="b">
        <v>0</v>
      </c>
      <c r="AR508" s="79" t="b">
        <v>1</v>
      </c>
      <c r="AS508" s="79"/>
      <c r="AT508" s="79">
        <v>73</v>
      </c>
      <c r="AU508" s="84" t="s">
        <v>6494</v>
      </c>
      <c r="AV508" s="79" t="b">
        <v>1</v>
      </c>
      <c r="AW508" s="79" t="s">
        <v>6792</v>
      </c>
      <c r="AX508" s="84" t="s">
        <v>7191</v>
      </c>
      <c r="AY508" s="79" t="s">
        <v>65</v>
      </c>
      <c r="AZ508" s="79" t="str">
        <f>REPLACE(INDEX(GroupVertices[Group],MATCH(Vertices[[#This Row],[Vertex]],GroupVertices[Vertex],0)),1,1,"")</f>
        <v>24</v>
      </c>
      <c r="BA508" s="48"/>
      <c r="BB508" s="48"/>
      <c r="BC508" s="48"/>
      <c r="BD508" s="48"/>
      <c r="BE508" s="48"/>
      <c r="BF508" s="48"/>
      <c r="BG508" s="48"/>
      <c r="BH508" s="48"/>
      <c r="BI508" s="48"/>
      <c r="BJ508" s="48"/>
      <c r="BK508" s="2"/>
      <c r="BL508" s="3"/>
      <c r="BM508" s="3"/>
      <c r="BN508" s="3"/>
      <c r="BO508" s="3"/>
    </row>
    <row r="509" spans="1:67" ht="15">
      <c r="A509" s="65" t="s">
        <v>820</v>
      </c>
      <c r="B509" s="66"/>
      <c r="C509" s="66"/>
      <c r="D509" s="67">
        <v>5.75</v>
      </c>
      <c r="E509" s="69">
        <v>85.28203443334822</v>
      </c>
      <c r="F509" s="103" t="s">
        <v>6682</v>
      </c>
      <c r="G509" s="66"/>
      <c r="H509" s="70"/>
      <c r="I509" s="71"/>
      <c r="J509" s="71"/>
      <c r="K509" s="70" t="s">
        <v>7901</v>
      </c>
      <c r="L509" s="74"/>
      <c r="M509" s="75">
        <v>3690.902099609375</v>
      </c>
      <c r="N509" s="75">
        <v>318.2883605957031</v>
      </c>
      <c r="O509" s="76"/>
      <c r="P509" s="77"/>
      <c r="Q509" s="77"/>
      <c r="R509" s="89"/>
      <c r="S509" s="48">
        <v>2</v>
      </c>
      <c r="T509" s="48">
        <v>0</v>
      </c>
      <c r="U509" s="49">
        <v>0</v>
      </c>
      <c r="V509" s="49">
        <v>0.25</v>
      </c>
      <c r="W509" s="49">
        <v>0</v>
      </c>
      <c r="X509" s="49">
        <v>0.75592</v>
      </c>
      <c r="Y509" s="49">
        <v>0.5</v>
      </c>
      <c r="Z509" s="49">
        <v>0</v>
      </c>
      <c r="AA509" s="72">
        <v>509</v>
      </c>
      <c r="AB509" s="72"/>
      <c r="AC509" s="73"/>
      <c r="AD509" s="79" t="s">
        <v>4403</v>
      </c>
      <c r="AE509" s="79">
        <v>24</v>
      </c>
      <c r="AF509" s="79">
        <v>13277</v>
      </c>
      <c r="AG509" s="79">
        <v>14524</v>
      </c>
      <c r="AH509" s="79">
        <v>3662</v>
      </c>
      <c r="AI509" s="79"/>
      <c r="AJ509" s="79" t="s">
        <v>5012</v>
      </c>
      <c r="AK509" s="79" t="s">
        <v>5471</v>
      </c>
      <c r="AL509" s="84" t="s">
        <v>5788</v>
      </c>
      <c r="AM509" s="79"/>
      <c r="AN509" s="81">
        <v>39852.08280092593</v>
      </c>
      <c r="AO509" s="84" t="s">
        <v>6293</v>
      </c>
      <c r="AP509" s="79" t="b">
        <v>0</v>
      </c>
      <c r="AQ509" s="79" t="b">
        <v>0</v>
      </c>
      <c r="AR509" s="79" t="b">
        <v>0</v>
      </c>
      <c r="AS509" s="79"/>
      <c r="AT509" s="79">
        <v>268</v>
      </c>
      <c r="AU509" s="84" t="s">
        <v>6489</v>
      </c>
      <c r="AV509" s="79" t="b">
        <v>0</v>
      </c>
      <c r="AW509" s="79" t="s">
        <v>6792</v>
      </c>
      <c r="AX509" s="84" t="s">
        <v>7243</v>
      </c>
      <c r="AY509" s="79" t="s">
        <v>65</v>
      </c>
      <c r="AZ509" s="79" t="str">
        <f>REPLACE(INDEX(GroupVertices[Group],MATCH(Vertices[[#This Row],[Vertex]],GroupVertices[Vertex],0)),1,1,"")</f>
        <v>18</v>
      </c>
      <c r="BA509" s="48"/>
      <c r="BB509" s="48"/>
      <c r="BC509" s="48"/>
      <c r="BD509" s="48"/>
      <c r="BE509" s="48"/>
      <c r="BF509" s="48"/>
      <c r="BG509" s="48"/>
      <c r="BH509" s="48"/>
      <c r="BI509" s="48"/>
      <c r="BJ509" s="48"/>
      <c r="BK509" s="2"/>
      <c r="BL509" s="3"/>
      <c r="BM509" s="3"/>
      <c r="BN509" s="3"/>
      <c r="BO509" s="3"/>
    </row>
    <row r="510" spans="1:67" ht="15">
      <c r="A510" s="65" t="s">
        <v>821</v>
      </c>
      <c r="B510" s="66"/>
      <c r="C510" s="66"/>
      <c r="D510" s="67">
        <v>5.75</v>
      </c>
      <c r="E510" s="69">
        <v>85.28203443334822</v>
      </c>
      <c r="F510" s="103" t="s">
        <v>6683</v>
      </c>
      <c r="G510" s="66"/>
      <c r="H510" s="70"/>
      <c r="I510" s="71"/>
      <c r="J510" s="71"/>
      <c r="K510" s="70" t="s">
        <v>7903</v>
      </c>
      <c r="L510" s="74"/>
      <c r="M510" s="75">
        <v>4043.8017578125</v>
      </c>
      <c r="N510" s="75">
        <v>964.6742553710938</v>
      </c>
      <c r="O510" s="76"/>
      <c r="P510" s="77"/>
      <c r="Q510" s="77"/>
      <c r="R510" s="89"/>
      <c r="S510" s="48">
        <v>2</v>
      </c>
      <c r="T510" s="48">
        <v>0</v>
      </c>
      <c r="U510" s="49">
        <v>0</v>
      </c>
      <c r="V510" s="49">
        <v>0.25</v>
      </c>
      <c r="W510" s="49">
        <v>0</v>
      </c>
      <c r="X510" s="49">
        <v>0.75592</v>
      </c>
      <c r="Y510" s="49">
        <v>0.5</v>
      </c>
      <c r="Z510" s="49">
        <v>0</v>
      </c>
      <c r="AA510" s="72">
        <v>510</v>
      </c>
      <c r="AB510" s="72"/>
      <c r="AC510" s="73"/>
      <c r="AD510" s="79" t="s">
        <v>4404</v>
      </c>
      <c r="AE510" s="79">
        <v>2935</v>
      </c>
      <c r="AF510" s="79">
        <v>4836</v>
      </c>
      <c r="AG510" s="79">
        <v>61394</v>
      </c>
      <c r="AH510" s="79">
        <v>95839</v>
      </c>
      <c r="AI510" s="79"/>
      <c r="AJ510" s="79" t="s">
        <v>5014</v>
      </c>
      <c r="AK510" s="79" t="s">
        <v>5473</v>
      </c>
      <c r="AL510" s="84" t="s">
        <v>5789</v>
      </c>
      <c r="AM510" s="79"/>
      <c r="AN510" s="81">
        <v>41334.765752314815</v>
      </c>
      <c r="AO510" s="84" t="s">
        <v>6295</v>
      </c>
      <c r="AP510" s="79" t="b">
        <v>0</v>
      </c>
      <c r="AQ510" s="79" t="b">
        <v>0</v>
      </c>
      <c r="AR510" s="79" t="b">
        <v>1</v>
      </c>
      <c r="AS510" s="79"/>
      <c r="AT510" s="79">
        <v>262</v>
      </c>
      <c r="AU510" s="84" t="s">
        <v>6490</v>
      </c>
      <c r="AV510" s="79" t="b">
        <v>0</v>
      </c>
      <c r="AW510" s="79" t="s">
        <v>6792</v>
      </c>
      <c r="AX510" s="84" t="s">
        <v>7245</v>
      </c>
      <c r="AY510" s="79" t="s">
        <v>65</v>
      </c>
      <c r="AZ510" s="79" t="str">
        <f>REPLACE(INDEX(GroupVertices[Group],MATCH(Vertices[[#This Row],[Vertex]],GroupVertices[Vertex],0)),1,1,"")</f>
        <v>18</v>
      </c>
      <c r="BA510" s="48"/>
      <c r="BB510" s="48"/>
      <c r="BC510" s="48"/>
      <c r="BD510" s="48"/>
      <c r="BE510" s="48"/>
      <c r="BF510" s="48"/>
      <c r="BG510" s="48"/>
      <c r="BH510" s="48"/>
      <c r="BI510" s="48"/>
      <c r="BJ510" s="48"/>
      <c r="BK510" s="2"/>
      <c r="BL510" s="3"/>
      <c r="BM510" s="3"/>
      <c r="BN510" s="3"/>
      <c r="BO510" s="3"/>
    </row>
    <row r="511" spans="1:67" ht="15">
      <c r="A511" s="65" t="s">
        <v>859</v>
      </c>
      <c r="B511" s="66"/>
      <c r="C511" s="66"/>
      <c r="D511" s="67">
        <v>5.75</v>
      </c>
      <c r="E511" s="69">
        <v>55.68176436494908</v>
      </c>
      <c r="F511" s="103" t="s">
        <v>6772</v>
      </c>
      <c r="G511" s="66"/>
      <c r="H511" s="70"/>
      <c r="I511" s="71"/>
      <c r="J511" s="71"/>
      <c r="K511" s="70" t="s">
        <v>8065</v>
      </c>
      <c r="L511" s="74"/>
      <c r="M511" s="75">
        <v>2091.52685546875</v>
      </c>
      <c r="N511" s="75">
        <v>6222.640625</v>
      </c>
      <c r="O511" s="76"/>
      <c r="P511" s="77"/>
      <c r="Q511" s="77"/>
      <c r="R511" s="89"/>
      <c r="S511" s="48">
        <v>2</v>
      </c>
      <c r="T511" s="48">
        <v>0</v>
      </c>
      <c r="U511" s="49">
        <v>0</v>
      </c>
      <c r="V511" s="49">
        <v>0.015385</v>
      </c>
      <c r="W511" s="49">
        <v>0</v>
      </c>
      <c r="X511" s="49">
        <v>0.653182</v>
      </c>
      <c r="Y511" s="49">
        <v>0.5</v>
      </c>
      <c r="Z511" s="49">
        <v>0</v>
      </c>
      <c r="AA511" s="72">
        <v>511</v>
      </c>
      <c r="AB511" s="72"/>
      <c r="AC511" s="73"/>
      <c r="AD511" s="79" t="s">
        <v>4562</v>
      </c>
      <c r="AE511" s="79">
        <v>1094</v>
      </c>
      <c r="AF511" s="79">
        <v>1160</v>
      </c>
      <c r="AG511" s="79">
        <v>49603</v>
      </c>
      <c r="AH511" s="79">
        <v>14081</v>
      </c>
      <c r="AI511" s="79"/>
      <c r="AJ511" s="79" t="s">
        <v>5169</v>
      </c>
      <c r="AK511" s="79" t="s">
        <v>5573</v>
      </c>
      <c r="AL511" s="79"/>
      <c r="AM511" s="79"/>
      <c r="AN511" s="81">
        <v>39777.90016203704</v>
      </c>
      <c r="AO511" s="84" t="s">
        <v>6442</v>
      </c>
      <c r="AP511" s="79" t="b">
        <v>0</v>
      </c>
      <c r="AQ511" s="79" t="b">
        <v>0</v>
      </c>
      <c r="AR511" s="79" t="b">
        <v>1</v>
      </c>
      <c r="AS511" s="79"/>
      <c r="AT511" s="79">
        <v>50</v>
      </c>
      <c r="AU511" s="84" t="s">
        <v>6498</v>
      </c>
      <c r="AV511" s="79" t="b">
        <v>0</v>
      </c>
      <c r="AW511" s="79" t="s">
        <v>6792</v>
      </c>
      <c r="AX511" s="84" t="s">
        <v>7407</v>
      </c>
      <c r="AY511" s="79" t="s">
        <v>65</v>
      </c>
      <c r="AZ511" s="79" t="str">
        <f>REPLACE(INDEX(GroupVertices[Group],MATCH(Vertices[[#This Row],[Vertex]],GroupVertices[Vertex],0)),1,1,"")</f>
        <v>3</v>
      </c>
      <c r="BA511" s="48"/>
      <c r="BB511" s="48"/>
      <c r="BC511" s="48"/>
      <c r="BD511" s="48"/>
      <c r="BE511" s="48"/>
      <c r="BF511" s="48"/>
      <c r="BG511" s="48"/>
      <c r="BH511" s="48"/>
      <c r="BI511" s="48"/>
      <c r="BJ511" s="48"/>
      <c r="BK511" s="2"/>
      <c r="BL511" s="3"/>
      <c r="BM511" s="3"/>
      <c r="BN511" s="3"/>
      <c r="BO511" s="3"/>
    </row>
    <row r="512" spans="1:67" ht="15">
      <c r="A512" s="65" t="s">
        <v>860</v>
      </c>
      <c r="B512" s="66"/>
      <c r="C512" s="66"/>
      <c r="D512" s="67">
        <v>5.75</v>
      </c>
      <c r="E512" s="69">
        <v>55.68176436494908</v>
      </c>
      <c r="F512" s="103" t="s">
        <v>6773</v>
      </c>
      <c r="G512" s="66"/>
      <c r="H512" s="70"/>
      <c r="I512" s="71"/>
      <c r="J512" s="71"/>
      <c r="K512" s="70" t="s">
        <v>8067</v>
      </c>
      <c r="L512" s="74"/>
      <c r="M512" s="75">
        <v>1869.165283203125</v>
      </c>
      <c r="N512" s="75">
        <v>4800.5810546875</v>
      </c>
      <c r="O512" s="76"/>
      <c r="P512" s="77"/>
      <c r="Q512" s="77"/>
      <c r="R512" s="89"/>
      <c r="S512" s="48">
        <v>2</v>
      </c>
      <c r="T512" s="48">
        <v>0</v>
      </c>
      <c r="U512" s="49">
        <v>0</v>
      </c>
      <c r="V512" s="49">
        <v>0.015385</v>
      </c>
      <c r="W512" s="49">
        <v>0</v>
      </c>
      <c r="X512" s="49">
        <v>0.653182</v>
      </c>
      <c r="Y512" s="49">
        <v>0.5</v>
      </c>
      <c r="Z512" s="49">
        <v>0</v>
      </c>
      <c r="AA512" s="72">
        <v>512</v>
      </c>
      <c r="AB512" s="72"/>
      <c r="AC512" s="73"/>
      <c r="AD512" s="79" t="s">
        <v>4564</v>
      </c>
      <c r="AE512" s="79">
        <v>26</v>
      </c>
      <c r="AF512" s="79">
        <v>3</v>
      </c>
      <c r="AG512" s="79">
        <v>84</v>
      </c>
      <c r="AH512" s="79">
        <v>430</v>
      </c>
      <c r="AI512" s="79"/>
      <c r="AJ512" s="79" t="s">
        <v>5171</v>
      </c>
      <c r="AK512" s="79"/>
      <c r="AL512" s="84" t="s">
        <v>5868</v>
      </c>
      <c r="AM512" s="79"/>
      <c r="AN512" s="81">
        <v>43446.199467592596</v>
      </c>
      <c r="AO512" s="84" t="s">
        <v>6444</v>
      </c>
      <c r="AP512" s="79" t="b">
        <v>0</v>
      </c>
      <c r="AQ512" s="79" t="b">
        <v>0</v>
      </c>
      <c r="AR512" s="79" t="b">
        <v>0</v>
      </c>
      <c r="AS512" s="79"/>
      <c r="AT512" s="79">
        <v>0</v>
      </c>
      <c r="AU512" s="84" t="s">
        <v>6484</v>
      </c>
      <c r="AV512" s="79" t="b">
        <v>0</v>
      </c>
      <c r="AW512" s="79" t="s">
        <v>6792</v>
      </c>
      <c r="AX512" s="84" t="s">
        <v>7409</v>
      </c>
      <c r="AY512" s="79" t="s">
        <v>65</v>
      </c>
      <c r="AZ512" s="79" t="str">
        <f>REPLACE(INDEX(GroupVertices[Group],MATCH(Vertices[[#This Row],[Vertex]],GroupVertices[Vertex],0)),1,1,"")</f>
        <v>3</v>
      </c>
      <c r="BA512" s="48"/>
      <c r="BB512" s="48"/>
      <c r="BC512" s="48"/>
      <c r="BD512" s="48"/>
      <c r="BE512" s="48"/>
      <c r="BF512" s="48"/>
      <c r="BG512" s="48"/>
      <c r="BH512" s="48"/>
      <c r="BI512" s="48"/>
      <c r="BJ512" s="48"/>
      <c r="BK512" s="2"/>
      <c r="BL512" s="3"/>
      <c r="BM512" s="3"/>
      <c r="BN512" s="3"/>
      <c r="BO512" s="3"/>
    </row>
    <row r="513" spans="1:67" ht="15">
      <c r="A513" s="65" t="s">
        <v>861</v>
      </c>
      <c r="B513" s="66"/>
      <c r="C513" s="66"/>
      <c r="D513" s="67">
        <v>5.75</v>
      </c>
      <c r="E513" s="69">
        <v>55.68176436494908</v>
      </c>
      <c r="F513" s="103" t="s">
        <v>6776</v>
      </c>
      <c r="G513" s="66"/>
      <c r="H513" s="70"/>
      <c r="I513" s="71"/>
      <c r="J513" s="71"/>
      <c r="K513" s="70" t="s">
        <v>8070</v>
      </c>
      <c r="L513" s="74"/>
      <c r="M513" s="75">
        <v>1724.0093994140625</v>
      </c>
      <c r="N513" s="75">
        <v>4970.1669921875</v>
      </c>
      <c r="O513" s="76"/>
      <c r="P513" s="77"/>
      <c r="Q513" s="77"/>
      <c r="R513" s="89"/>
      <c r="S513" s="48">
        <v>2</v>
      </c>
      <c r="T513" s="48">
        <v>0</v>
      </c>
      <c r="U513" s="49">
        <v>0</v>
      </c>
      <c r="V513" s="49">
        <v>0.015385</v>
      </c>
      <c r="W513" s="49">
        <v>0</v>
      </c>
      <c r="X513" s="49">
        <v>0.653182</v>
      </c>
      <c r="Y513" s="49">
        <v>0.5</v>
      </c>
      <c r="Z513" s="49">
        <v>0</v>
      </c>
      <c r="AA513" s="72">
        <v>513</v>
      </c>
      <c r="AB513" s="72"/>
      <c r="AC513" s="73"/>
      <c r="AD513" s="79" t="s">
        <v>4567</v>
      </c>
      <c r="AE513" s="79">
        <v>22</v>
      </c>
      <c r="AF513" s="79">
        <v>183</v>
      </c>
      <c r="AG513" s="79">
        <v>464</v>
      </c>
      <c r="AH513" s="79">
        <v>128</v>
      </c>
      <c r="AI513" s="79"/>
      <c r="AJ513" s="79" t="s">
        <v>5174</v>
      </c>
      <c r="AK513" s="79" t="s">
        <v>5574</v>
      </c>
      <c r="AL513" s="84" t="s">
        <v>5871</v>
      </c>
      <c r="AM513" s="79"/>
      <c r="AN513" s="81">
        <v>42086.91142361111</v>
      </c>
      <c r="AO513" s="84" t="s">
        <v>6447</v>
      </c>
      <c r="AP513" s="79" t="b">
        <v>1</v>
      </c>
      <c r="AQ513" s="79" t="b">
        <v>0</v>
      </c>
      <c r="AR513" s="79" t="b">
        <v>1</v>
      </c>
      <c r="AS513" s="79"/>
      <c r="AT513" s="79">
        <v>0</v>
      </c>
      <c r="AU513" s="84" t="s">
        <v>6484</v>
      </c>
      <c r="AV513" s="79" t="b">
        <v>0</v>
      </c>
      <c r="AW513" s="79" t="s">
        <v>6792</v>
      </c>
      <c r="AX513" s="84" t="s">
        <v>7412</v>
      </c>
      <c r="AY513" s="79" t="s">
        <v>65</v>
      </c>
      <c r="AZ513" s="79" t="str">
        <f>REPLACE(INDEX(GroupVertices[Group],MATCH(Vertices[[#This Row],[Vertex]],GroupVertices[Vertex],0)),1,1,"")</f>
        <v>3</v>
      </c>
      <c r="BA513" s="48"/>
      <c r="BB513" s="48"/>
      <c r="BC513" s="48"/>
      <c r="BD513" s="48"/>
      <c r="BE513" s="48"/>
      <c r="BF513" s="48"/>
      <c r="BG513" s="48"/>
      <c r="BH513" s="48"/>
      <c r="BI513" s="48"/>
      <c r="BJ513" s="48"/>
      <c r="BK513" s="2"/>
      <c r="BL513" s="3"/>
      <c r="BM513" s="3"/>
      <c r="BN513" s="3"/>
      <c r="BO513" s="3"/>
    </row>
    <row r="514" spans="1:67" ht="15">
      <c r="A514" s="65" t="s">
        <v>869</v>
      </c>
      <c r="B514" s="66"/>
      <c r="C514" s="66"/>
      <c r="D514" s="67">
        <v>5.75</v>
      </c>
      <c r="E514" s="69">
        <v>92.6410172166741</v>
      </c>
      <c r="F514" s="103" t="s">
        <v>6787</v>
      </c>
      <c r="G514" s="66"/>
      <c r="H514" s="70"/>
      <c r="I514" s="71"/>
      <c r="J514" s="71"/>
      <c r="K514" s="70" t="s">
        <v>8095</v>
      </c>
      <c r="L514" s="74"/>
      <c r="M514" s="75">
        <v>5181.43212890625</v>
      </c>
      <c r="N514" s="75">
        <v>1273.0887451171875</v>
      </c>
      <c r="O514" s="76"/>
      <c r="P514" s="77"/>
      <c r="Q514" s="77"/>
      <c r="R514" s="89"/>
      <c r="S514" s="48">
        <v>2</v>
      </c>
      <c r="T514" s="48">
        <v>0</v>
      </c>
      <c r="U514" s="49">
        <v>0</v>
      </c>
      <c r="V514" s="49">
        <v>0.5</v>
      </c>
      <c r="W514" s="49">
        <v>0</v>
      </c>
      <c r="X514" s="49">
        <v>0.999999</v>
      </c>
      <c r="Y514" s="49">
        <v>1</v>
      </c>
      <c r="Z514" s="49">
        <v>0</v>
      </c>
      <c r="AA514" s="72">
        <v>514</v>
      </c>
      <c r="AB514" s="72"/>
      <c r="AC514" s="73"/>
      <c r="AD514" s="79" t="s">
        <v>4592</v>
      </c>
      <c r="AE514" s="79">
        <v>166</v>
      </c>
      <c r="AF514" s="79">
        <v>150</v>
      </c>
      <c r="AG514" s="79">
        <v>21106</v>
      </c>
      <c r="AH514" s="79">
        <v>3735</v>
      </c>
      <c r="AI514" s="79"/>
      <c r="AJ514" s="79" t="s">
        <v>5198</v>
      </c>
      <c r="AK514" s="79" t="s">
        <v>5587</v>
      </c>
      <c r="AL514" s="84" t="s">
        <v>5886</v>
      </c>
      <c r="AM514" s="79"/>
      <c r="AN514" s="81">
        <v>42509.69005787037</v>
      </c>
      <c r="AO514" s="84" t="s">
        <v>6471</v>
      </c>
      <c r="AP514" s="79" t="b">
        <v>0</v>
      </c>
      <c r="AQ514" s="79" t="b">
        <v>0</v>
      </c>
      <c r="AR514" s="79" t="b">
        <v>1</v>
      </c>
      <c r="AS514" s="79"/>
      <c r="AT514" s="79">
        <v>6</v>
      </c>
      <c r="AU514" s="84" t="s">
        <v>6484</v>
      </c>
      <c r="AV514" s="79" t="b">
        <v>0</v>
      </c>
      <c r="AW514" s="79" t="s">
        <v>6792</v>
      </c>
      <c r="AX514" s="84" t="s">
        <v>7437</v>
      </c>
      <c r="AY514" s="79" t="s">
        <v>65</v>
      </c>
      <c r="AZ514" s="79" t="str">
        <f>REPLACE(INDEX(GroupVertices[Group],MATCH(Vertices[[#This Row],[Vertex]],GroupVertices[Vertex],0)),1,1,"")</f>
        <v>38</v>
      </c>
      <c r="BA514" s="48"/>
      <c r="BB514" s="48"/>
      <c r="BC514" s="48"/>
      <c r="BD514" s="48"/>
      <c r="BE514" s="48"/>
      <c r="BF514" s="48"/>
      <c r="BG514" s="48"/>
      <c r="BH514" s="48"/>
      <c r="BI514" s="48"/>
      <c r="BJ514" s="48"/>
      <c r="BK514" s="2"/>
      <c r="BL514" s="3"/>
      <c r="BM514" s="3"/>
      <c r="BN514" s="3"/>
      <c r="BO514" s="3"/>
    </row>
    <row r="515" spans="1:67" ht="15">
      <c r="A515" s="65" t="s">
        <v>689</v>
      </c>
      <c r="B515" s="66"/>
      <c r="C515" s="66"/>
      <c r="D515" s="67">
        <v>1.5</v>
      </c>
      <c r="E515" s="69">
        <v>100</v>
      </c>
      <c r="F515" s="103" t="s">
        <v>6504</v>
      </c>
      <c r="G515" s="66"/>
      <c r="H515" s="70"/>
      <c r="I515" s="71"/>
      <c r="J515" s="71"/>
      <c r="K515" s="70" t="s">
        <v>7457</v>
      </c>
      <c r="L515" s="74"/>
      <c r="M515" s="75">
        <v>8009.56005859375</v>
      </c>
      <c r="N515" s="75">
        <v>7638.5029296875</v>
      </c>
      <c r="O515" s="76"/>
      <c r="P515" s="77"/>
      <c r="Q515" s="77"/>
      <c r="R515" s="89"/>
      <c r="S515" s="48">
        <v>1</v>
      </c>
      <c r="T515" s="48">
        <v>0</v>
      </c>
      <c r="U515" s="49">
        <v>0</v>
      </c>
      <c r="V515" s="49">
        <v>1</v>
      </c>
      <c r="W515" s="49">
        <v>0</v>
      </c>
      <c r="X515" s="49">
        <v>0.999999</v>
      </c>
      <c r="Y515" s="49">
        <v>0</v>
      </c>
      <c r="Z515" s="49">
        <v>0</v>
      </c>
      <c r="AA515" s="72">
        <v>515</v>
      </c>
      <c r="AB515" s="72"/>
      <c r="AC515" s="73"/>
      <c r="AD515" s="79" t="s">
        <v>3967</v>
      </c>
      <c r="AE515" s="79">
        <v>2670</v>
      </c>
      <c r="AF515" s="79">
        <v>2277</v>
      </c>
      <c r="AG515" s="79">
        <v>23754</v>
      </c>
      <c r="AH515" s="79">
        <v>34420</v>
      </c>
      <c r="AI515" s="79"/>
      <c r="AJ515" s="79" t="s">
        <v>4611</v>
      </c>
      <c r="AK515" s="79" t="s">
        <v>5217</v>
      </c>
      <c r="AL515" s="84" t="s">
        <v>5600</v>
      </c>
      <c r="AM515" s="79"/>
      <c r="AN515" s="81">
        <v>43159.95962962963</v>
      </c>
      <c r="AO515" s="84" t="s">
        <v>5900</v>
      </c>
      <c r="AP515" s="79" t="b">
        <v>1</v>
      </c>
      <c r="AQ515" s="79" t="b">
        <v>0</v>
      </c>
      <c r="AR515" s="79" t="b">
        <v>0</v>
      </c>
      <c r="AS515" s="79"/>
      <c r="AT515" s="79">
        <v>20</v>
      </c>
      <c r="AU515" s="79"/>
      <c r="AV515" s="79" t="b">
        <v>0</v>
      </c>
      <c r="AW515" s="79" t="s">
        <v>6792</v>
      </c>
      <c r="AX515" s="84" t="s">
        <v>6799</v>
      </c>
      <c r="AY515" s="79" t="s">
        <v>65</v>
      </c>
      <c r="AZ515" s="79" t="str">
        <f>REPLACE(INDEX(GroupVertices[Group],MATCH(Vertices[[#This Row],[Vertex]],GroupVertices[Vertex],0)),1,1,"")</f>
        <v>74</v>
      </c>
      <c r="BA515" s="48"/>
      <c r="BB515" s="48"/>
      <c r="BC515" s="48"/>
      <c r="BD515" s="48"/>
      <c r="BE515" s="48"/>
      <c r="BF515" s="48"/>
      <c r="BG515" s="48"/>
      <c r="BH515" s="48"/>
      <c r="BI515" s="48"/>
      <c r="BJ515" s="48"/>
      <c r="BK515" s="2"/>
      <c r="BL515" s="3"/>
      <c r="BM515" s="3"/>
      <c r="BN515" s="3"/>
      <c r="BO515" s="3"/>
    </row>
    <row r="516" spans="1:67" ht="15">
      <c r="A516" s="65" t="s">
        <v>690</v>
      </c>
      <c r="B516" s="66"/>
      <c r="C516" s="66"/>
      <c r="D516" s="67">
        <v>1.5</v>
      </c>
      <c r="E516" s="69">
        <v>100</v>
      </c>
      <c r="F516" s="103" t="s">
        <v>6505</v>
      </c>
      <c r="G516" s="66"/>
      <c r="H516" s="70"/>
      <c r="I516" s="71"/>
      <c r="J516" s="71"/>
      <c r="K516" s="70" t="s">
        <v>7477</v>
      </c>
      <c r="L516" s="74"/>
      <c r="M516" s="75">
        <v>6163.19384765625</v>
      </c>
      <c r="N516" s="75">
        <v>1060.9569091796875</v>
      </c>
      <c r="O516" s="76"/>
      <c r="P516" s="77"/>
      <c r="Q516" s="77"/>
      <c r="R516" s="89"/>
      <c r="S516" s="48">
        <v>1</v>
      </c>
      <c r="T516" s="48">
        <v>0</v>
      </c>
      <c r="U516" s="49">
        <v>0</v>
      </c>
      <c r="V516" s="49">
        <v>1</v>
      </c>
      <c r="W516" s="49">
        <v>0</v>
      </c>
      <c r="X516" s="49">
        <v>0.999999</v>
      </c>
      <c r="Y516" s="49">
        <v>0</v>
      </c>
      <c r="Z516" s="49">
        <v>0</v>
      </c>
      <c r="AA516" s="72">
        <v>516</v>
      </c>
      <c r="AB516" s="72"/>
      <c r="AC516" s="73"/>
      <c r="AD516" s="79" t="s">
        <v>3986</v>
      </c>
      <c r="AE516" s="79">
        <v>254</v>
      </c>
      <c r="AF516" s="79">
        <v>331</v>
      </c>
      <c r="AG516" s="79">
        <v>715</v>
      </c>
      <c r="AH516" s="79">
        <v>2620</v>
      </c>
      <c r="AI516" s="79"/>
      <c r="AJ516" s="79" t="s">
        <v>4627</v>
      </c>
      <c r="AK516" s="79"/>
      <c r="AL516" s="79"/>
      <c r="AM516" s="79"/>
      <c r="AN516" s="81">
        <v>42916.180185185185</v>
      </c>
      <c r="AO516" s="84" t="s">
        <v>5919</v>
      </c>
      <c r="AP516" s="79" t="b">
        <v>1</v>
      </c>
      <c r="AQ516" s="79" t="b">
        <v>0</v>
      </c>
      <c r="AR516" s="79" t="b">
        <v>1</v>
      </c>
      <c r="AS516" s="79"/>
      <c r="AT516" s="79">
        <v>0</v>
      </c>
      <c r="AU516" s="79"/>
      <c r="AV516" s="79" t="b">
        <v>0</v>
      </c>
      <c r="AW516" s="79" t="s">
        <v>6792</v>
      </c>
      <c r="AX516" s="84" t="s">
        <v>6819</v>
      </c>
      <c r="AY516" s="79" t="s">
        <v>65</v>
      </c>
      <c r="AZ516" s="79" t="str">
        <f>REPLACE(INDEX(GroupVertices[Group],MATCH(Vertices[[#This Row],[Vertex]],GroupVertices[Vertex],0)),1,1,"")</f>
        <v>71</v>
      </c>
      <c r="BA516" s="48"/>
      <c r="BB516" s="48"/>
      <c r="BC516" s="48"/>
      <c r="BD516" s="48"/>
      <c r="BE516" s="48"/>
      <c r="BF516" s="48"/>
      <c r="BG516" s="48"/>
      <c r="BH516" s="48"/>
      <c r="BI516" s="48"/>
      <c r="BJ516" s="48"/>
      <c r="BK516" s="2"/>
      <c r="BL516" s="3"/>
      <c r="BM516" s="3"/>
      <c r="BN516" s="3"/>
      <c r="BO516" s="3"/>
    </row>
    <row r="517" spans="1:67" ht="15">
      <c r="A517" s="65" t="s">
        <v>691</v>
      </c>
      <c r="B517" s="66"/>
      <c r="C517" s="66"/>
      <c r="D517" s="67">
        <v>1.5</v>
      </c>
      <c r="E517" s="69">
        <v>100</v>
      </c>
      <c r="F517" s="103" t="s">
        <v>6508</v>
      </c>
      <c r="G517" s="66"/>
      <c r="H517" s="70"/>
      <c r="I517" s="71"/>
      <c r="J517" s="71"/>
      <c r="K517" s="70" t="s">
        <v>7487</v>
      </c>
      <c r="L517" s="74"/>
      <c r="M517" s="75">
        <v>6956.35888671875</v>
      </c>
      <c r="N517" s="75">
        <v>5410.619140625</v>
      </c>
      <c r="O517" s="76"/>
      <c r="P517" s="77"/>
      <c r="Q517" s="77"/>
      <c r="R517" s="89"/>
      <c r="S517" s="48">
        <v>1</v>
      </c>
      <c r="T517" s="48">
        <v>0</v>
      </c>
      <c r="U517" s="49">
        <v>0</v>
      </c>
      <c r="V517" s="49">
        <v>1</v>
      </c>
      <c r="W517" s="49">
        <v>0</v>
      </c>
      <c r="X517" s="49">
        <v>0.999999</v>
      </c>
      <c r="Y517" s="49">
        <v>0</v>
      </c>
      <c r="Z517" s="49">
        <v>0</v>
      </c>
      <c r="AA517" s="72">
        <v>517</v>
      </c>
      <c r="AB517" s="72"/>
      <c r="AC517" s="73"/>
      <c r="AD517" s="79" t="s">
        <v>3996</v>
      </c>
      <c r="AE517" s="79">
        <v>166</v>
      </c>
      <c r="AF517" s="79">
        <v>145</v>
      </c>
      <c r="AG517" s="79">
        <v>1377</v>
      </c>
      <c r="AH517" s="79">
        <v>19945</v>
      </c>
      <c r="AI517" s="79"/>
      <c r="AJ517" s="79" t="s">
        <v>4634</v>
      </c>
      <c r="AK517" s="79"/>
      <c r="AL517" s="79"/>
      <c r="AM517" s="79"/>
      <c r="AN517" s="81">
        <v>41682.927766203706</v>
      </c>
      <c r="AO517" s="84" t="s">
        <v>5927</v>
      </c>
      <c r="AP517" s="79" t="b">
        <v>1</v>
      </c>
      <c r="AQ517" s="79" t="b">
        <v>0</v>
      </c>
      <c r="AR517" s="79" t="b">
        <v>0</v>
      </c>
      <c r="AS517" s="79"/>
      <c r="AT517" s="79">
        <v>0</v>
      </c>
      <c r="AU517" s="84" t="s">
        <v>6484</v>
      </c>
      <c r="AV517" s="79" t="b">
        <v>0</v>
      </c>
      <c r="AW517" s="79" t="s">
        <v>6792</v>
      </c>
      <c r="AX517" s="84" t="s">
        <v>6829</v>
      </c>
      <c r="AY517" s="79" t="s">
        <v>65</v>
      </c>
      <c r="AZ517" s="79" t="str">
        <f>REPLACE(INDEX(GroupVertices[Group],MATCH(Vertices[[#This Row],[Vertex]],GroupVertices[Vertex],0)),1,1,"")</f>
        <v>81</v>
      </c>
      <c r="BA517" s="48"/>
      <c r="BB517" s="48"/>
      <c r="BC517" s="48"/>
      <c r="BD517" s="48"/>
      <c r="BE517" s="48"/>
      <c r="BF517" s="48"/>
      <c r="BG517" s="48"/>
      <c r="BH517" s="48"/>
      <c r="BI517" s="48"/>
      <c r="BJ517" s="48"/>
      <c r="BK517" s="2"/>
      <c r="BL517" s="3"/>
      <c r="BM517" s="3"/>
      <c r="BN517" s="3"/>
      <c r="BO517" s="3"/>
    </row>
    <row r="518" spans="1:67" ht="15">
      <c r="A518" s="65" t="s">
        <v>692</v>
      </c>
      <c r="B518" s="66"/>
      <c r="C518" s="66"/>
      <c r="D518" s="67">
        <v>1.5</v>
      </c>
      <c r="E518" s="69">
        <v>50.09619678778105</v>
      </c>
      <c r="F518" s="103" t="s">
        <v>6510</v>
      </c>
      <c r="G518" s="66"/>
      <c r="H518" s="70"/>
      <c r="I518" s="71"/>
      <c r="J518" s="71"/>
      <c r="K518" s="70" t="s">
        <v>7492</v>
      </c>
      <c r="L518" s="74"/>
      <c r="M518" s="75">
        <v>2197.439208984375</v>
      </c>
      <c r="N518" s="75">
        <v>7365.30517578125</v>
      </c>
      <c r="O518" s="76"/>
      <c r="P518" s="77"/>
      <c r="Q518" s="77"/>
      <c r="R518" s="89"/>
      <c r="S518" s="48">
        <v>1</v>
      </c>
      <c r="T518" s="48">
        <v>0</v>
      </c>
      <c r="U518" s="49">
        <v>0</v>
      </c>
      <c r="V518" s="49">
        <v>0.009091</v>
      </c>
      <c r="W518" s="49">
        <v>0</v>
      </c>
      <c r="X518" s="49">
        <v>0.504039</v>
      </c>
      <c r="Y518" s="49">
        <v>0</v>
      </c>
      <c r="Z518" s="49">
        <v>0</v>
      </c>
      <c r="AA518" s="72">
        <v>518</v>
      </c>
      <c r="AB518" s="72"/>
      <c r="AC518" s="73"/>
      <c r="AD518" s="79" t="s">
        <v>4001</v>
      </c>
      <c r="AE518" s="79">
        <v>930</v>
      </c>
      <c r="AF518" s="79">
        <v>24791</v>
      </c>
      <c r="AG518" s="79">
        <v>62526</v>
      </c>
      <c r="AH518" s="79">
        <v>183027</v>
      </c>
      <c r="AI518" s="79"/>
      <c r="AJ518" s="79" t="s">
        <v>4639</v>
      </c>
      <c r="AK518" s="79" t="s">
        <v>5238</v>
      </c>
      <c r="AL518" s="84" t="s">
        <v>5612</v>
      </c>
      <c r="AM518" s="79"/>
      <c r="AN518" s="81">
        <v>41970.16768518519</v>
      </c>
      <c r="AO518" s="84" t="s">
        <v>5932</v>
      </c>
      <c r="AP518" s="79" t="b">
        <v>1</v>
      </c>
      <c r="AQ518" s="79" t="b">
        <v>0</v>
      </c>
      <c r="AR518" s="79" t="b">
        <v>1</v>
      </c>
      <c r="AS518" s="79"/>
      <c r="AT518" s="79">
        <v>315</v>
      </c>
      <c r="AU518" s="84" t="s">
        <v>6484</v>
      </c>
      <c r="AV518" s="79" t="b">
        <v>0</v>
      </c>
      <c r="AW518" s="79" t="s">
        <v>6792</v>
      </c>
      <c r="AX518" s="84" t="s">
        <v>6834</v>
      </c>
      <c r="AY518" s="79" t="s">
        <v>65</v>
      </c>
      <c r="AZ518" s="79" t="str">
        <f>REPLACE(INDEX(GroupVertices[Group],MATCH(Vertices[[#This Row],[Vertex]],GroupVertices[Vertex],0)),1,1,"")</f>
        <v>3</v>
      </c>
      <c r="BA518" s="48"/>
      <c r="BB518" s="48"/>
      <c r="BC518" s="48"/>
      <c r="BD518" s="48"/>
      <c r="BE518" s="48"/>
      <c r="BF518" s="48"/>
      <c r="BG518" s="48"/>
      <c r="BH518" s="48"/>
      <c r="BI518" s="48"/>
      <c r="BJ518" s="48"/>
      <c r="BK518" s="2"/>
      <c r="BL518" s="3"/>
      <c r="BM518" s="3"/>
      <c r="BN518" s="3"/>
      <c r="BO518" s="3"/>
    </row>
    <row r="519" spans="1:67" ht="15">
      <c r="A519" s="65" t="s">
        <v>693</v>
      </c>
      <c r="B519" s="66"/>
      <c r="C519" s="66"/>
      <c r="D519" s="67">
        <v>1.5</v>
      </c>
      <c r="E519" s="69">
        <v>50.09619678778105</v>
      </c>
      <c r="F519" s="103" t="s">
        <v>6511</v>
      </c>
      <c r="G519" s="66"/>
      <c r="H519" s="70"/>
      <c r="I519" s="71"/>
      <c r="J519" s="71"/>
      <c r="K519" s="70" t="s">
        <v>7493</v>
      </c>
      <c r="L519" s="74"/>
      <c r="M519" s="75">
        <v>2121.628662109375</v>
      </c>
      <c r="N519" s="75">
        <v>9347.3369140625</v>
      </c>
      <c r="O519" s="76"/>
      <c r="P519" s="77"/>
      <c r="Q519" s="77"/>
      <c r="R519" s="89"/>
      <c r="S519" s="48">
        <v>1</v>
      </c>
      <c r="T519" s="48">
        <v>0</v>
      </c>
      <c r="U519" s="49">
        <v>0</v>
      </c>
      <c r="V519" s="49">
        <v>0.009091</v>
      </c>
      <c r="W519" s="49">
        <v>0</v>
      </c>
      <c r="X519" s="49">
        <v>0.504039</v>
      </c>
      <c r="Y519" s="49">
        <v>0</v>
      </c>
      <c r="Z519" s="49">
        <v>0</v>
      </c>
      <c r="AA519" s="72">
        <v>519</v>
      </c>
      <c r="AB519" s="72"/>
      <c r="AC519" s="73"/>
      <c r="AD519" s="79" t="s">
        <v>4002</v>
      </c>
      <c r="AE519" s="79">
        <v>260</v>
      </c>
      <c r="AF519" s="79">
        <v>425</v>
      </c>
      <c r="AG519" s="79">
        <v>12600</v>
      </c>
      <c r="AH519" s="79">
        <v>14046</v>
      </c>
      <c r="AI519" s="79"/>
      <c r="AJ519" s="79" t="s">
        <v>4640</v>
      </c>
      <c r="AK519" s="79" t="s">
        <v>5239</v>
      </c>
      <c r="AL519" s="79"/>
      <c r="AM519" s="79"/>
      <c r="AN519" s="81">
        <v>43321.37771990741</v>
      </c>
      <c r="AO519" s="84" t="s">
        <v>5933</v>
      </c>
      <c r="AP519" s="79" t="b">
        <v>1</v>
      </c>
      <c r="AQ519" s="79" t="b">
        <v>0</v>
      </c>
      <c r="AR519" s="79" t="b">
        <v>0</v>
      </c>
      <c r="AS519" s="79"/>
      <c r="AT519" s="79">
        <v>2</v>
      </c>
      <c r="AU519" s="79"/>
      <c r="AV519" s="79" t="b">
        <v>0</v>
      </c>
      <c r="AW519" s="79" t="s">
        <v>6792</v>
      </c>
      <c r="AX519" s="84" t="s">
        <v>6835</v>
      </c>
      <c r="AY519" s="79" t="s">
        <v>65</v>
      </c>
      <c r="AZ519" s="79" t="str">
        <f>REPLACE(INDEX(GroupVertices[Group],MATCH(Vertices[[#This Row],[Vertex]],GroupVertices[Vertex],0)),1,1,"")</f>
        <v>3</v>
      </c>
      <c r="BA519" s="48"/>
      <c r="BB519" s="48"/>
      <c r="BC519" s="48"/>
      <c r="BD519" s="48"/>
      <c r="BE519" s="48"/>
      <c r="BF519" s="48"/>
      <c r="BG519" s="48"/>
      <c r="BH519" s="48"/>
      <c r="BI519" s="48"/>
      <c r="BJ519" s="48"/>
      <c r="BK519" s="2"/>
      <c r="BL519" s="3"/>
      <c r="BM519" s="3"/>
      <c r="BN519" s="3"/>
      <c r="BO519" s="3"/>
    </row>
    <row r="520" spans="1:67" ht="15">
      <c r="A520" s="65" t="s">
        <v>695</v>
      </c>
      <c r="B520" s="66"/>
      <c r="C520" s="66"/>
      <c r="D520" s="67">
        <v>1.5</v>
      </c>
      <c r="E520" s="69">
        <v>100</v>
      </c>
      <c r="F520" s="103" t="s">
        <v>6514</v>
      </c>
      <c r="G520" s="66"/>
      <c r="H520" s="70"/>
      <c r="I520" s="71"/>
      <c r="J520" s="71"/>
      <c r="K520" s="70" t="s">
        <v>7497</v>
      </c>
      <c r="L520" s="74"/>
      <c r="M520" s="75">
        <v>5773.13671875</v>
      </c>
      <c r="N520" s="75">
        <v>5516.70263671875</v>
      </c>
      <c r="O520" s="76"/>
      <c r="P520" s="77"/>
      <c r="Q520" s="77"/>
      <c r="R520" s="89"/>
      <c r="S520" s="48">
        <v>1</v>
      </c>
      <c r="T520" s="48">
        <v>0</v>
      </c>
      <c r="U520" s="49">
        <v>0</v>
      </c>
      <c r="V520" s="49">
        <v>1</v>
      </c>
      <c r="W520" s="49">
        <v>0</v>
      </c>
      <c r="X520" s="49">
        <v>0.999999</v>
      </c>
      <c r="Y520" s="49">
        <v>0</v>
      </c>
      <c r="Z520" s="49">
        <v>0</v>
      </c>
      <c r="AA520" s="72">
        <v>520</v>
      </c>
      <c r="AB520" s="72"/>
      <c r="AC520" s="73"/>
      <c r="AD520" s="79" t="s">
        <v>4006</v>
      </c>
      <c r="AE520" s="79">
        <v>1535</v>
      </c>
      <c r="AF520" s="79">
        <v>569</v>
      </c>
      <c r="AG520" s="79">
        <v>13664</v>
      </c>
      <c r="AH520" s="79">
        <v>42681</v>
      </c>
      <c r="AI520" s="79"/>
      <c r="AJ520" s="79" t="s">
        <v>4644</v>
      </c>
      <c r="AK520" s="79"/>
      <c r="AL520" s="79"/>
      <c r="AM520" s="79"/>
      <c r="AN520" s="81">
        <v>42991.66386574074</v>
      </c>
      <c r="AO520" s="84" t="s">
        <v>5937</v>
      </c>
      <c r="AP520" s="79" t="b">
        <v>0</v>
      </c>
      <c r="AQ520" s="79" t="b">
        <v>0</v>
      </c>
      <c r="AR520" s="79" t="b">
        <v>0</v>
      </c>
      <c r="AS520" s="79"/>
      <c r="AT520" s="79">
        <v>8</v>
      </c>
      <c r="AU520" s="84" t="s">
        <v>6484</v>
      </c>
      <c r="AV520" s="79" t="b">
        <v>0</v>
      </c>
      <c r="AW520" s="79" t="s">
        <v>6792</v>
      </c>
      <c r="AX520" s="84" t="s">
        <v>6839</v>
      </c>
      <c r="AY520" s="79" t="s">
        <v>65</v>
      </c>
      <c r="AZ520" s="79" t="str">
        <f>REPLACE(INDEX(GroupVertices[Group],MATCH(Vertices[[#This Row],[Vertex]],GroupVertices[Vertex],0)),1,1,"")</f>
        <v>107</v>
      </c>
      <c r="BA520" s="48"/>
      <c r="BB520" s="48"/>
      <c r="BC520" s="48"/>
      <c r="BD520" s="48"/>
      <c r="BE520" s="48"/>
      <c r="BF520" s="48"/>
      <c r="BG520" s="48"/>
      <c r="BH520" s="48"/>
      <c r="BI520" s="48"/>
      <c r="BJ520" s="48"/>
      <c r="BK520" s="2"/>
      <c r="BL520" s="3"/>
      <c r="BM520" s="3"/>
      <c r="BN520" s="3"/>
      <c r="BO520" s="3"/>
    </row>
    <row r="521" spans="1:67" ht="15">
      <c r="A521" s="65" t="s">
        <v>697</v>
      </c>
      <c r="B521" s="66"/>
      <c r="C521" s="66"/>
      <c r="D521" s="67">
        <v>1.5</v>
      </c>
      <c r="E521" s="69">
        <v>100</v>
      </c>
      <c r="F521" s="103" t="s">
        <v>6518</v>
      </c>
      <c r="G521" s="66"/>
      <c r="H521" s="70"/>
      <c r="I521" s="71"/>
      <c r="J521" s="71"/>
      <c r="K521" s="70" t="s">
        <v>7506</v>
      </c>
      <c r="L521" s="74"/>
      <c r="M521" s="75">
        <v>6956.37158203125</v>
      </c>
      <c r="N521" s="75">
        <v>3951.87548828125</v>
      </c>
      <c r="O521" s="76"/>
      <c r="P521" s="77"/>
      <c r="Q521" s="77"/>
      <c r="R521" s="89"/>
      <c r="S521" s="48">
        <v>1</v>
      </c>
      <c r="T521" s="48">
        <v>0</v>
      </c>
      <c r="U521" s="49">
        <v>0</v>
      </c>
      <c r="V521" s="49">
        <v>1</v>
      </c>
      <c r="W521" s="49">
        <v>0</v>
      </c>
      <c r="X521" s="49">
        <v>0.999999</v>
      </c>
      <c r="Y521" s="49">
        <v>0</v>
      </c>
      <c r="Z521" s="49">
        <v>0</v>
      </c>
      <c r="AA521" s="72">
        <v>521</v>
      </c>
      <c r="AB521" s="72"/>
      <c r="AC521" s="73"/>
      <c r="AD521" s="79" t="s">
        <v>4015</v>
      </c>
      <c r="AE521" s="79">
        <v>1263</v>
      </c>
      <c r="AF521" s="79">
        <v>645</v>
      </c>
      <c r="AG521" s="79">
        <v>26777</v>
      </c>
      <c r="AH521" s="79">
        <v>49558</v>
      </c>
      <c r="AI521" s="79"/>
      <c r="AJ521" s="79" t="s">
        <v>4653</v>
      </c>
      <c r="AK521" s="79" t="s">
        <v>5247</v>
      </c>
      <c r="AL521" s="84" t="s">
        <v>5617</v>
      </c>
      <c r="AM521" s="79"/>
      <c r="AN521" s="81">
        <v>40750.5909375</v>
      </c>
      <c r="AO521" s="84" t="s">
        <v>5945</v>
      </c>
      <c r="AP521" s="79" t="b">
        <v>1</v>
      </c>
      <c r="AQ521" s="79" t="b">
        <v>0</v>
      </c>
      <c r="AR521" s="79" t="b">
        <v>1</v>
      </c>
      <c r="AS521" s="79"/>
      <c r="AT521" s="79">
        <v>11</v>
      </c>
      <c r="AU521" s="84" t="s">
        <v>6484</v>
      </c>
      <c r="AV521" s="79" t="b">
        <v>0</v>
      </c>
      <c r="AW521" s="79" t="s">
        <v>6792</v>
      </c>
      <c r="AX521" s="84" t="s">
        <v>6848</v>
      </c>
      <c r="AY521" s="79" t="s">
        <v>65</v>
      </c>
      <c r="AZ521" s="79" t="str">
        <f>REPLACE(INDEX(GroupVertices[Group],MATCH(Vertices[[#This Row],[Vertex]],GroupVertices[Vertex],0)),1,1,"")</f>
        <v>80</v>
      </c>
      <c r="BA521" s="48"/>
      <c r="BB521" s="48"/>
      <c r="BC521" s="48"/>
      <c r="BD521" s="48"/>
      <c r="BE521" s="48"/>
      <c r="BF521" s="48"/>
      <c r="BG521" s="48"/>
      <c r="BH521" s="48"/>
      <c r="BI521" s="48"/>
      <c r="BJ521" s="48"/>
      <c r="BK521" s="2"/>
      <c r="BL521" s="3"/>
      <c r="BM521" s="3"/>
      <c r="BN521" s="3"/>
      <c r="BO521" s="3"/>
    </row>
    <row r="522" spans="1:67" ht="15">
      <c r="A522" s="65" t="s">
        <v>698</v>
      </c>
      <c r="B522" s="66"/>
      <c r="C522" s="66"/>
      <c r="D522" s="67">
        <v>1.5</v>
      </c>
      <c r="E522" s="69">
        <v>100</v>
      </c>
      <c r="F522" s="103" t="s">
        <v>6519</v>
      </c>
      <c r="G522" s="66"/>
      <c r="H522" s="70"/>
      <c r="I522" s="71"/>
      <c r="J522" s="71"/>
      <c r="K522" s="70" t="s">
        <v>7508</v>
      </c>
      <c r="L522" s="74"/>
      <c r="M522" s="75">
        <v>6150.22412109375</v>
      </c>
      <c r="N522" s="75">
        <v>8434.1708984375</v>
      </c>
      <c r="O522" s="76"/>
      <c r="P522" s="77"/>
      <c r="Q522" s="77"/>
      <c r="R522" s="89"/>
      <c r="S522" s="48">
        <v>1</v>
      </c>
      <c r="T522" s="48">
        <v>0</v>
      </c>
      <c r="U522" s="49">
        <v>0</v>
      </c>
      <c r="V522" s="49">
        <v>1</v>
      </c>
      <c r="W522" s="49">
        <v>0</v>
      </c>
      <c r="X522" s="49">
        <v>0.999999</v>
      </c>
      <c r="Y522" s="49">
        <v>0</v>
      </c>
      <c r="Z522" s="49">
        <v>0</v>
      </c>
      <c r="AA522" s="72">
        <v>522</v>
      </c>
      <c r="AB522" s="72"/>
      <c r="AC522" s="73"/>
      <c r="AD522" s="79" t="s">
        <v>4017</v>
      </c>
      <c r="AE522" s="79">
        <v>305</v>
      </c>
      <c r="AF522" s="79">
        <v>1500</v>
      </c>
      <c r="AG522" s="79">
        <v>3797</v>
      </c>
      <c r="AH522" s="79">
        <v>4882</v>
      </c>
      <c r="AI522" s="79"/>
      <c r="AJ522" s="79" t="s">
        <v>4655</v>
      </c>
      <c r="AK522" s="79" t="s">
        <v>5249</v>
      </c>
      <c r="AL522" s="79"/>
      <c r="AM522" s="79"/>
      <c r="AN522" s="81">
        <v>42811.232777777775</v>
      </c>
      <c r="AO522" s="84" t="s">
        <v>5947</v>
      </c>
      <c r="AP522" s="79" t="b">
        <v>1</v>
      </c>
      <c r="AQ522" s="79" t="b">
        <v>0</v>
      </c>
      <c r="AR522" s="79" t="b">
        <v>1</v>
      </c>
      <c r="AS522" s="79"/>
      <c r="AT522" s="79">
        <v>3</v>
      </c>
      <c r="AU522" s="79"/>
      <c r="AV522" s="79" t="b">
        <v>0</v>
      </c>
      <c r="AW522" s="79" t="s">
        <v>6792</v>
      </c>
      <c r="AX522" s="84" t="s">
        <v>6850</v>
      </c>
      <c r="AY522" s="79" t="s">
        <v>65</v>
      </c>
      <c r="AZ522" s="79" t="str">
        <f>REPLACE(INDEX(GroupVertices[Group],MATCH(Vertices[[#This Row],[Vertex]],GroupVertices[Vertex],0)),1,1,"")</f>
        <v>134</v>
      </c>
      <c r="BA522" s="48"/>
      <c r="BB522" s="48"/>
      <c r="BC522" s="48"/>
      <c r="BD522" s="48"/>
      <c r="BE522" s="48"/>
      <c r="BF522" s="48"/>
      <c r="BG522" s="48"/>
      <c r="BH522" s="48"/>
      <c r="BI522" s="48"/>
      <c r="BJ522" s="48"/>
      <c r="BK522" s="2"/>
      <c r="BL522" s="3"/>
      <c r="BM522" s="3"/>
      <c r="BN522" s="3"/>
      <c r="BO522" s="3"/>
    </row>
    <row r="523" spans="1:67" ht="15">
      <c r="A523" s="65" t="s">
        <v>699</v>
      </c>
      <c r="B523" s="66"/>
      <c r="C523" s="66"/>
      <c r="D523" s="67">
        <v>1.5</v>
      </c>
      <c r="E523" s="69">
        <v>100</v>
      </c>
      <c r="F523" s="103" t="s">
        <v>6520</v>
      </c>
      <c r="G523" s="66"/>
      <c r="H523" s="70"/>
      <c r="I523" s="71"/>
      <c r="J523" s="71"/>
      <c r="K523" s="70" t="s">
        <v>7513</v>
      </c>
      <c r="L523" s="74"/>
      <c r="M523" s="75">
        <v>8009.58837890625</v>
      </c>
      <c r="N523" s="75">
        <v>6312.3720703125</v>
      </c>
      <c r="O523" s="76"/>
      <c r="P523" s="77"/>
      <c r="Q523" s="77"/>
      <c r="R523" s="89"/>
      <c r="S523" s="48">
        <v>1</v>
      </c>
      <c r="T523" s="48">
        <v>0</v>
      </c>
      <c r="U523" s="49">
        <v>0</v>
      </c>
      <c r="V523" s="49">
        <v>1</v>
      </c>
      <c r="W523" s="49">
        <v>0</v>
      </c>
      <c r="X523" s="49">
        <v>0.999999</v>
      </c>
      <c r="Y523" s="49">
        <v>0</v>
      </c>
      <c r="Z523" s="49">
        <v>0</v>
      </c>
      <c r="AA523" s="72">
        <v>523</v>
      </c>
      <c r="AB523" s="72"/>
      <c r="AC523" s="73"/>
      <c r="AD523" s="79" t="s">
        <v>3864</v>
      </c>
      <c r="AE523" s="79">
        <v>43</v>
      </c>
      <c r="AF523" s="79">
        <v>36477157</v>
      </c>
      <c r="AG523" s="79">
        <v>12509</v>
      </c>
      <c r="AH523" s="79">
        <v>229</v>
      </c>
      <c r="AI523" s="79"/>
      <c r="AJ523" s="79" t="s">
        <v>4660</v>
      </c>
      <c r="AK523" s="79"/>
      <c r="AL523" s="84" t="s">
        <v>5619</v>
      </c>
      <c r="AM523" s="79"/>
      <c r="AN523" s="81">
        <v>40409.841099537036</v>
      </c>
      <c r="AO523" s="84" t="s">
        <v>5952</v>
      </c>
      <c r="AP523" s="79" t="b">
        <v>0</v>
      </c>
      <c r="AQ523" s="79" t="b">
        <v>0</v>
      </c>
      <c r="AR523" s="79" t="b">
        <v>1</v>
      </c>
      <c r="AS523" s="79"/>
      <c r="AT523" s="79">
        <v>33330</v>
      </c>
      <c r="AU523" s="84" t="s">
        <v>6484</v>
      </c>
      <c r="AV523" s="79" t="b">
        <v>1</v>
      </c>
      <c r="AW523" s="79" t="s">
        <v>6792</v>
      </c>
      <c r="AX523" s="84" t="s">
        <v>6855</v>
      </c>
      <c r="AY523" s="79" t="s">
        <v>65</v>
      </c>
      <c r="AZ523" s="79" t="str">
        <f>REPLACE(INDEX(GroupVertices[Group],MATCH(Vertices[[#This Row],[Vertex]],GroupVertices[Vertex],0)),1,1,"")</f>
        <v>84</v>
      </c>
      <c r="BA523" s="48"/>
      <c r="BB523" s="48"/>
      <c r="BC523" s="48"/>
      <c r="BD523" s="48"/>
      <c r="BE523" s="48"/>
      <c r="BF523" s="48"/>
      <c r="BG523" s="48"/>
      <c r="BH523" s="48"/>
      <c r="BI523" s="48"/>
      <c r="BJ523" s="48"/>
      <c r="BK523" s="2"/>
      <c r="BL523" s="3"/>
      <c r="BM523" s="3"/>
      <c r="BN523" s="3"/>
      <c r="BO523" s="3"/>
    </row>
    <row r="524" spans="1:67" ht="15">
      <c r="A524" s="65" t="s">
        <v>700</v>
      </c>
      <c r="B524" s="66"/>
      <c r="C524" s="66"/>
      <c r="D524" s="67">
        <v>1.5</v>
      </c>
      <c r="E524" s="69">
        <v>100</v>
      </c>
      <c r="F524" s="103" t="s">
        <v>6521</v>
      </c>
      <c r="G524" s="66"/>
      <c r="H524" s="70"/>
      <c r="I524" s="71"/>
      <c r="J524" s="71"/>
      <c r="K524" s="70" t="s">
        <v>7518</v>
      </c>
      <c r="L524" s="74"/>
      <c r="M524" s="75">
        <v>9842.900390625</v>
      </c>
      <c r="N524" s="75">
        <v>7638.50634765625</v>
      </c>
      <c r="O524" s="76"/>
      <c r="P524" s="77"/>
      <c r="Q524" s="77"/>
      <c r="R524" s="89"/>
      <c r="S524" s="48">
        <v>1</v>
      </c>
      <c r="T524" s="48">
        <v>0</v>
      </c>
      <c r="U524" s="49">
        <v>0</v>
      </c>
      <c r="V524" s="49">
        <v>1</v>
      </c>
      <c r="W524" s="49">
        <v>0</v>
      </c>
      <c r="X524" s="49">
        <v>0.999999</v>
      </c>
      <c r="Y524" s="49">
        <v>0</v>
      </c>
      <c r="Z524" s="49">
        <v>0</v>
      </c>
      <c r="AA524" s="72">
        <v>524</v>
      </c>
      <c r="AB524" s="72"/>
      <c r="AC524" s="73"/>
      <c r="AD524" s="79" t="s">
        <v>4026</v>
      </c>
      <c r="AE524" s="79">
        <v>878</v>
      </c>
      <c r="AF524" s="79">
        <v>1608</v>
      </c>
      <c r="AG524" s="79">
        <v>19580</v>
      </c>
      <c r="AH524" s="79">
        <v>51411</v>
      </c>
      <c r="AI524" s="79"/>
      <c r="AJ524" s="79" t="s">
        <v>4665</v>
      </c>
      <c r="AK524" s="79" t="s">
        <v>5253</v>
      </c>
      <c r="AL524" s="84" t="s">
        <v>5622</v>
      </c>
      <c r="AM524" s="79"/>
      <c r="AN524" s="81">
        <v>41563.17859953704</v>
      </c>
      <c r="AO524" s="84" t="s">
        <v>5957</v>
      </c>
      <c r="AP524" s="79" t="b">
        <v>0</v>
      </c>
      <c r="AQ524" s="79" t="b">
        <v>0</v>
      </c>
      <c r="AR524" s="79" t="b">
        <v>1</v>
      </c>
      <c r="AS524" s="79"/>
      <c r="AT524" s="79">
        <v>7</v>
      </c>
      <c r="AU524" s="84" t="s">
        <v>6484</v>
      </c>
      <c r="AV524" s="79" t="b">
        <v>0</v>
      </c>
      <c r="AW524" s="79" t="s">
        <v>6792</v>
      </c>
      <c r="AX524" s="84" t="s">
        <v>6860</v>
      </c>
      <c r="AY524" s="79" t="s">
        <v>65</v>
      </c>
      <c r="AZ524" s="79" t="str">
        <f>REPLACE(INDEX(GroupVertices[Group],MATCH(Vertices[[#This Row],[Vertex]],GroupVertices[Vertex],0)),1,1,"")</f>
        <v>60</v>
      </c>
      <c r="BA524" s="48"/>
      <c r="BB524" s="48"/>
      <c r="BC524" s="48"/>
      <c r="BD524" s="48"/>
      <c r="BE524" s="48"/>
      <c r="BF524" s="48"/>
      <c r="BG524" s="48"/>
      <c r="BH524" s="48"/>
      <c r="BI524" s="48"/>
      <c r="BJ524" s="48"/>
      <c r="BK524" s="2"/>
      <c r="BL524" s="3"/>
      <c r="BM524" s="3"/>
      <c r="BN524" s="3"/>
      <c r="BO524" s="3"/>
    </row>
    <row r="525" spans="1:67" ht="15">
      <c r="A525" s="65" t="s">
        <v>701</v>
      </c>
      <c r="B525" s="66"/>
      <c r="C525" s="66"/>
      <c r="D525" s="67">
        <v>1.5</v>
      </c>
      <c r="E525" s="69">
        <v>100</v>
      </c>
      <c r="F525" s="103" t="s">
        <v>6524</v>
      </c>
      <c r="G525" s="66"/>
      <c r="H525" s="70"/>
      <c r="I525" s="71"/>
      <c r="J525" s="71"/>
      <c r="K525" s="70" t="s">
        <v>7534</v>
      </c>
      <c r="L525" s="74"/>
      <c r="M525" s="75">
        <v>6956.37548828125</v>
      </c>
      <c r="N525" s="75">
        <v>2493.135498046875</v>
      </c>
      <c r="O525" s="76"/>
      <c r="P525" s="77"/>
      <c r="Q525" s="77"/>
      <c r="R525" s="89"/>
      <c r="S525" s="48">
        <v>1</v>
      </c>
      <c r="T525" s="48">
        <v>0</v>
      </c>
      <c r="U525" s="49">
        <v>0</v>
      </c>
      <c r="V525" s="49">
        <v>1</v>
      </c>
      <c r="W525" s="49">
        <v>0</v>
      </c>
      <c r="X525" s="49">
        <v>0.999999</v>
      </c>
      <c r="Y525" s="49">
        <v>0</v>
      </c>
      <c r="Z525" s="49">
        <v>0</v>
      </c>
      <c r="AA525" s="72">
        <v>525</v>
      </c>
      <c r="AB525" s="72"/>
      <c r="AC525" s="73"/>
      <c r="AD525" s="79" t="s">
        <v>4042</v>
      </c>
      <c r="AE525" s="79">
        <v>115004</v>
      </c>
      <c r="AF525" s="79">
        <v>130696</v>
      </c>
      <c r="AG525" s="79">
        <v>43381</v>
      </c>
      <c r="AH525" s="79">
        <v>44185</v>
      </c>
      <c r="AI525" s="79"/>
      <c r="AJ525" s="79" t="s">
        <v>4680</v>
      </c>
      <c r="AK525" s="79" t="s">
        <v>5258</v>
      </c>
      <c r="AL525" s="79"/>
      <c r="AM525" s="79"/>
      <c r="AN525" s="81">
        <v>42078.79739583333</v>
      </c>
      <c r="AO525" s="84" t="s">
        <v>5971</v>
      </c>
      <c r="AP525" s="79" t="b">
        <v>0</v>
      </c>
      <c r="AQ525" s="79" t="b">
        <v>0</v>
      </c>
      <c r="AR525" s="79" t="b">
        <v>0</v>
      </c>
      <c r="AS525" s="79"/>
      <c r="AT525" s="79">
        <v>717</v>
      </c>
      <c r="AU525" s="84" t="s">
        <v>6484</v>
      </c>
      <c r="AV525" s="79" t="b">
        <v>0</v>
      </c>
      <c r="AW525" s="79" t="s">
        <v>6792</v>
      </c>
      <c r="AX525" s="84" t="s">
        <v>6876</v>
      </c>
      <c r="AY525" s="79" t="s">
        <v>65</v>
      </c>
      <c r="AZ525" s="79" t="str">
        <f>REPLACE(INDEX(GroupVertices[Group],MATCH(Vertices[[#This Row],[Vertex]],GroupVertices[Vertex],0)),1,1,"")</f>
        <v>79</v>
      </c>
      <c r="BA525" s="48"/>
      <c r="BB525" s="48"/>
      <c r="BC525" s="48"/>
      <c r="BD525" s="48"/>
      <c r="BE525" s="48"/>
      <c r="BF525" s="48"/>
      <c r="BG525" s="48"/>
      <c r="BH525" s="48"/>
      <c r="BI525" s="48"/>
      <c r="BJ525" s="48"/>
      <c r="BK525" s="2"/>
      <c r="BL525" s="3"/>
      <c r="BM525" s="3"/>
      <c r="BN525" s="3"/>
      <c r="BO525" s="3"/>
    </row>
    <row r="526" spans="1:67" ht="15">
      <c r="A526" s="65" t="s">
        <v>703</v>
      </c>
      <c r="B526" s="66"/>
      <c r="C526" s="66"/>
      <c r="D526" s="67">
        <v>1.5</v>
      </c>
      <c r="E526" s="69">
        <v>100</v>
      </c>
      <c r="F526" s="103" t="s">
        <v>6526</v>
      </c>
      <c r="G526" s="66"/>
      <c r="H526" s="70"/>
      <c r="I526" s="71"/>
      <c r="J526" s="71"/>
      <c r="K526" s="70" t="s">
        <v>7544</v>
      </c>
      <c r="L526" s="74"/>
      <c r="M526" s="75">
        <v>6163.21142578125</v>
      </c>
      <c r="N526" s="75">
        <v>4747.55322265625</v>
      </c>
      <c r="O526" s="76"/>
      <c r="P526" s="77"/>
      <c r="Q526" s="77"/>
      <c r="R526" s="89"/>
      <c r="S526" s="48">
        <v>1</v>
      </c>
      <c r="T526" s="48">
        <v>0</v>
      </c>
      <c r="U526" s="49">
        <v>0</v>
      </c>
      <c r="V526" s="49">
        <v>1</v>
      </c>
      <c r="W526" s="49">
        <v>0</v>
      </c>
      <c r="X526" s="49">
        <v>0.999999</v>
      </c>
      <c r="Y526" s="49">
        <v>0</v>
      </c>
      <c r="Z526" s="49">
        <v>0</v>
      </c>
      <c r="AA526" s="72">
        <v>526</v>
      </c>
      <c r="AB526" s="72"/>
      <c r="AC526" s="73"/>
      <c r="AD526" s="79" t="s">
        <v>4052</v>
      </c>
      <c r="AE526" s="79">
        <v>213</v>
      </c>
      <c r="AF526" s="79">
        <v>776</v>
      </c>
      <c r="AG526" s="79">
        <v>8571</v>
      </c>
      <c r="AH526" s="79">
        <v>28837</v>
      </c>
      <c r="AI526" s="79"/>
      <c r="AJ526" s="79" t="s">
        <v>4690</v>
      </c>
      <c r="AK526" s="79" t="s">
        <v>5264</v>
      </c>
      <c r="AL526" s="79"/>
      <c r="AM526" s="79"/>
      <c r="AN526" s="81">
        <v>42283.68561342593</v>
      </c>
      <c r="AO526" s="84" t="s">
        <v>5981</v>
      </c>
      <c r="AP526" s="79" t="b">
        <v>1</v>
      </c>
      <c r="AQ526" s="79" t="b">
        <v>0</v>
      </c>
      <c r="AR526" s="79" t="b">
        <v>0</v>
      </c>
      <c r="AS526" s="79"/>
      <c r="AT526" s="79">
        <v>7</v>
      </c>
      <c r="AU526" s="84" t="s">
        <v>6484</v>
      </c>
      <c r="AV526" s="79" t="b">
        <v>0</v>
      </c>
      <c r="AW526" s="79" t="s">
        <v>6792</v>
      </c>
      <c r="AX526" s="84" t="s">
        <v>6886</v>
      </c>
      <c r="AY526" s="79" t="s">
        <v>65</v>
      </c>
      <c r="AZ526" s="79" t="str">
        <f>REPLACE(INDEX(GroupVertices[Group],MATCH(Vertices[[#This Row],[Vertex]],GroupVertices[Vertex],0)),1,1,"")</f>
        <v>130</v>
      </c>
      <c r="BA526" s="48"/>
      <c r="BB526" s="48"/>
      <c r="BC526" s="48"/>
      <c r="BD526" s="48"/>
      <c r="BE526" s="48"/>
      <c r="BF526" s="48"/>
      <c r="BG526" s="48"/>
      <c r="BH526" s="48"/>
      <c r="BI526" s="48"/>
      <c r="BJ526" s="48"/>
      <c r="BK526" s="2"/>
      <c r="BL526" s="3"/>
      <c r="BM526" s="3"/>
      <c r="BN526" s="3"/>
      <c r="BO526" s="3"/>
    </row>
    <row r="527" spans="1:67" ht="15">
      <c r="A527" s="65" t="s">
        <v>704</v>
      </c>
      <c r="B527" s="66"/>
      <c r="C527" s="66"/>
      <c r="D527" s="67">
        <v>1.5</v>
      </c>
      <c r="E527" s="69">
        <v>100</v>
      </c>
      <c r="F527" s="103" t="s">
        <v>6528</v>
      </c>
      <c r="G527" s="66"/>
      <c r="H527" s="70"/>
      <c r="I527" s="71"/>
      <c r="J527" s="71"/>
      <c r="K527" s="70" t="s">
        <v>7553</v>
      </c>
      <c r="L527" s="74"/>
      <c r="M527" s="75">
        <v>9465.8271484375</v>
      </c>
      <c r="N527" s="75">
        <v>9229.84375</v>
      </c>
      <c r="O527" s="76"/>
      <c r="P527" s="77"/>
      <c r="Q527" s="77"/>
      <c r="R527" s="89"/>
      <c r="S527" s="48">
        <v>1</v>
      </c>
      <c r="T527" s="48">
        <v>0</v>
      </c>
      <c r="U527" s="49">
        <v>0</v>
      </c>
      <c r="V527" s="49">
        <v>1</v>
      </c>
      <c r="W527" s="49">
        <v>0</v>
      </c>
      <c r="X527" s="49">
        <v>0.999999</v>
      </c>
      <c r="Y527" s="49">
        <v>0</v>
      </c>
      <c r="Z527" s="49">
        <v>0</v>
      </c>
      <c r="AA527" s="72">
        <v>527</v>
      </c>
      <c r="AB527" s="72"/>
      <c r="AC527" s="73"/>
      <c r="AD527" s="79" t="s">
        <v>4060</v>
      </c>
      <c r="AE527" s="79">
        <v>555</v>
      </c>
      <c r="AF527" s="79">
        <v>1057</v>
      </c>
      <c r="AG527" s="79">
        <v>73023</v>
      </c>
      <c r="AH527" s="79">
        <v>26676</v>
      </c>
      <c r="AI527" s="79"/>
      <c r="AJ527" s="79" t="s">
        <v>4697</v>
      </c>
      <c r="AK527" s="79"/>
      <c r="AL527" s="79"/>
      <c r="AM527" s="79"/>
      <c r="AN527" s="81">
        <v>40669.43486111111</v>
      </c>
      <c r="AO527" s="84" t="s">
        <v>5987</v>
      </c>
      <c r="AP527" s="79" t="b">
        <v>0</v>
      </c>
      <c r="AQ527" s="79" t="b">
        <v>0</v>
      </c>
      <c r="AR527" s="79" t="b">
        <v>1</v>
      </c>
      <c r="AS527" s="79"/>
      <c r="AT527" s="79">
        <v>17</v>
      </c>
      <c r="AU527" s="84" t="s">
        <v>6484</v>
      </c>
      <c r="AV527" s="79" t="b">
        <v>0</v>
      </c>
      <c r="AW527" s="79" t="s">
        <v>6792</v>
      </c>
      <c r="AX527" s="84" t="s">
        <v>6895</v>
      </c>
      <c r="AY527" s="79" t="s">
        <v>65</v>
      </c>
      <c r="AZ527" s="79" t="str">
        <f>REPLACE(INDEX(GroupVertices[Group],MATCH(Vertices[[#This Row],[Vertex]],GroupVertices[Vertex],0)),1,1,"")</f>
        <v>109</v>
      </c>
      <c r="BA527" s="48"/>
      <c r="BB527" s="48"/>
      <c r="BC527" s="48"/>
      <c r="BD527" s="48"/>
      <c r="BE527" s="48"/>
      <c r="BF527" s="48"/>
      <c r="BG527" s="48"/>
      <c r="BH527" s="48"/>
      <c r="BI527" s="48"/>
      <c r="BJ527" s="48"/>
      <c r="BK527" s="2"/>
      <c r="BL527" s="3"/>
      <c r="BM527" s="3"/>
      <c r="BN527" s="3"/>
      <c r="BO527" s="3"/>
    </row>
    <row r="528" spans="1:67" ht="15">
      <c r="A528" s="65" t="s">
        <v>705</v>
      </c>
      <c r="B528" s="66"/>
      <c r="C528" s="66"/>
      <c r="D528" s="67">
        <v>1.5</v>
      </c>
      <c r="E528" s="69">
        <v>88.33627762820258</v>
      </c>
      <c r="F528" s="103" t="s">
        <v>6530</v>
      </c>
      <c r="G528" s="66"/>
      <c r="H528" s="70"/>
      <c r="I528" s="71"/>
      <c r="J528" s="71"/>
      <c r="K528" s="70" t="s">
        <v>7558</v>
      </c>
      <c r="L528" s="74"/>
      <c r="M528" s="75">
        <v>4940.97802734375</v>
      </c>
      <c r="N528" s="75">
        <v>756.808837890625</v>
      </c>
      <c r="O528" s="76"/>
      <c r="P528" s="77"/>
      <c r="Q528" s="77"/>
      <c r="R528" s="89"/>
      <c r="S528" s="48">
        <v>1</v>
      </c>
      <c r="T528" s="48">
        <v>0</v>
      </c>
      <c r="U528" s="49">
        <v>0</v>
      </c>
      <c r="V528" s="49">
        <v>0.333333</v>
      </c>
      <c r="W528" s="49">
        <v>0</v>
      </c>
      <c r="X528" s="49">
        <v>0.77027</v>
      </c>
      <c r="Y528" s="49">
        <v>0</v>
      </c>
      <c r="Z528" s="49">
        <v>0</v>
      </c>
      <c r="AA528" s="72">
        <v>528</v>
      </c>
      <c r="AB528" s="72"/>
      <c r="AC528" s="73"/>
      <c r="AD528" s="79" t="s">
        <v>4065</v>
      </c>
      <c r="AE528" s="79">
        <v>158</v>
      </c>
      <c r="AF528" s="79">
        <v>38857</v>
      </c>
      <c r="AG528" s="79">
        <v>7110</v>
      </c>
      <c r="AH528" s="79">
        <v>1801</v>
      </c>
      <c r="AI528" s="79"/>
      <c r="AJ528" s="79" t="s">
        <v>4701</v>
      </c>
      <c r="AK528" s="79" t="s">
        <v>5251</v>
      </c>
      <c r="AL528" s="84" t="s">
        <v>5634</v>
      </c>
      <c r="AM528" s="79"/>
      <c r="AN528" s="81">
        <v>39750.88275462963</v>
      </c>
      <c r="AO528" s="84" t="s">
        <v>5992</v>
      </c>
      <c r="AP528" s="79" t="b">
        <v>0</v>
      </c>
      <c r="AQ528" s="79" t="b">
        <v>0</v>
      </c>
      <c r="AR528" s="79" t="b">
        <v>0</v>
      </c>
      <c r="AS528" s="79"/>
      <c r="AT528" s="79">
        <v>518</v>
      </c>
      <c r="AU528" s="84" t="s">
        <v>6484</v>
      </c>
      <c r="AV528" s="79" t="b">
        <v>0</v>
      </c>
      <c r="AW528" s="79" t="s">
        <v>6792</v>
      </c>
      <c r="AX528" s="84" t="s">
        <v>6900</v>
      </c>
      <c r="AY528" s="79" t="s">
        <v>65</v>
      </c>
      <c r="AZ528" s="79" t="str">
        <f>REPLACE(INDEX(GroupVertices[Group],MATCH(Vertices[[#This Row],[Vertex]],GroupVertices[Vertex],0)),1,1,"")</f>
        <v>35</v>
      </c>
      <c r="BA528" s="48"/>
      <c r="BB528" s="48"/>
      <c r="BC528" s="48"/>
      <c r="BD528" s="48"/>
      <c r="BE528" s="48"/>
      <c r="BF528" s="48"/>
      <c r="BG528" s="48"/>
      <c r="BH528" s="48"/>
      <c r="BI528" s="48"/>
      <c r="BJ528" s="48"/>
      <c r="BK528" s="2"/>
      <c r="BL528" s="3"/>
      <c r="BM528" s="3"/>
      <c r="BN528" s="3"/>
      <c r="BO528" s="3"/>
    </row>
    <row r="529" spans="1:67" ht="15">
      <c r="A529" s="65" t="s">
        <v>706</v>
      </c>
      <c r="B529" s="66"/>
      <c r="C529" s="66"/>
      <c r="D529" s="67">
        <v>1.5</v>
      </c>
      <c r="E529" s="69">
        <v>88.33627762820258</v>
      </c>
      <c r="F529" s="103" t="s">
        <v>6531</v>
      </c>
      <c r="G529" s="66"/>
      <c r="H529" s="70"/>
      <c r="I529" s="71"/>
      <c r="J529" s="71"/>
      <c r="K529" s="70" t="s">
        <v>7559</v>
      </c>
      <c r="L529" s="74"/>
      <c r="M529" s="75">
        <v>4752.69287109375</v>
      </c>
      <c r="N529" s="75">
        <v>318.28997802734375</v>
      </c>
      <c r="O529" s="76"/>
      <c r="P529" s="77"/>
      <c r="Q529" s="77"/>
      <c r="R529" s="89"/>
      <c r="S529" s="48">
        <v>1</v>
      </c>
      <c r="T529" s="48">
        <v>0</v>
      </c>
      <c r="U529" s="49">
        <v>0</v>
      </c>
      <c r="V529" s="49">
        <v>0.333333</v>
      </c>
      <c r="W529" s="49">
        <v>0</v>
      </c>
      <c r="X529" s="49">
        <v>0.77027</v>
      </c>
      <c r="Y529" s="49">
        <v>0</v>
      </c>
      <c r="Z529" s="49">
        <v>0</v>
      </c>
      <c r="AA529" s="72">
        <v>529</v>
      </c>
      <c r="AB529" s="72"/>
      <c r="AC529" s="73"/>
      <c r="AD529" s="79" t="s">
        <v>4066</v>
      </c>
      <c r="AE529" s="79">
        <v>657</v>
      </c>
      <c r="AF529" s="79">
        <v>812</v>
      </c>
      <c r="AG529" s="79">
        <v>2248</v>
      </c>
      <c r="AH529" s="79">
        <v>9325</v>
      </c>
      <c r="AI529" s="79"/>
      <c r="AJ529" s="79" t="s">
        <v>4702</v>
      </c>
      <c r="AK529" s="79" t="s">
        <v>5270</v>
      </c>
      <c r="AL529" s="84" t="s">
        <v>5635</v>
      </c>
      <c r="AM529" s="79"/>
      <c r="AN529" s="81">
        <v>40154.25030092592</v>
      </c>
      <c r="AO529" s="84" t="s">
        <v>5993</v>
      </c>
      <c r="AP529" s="79" t="b">
        <v>0</v>
      </c>
      <c r="AQ529" s="79" t="b">
        <v>0</v>
      </c>
      <c r="AR529" s="79" t="b">
        <v>1</v>
      </c>
      <c r="AS529" s="79"/>
      <c r="AT529" s="79">
        <v>10</v>
      </c>
      <c r="AU529" s="84" t="s">
        <v>6491</v>
      </c>
      <c r="AV529" s="79" t="b">
        <v>0</v>
      </c>
      <c r="AW529" s="79" t="s">
        <v>6792</v>
      </c>
      <c r="AX529" s="84" t="s">
        <v>6901</v>
      </c>
      <c r="AY529" s="79" t="s">
        <v>65</v>
      </c>
      <c r="AZ529" s="79" t="str">
        <f>REPLACE(INDEX(GroupVertices[Group],MATCH(Vertices[[#This Row],[Vertex]],GroupVertices[Vertex],0)),1,1,"")</f>
        <v>35</v>
      </c>
      <c r="BA529" s="48"/>
      <c r="BB529" s="48"/>
      <c r="BC529" s="48"/>
      <c r="BD529" s="48"/>
      <c r="BE529" s="48"/>
      <c r="BF529" s="48"/>
      <c r="BG529" s="48"/>
      <c r="BH529" s="48"/>
      <c r="BI529" s="48"/>
      <c r="BJ529" s="48"/>
      <c r="BK529" s="2"/>
      <c r="BL529" s="3"/>
      <c r="BM529" s="3"/>
      <c r="BN529" s="3"/>
      <c r="BO529" s="3"/>
    </row>
    <row r="530" spans="1:67" ht="15">
      <c r="A530" s="65" t="s">
        <v>707</v>
      </c>
      <c r="B530" s="66"/>
      <c r="C530" s="66"/>
      <c r="D530" s="67">
        <v>1.5</v>
      </c>
      <c r="E530" s="69">
        <v>88.33627762820258</v>
      </c>
      <c r="F530" s="103" t="s">
        <v>6535</v>
      </c>
      <c r="G530" s="66"/>
      <c r="H530" s="70"/>
      <c r="I530" s="71"/>
      <c r="J530" s="71"/>
      <c r="K530" s="70" t="s">
        <v>7566</v>
      </c>
      <c r="L530" s="74"/>
      <c r="M530" s="75">
        <v>4940.98486328125</v>
      </c>
      <c r="N530" s="75">
        <v>9457.3046875</v>
      </c>
      <c r="O530" s="76"/>
      <c r="P530" s="77"/>
      <c r="Q530" s="77"/>
      <c r="R530" s="89"/>
      <c r="S530" s="48">
        <v>1</v>
      </c>
      <c r="T530" s="48">
        <v>0</v>
      </c>
      <c r="U530" s="49">
        <v>0</v>
      </c>
      <c r="V530" s="49">
        <v>0.333333</v>
      </c>
      <c r="W530" s="49">
        <v>0</v>
      </c>
      <c r="X530" s="49">
        <v>0.77027</v>
      </c>
      <c r="Y530" s="49">
        <v>0</v>
      </c>
      <c r="Z530" s="49">
        <v>0</v>
      </c>
      <c r="AA530" s="72">
        <v>530</v>
      </c>
      <c r="AB530" s="72"/>
      <c r="AC530" s="73"/>
      <c r="AD530" s="79" t="s">
        <v>4073</v>
      </c>
      <c r="AE530" s="79">
        <v>1479</v>
      </c>
      <c r="AF530" s="79">
        <v>1561</v>
      </c>
      <c r="AG530" s="79">
        <v>65278</v>
      </c>
      <c r="AH530" s="79">
        <v>79869</v>
      </c>
      <c r="AI530" s="79"/>
      <c r="AJ530" s="79" t="s">
        <v>4709</v>
      </c>
      <c r="AK530" s="79" t="s">
        <v>5275</v>
      </c>
      <c r="AL530" s="79"/>
      <c r="AM530" s="79"/>
      <c r="AN530" s="81">
        <v>40828.56947916667</v>
      </c>
      <c r="AO530" s="84" t="s">
        <v>6000</v>
      </c>
      <c r="AP530" s="79" t="b">
        <v>0</v>
      </c>
      <c r="AQ530" s="79" t="b">
        <v>0</v>
      </c>
      <c r="AR530" s="79" t="b">
        <v>1</v>
      </c>
      <c r="AS530" s="79"/>
      <c r="AT530" s="79">
        <v>116</v>
      </c>
      <c r="AU530" s="84" t="s">
        <v>6490</v>
      </c>
      <c r="AV530" s="79" t="b">
        <v>0</v>
      </c>
      <c r="AW530" s="79" t="s">
        <v>6792</v>
      </c>
      <c r="AX530" s="84" t="s">
        <v>6908</v>
      </c>
      <c r="AY530" s="79" t="s">
        <v>65</v>
      </c>
      <c r="AZ530" s="79" t="str">
        <f>REPLACE(INDEX(GroupVertices[Group],MATCH(Vertices[[#This Row],[Vertex]],GroupVertices[Vertex],0)),1,1,"")</f>
        <v>49</v>
      </c>
      <c r="BA530" s="48"/>
      <c r="BB530" s="48"/>
      <c r="BC530" s="48"/>
      <c r="BD530" s="48"/>
      <c r="BE530" s="48"/>
      <c r="BF530" s="48"/>
      <c r="BG530" s="48"/>
      <c r="BH530" s="48"/>
      <c r="BI530" s="48"/>
      <c r="BJ530" s="48"/>
      <c r="BK530" s="2"/>
      <c r="BL530" s="3"/>
      <c r="BM530" s="3"/>
      <c r="BN530" s="3"/>
      <c r="BO530" s="3"/>
    </row>
    <row r="531" spans="1:67" ht="15">
      <c r="A531" s="65" t="s">
        <v>708</v>
      </c>
      <c r="B531" s="66"/>
      <c r="C531" s="66"/>
      <c r="D531" s="67">
        <v>1.5</v>
      </c>
      <c r="E531" s="69">
        <v>88.33627762820258</v>
      </c>
      <c r="F531" s="103" t="s">
        <v>6536</v>
      </c>
      <c r="G531" s="66"/>
      <c r="H531" s="70"/>
      <c r="I531" s="71"/>
      <c r="J531" s="71"/>
      <c r="K531" s="70" t="s">
        <v>7567</v>
      </c>
      <c r="L531" s="74"/>
      <c r="M531" s="75">
        <v>4748.63330078125</v>
      </c>
      <c r="N531" s="75">
        <v>9017.666015625</v>
      </c>
      <c r="O531" s="76"/>
      <c r="P531" s="77"/>
      <c r="Q531" s="77"/>
      <c r="R531" s="89"/>
      <c r="S531" s="48">
        <v>1</v>
      </c>
      <c r="T531" s="48">
        <v>0</v>
      </c>
      <c r="U531" s="49">
        <v>0</v>
      </c>
      <c r="V531" s="49">
        <v>0.333333</v>
      </c>
      <c r="W531" s="49">
        <v>0</v>
      </c>
      <c r="X531" s="49">
        <v>0.77027</v>
      </c>
      <c r="Y531" s="49">
        <v>0</v>
      </c>
      <c r="Z531" s="49">
        <v>0</v>
      </c>
      <c r="AA531" s="72">
        <v>531</v>
      </c>
      <c r="AB531" s="72"/>
      <c r="AC531" s="73"/>
      <c r="AD531" s="79" t="s">
        <v>4074</v>
      </c>
      <c r="AE531" s="79">
        <v>564</v>
      </c>
      <c r="AF531" s="79">
        <v>935</v>
      </c>
      <c r="AG531" s="79">
        <v>71077</v>
      </c>
      <c r="AH531" s="79">
        <v>70230</v>
      </c>
      <c r="AI531" s="79"/>
      <c r="AJ531" s="79" t="s">
        <v>4710</v>
      </c>
      <c r="AK531" s="79"/>
      <c r="AL531" s="79"/>
      <c r="AM531" s="79"/>
      <c r="AN531" s="81">
        <v>40546.807905092595</v>
      </c>
      <c r="AO531" s="84" t="s">
        <v>6001</v>
      </c>
      <c r="AP531" s="79" t="b">
        <v>0</v>
      </c>
      <c r="AQ531" s="79" t="b">
        <v>0</v>
      </c>
      <c r="AR531" s="79" t="b">
        <v>0</v>
      </c>
      <c r="AS531" s="79"/>
      <c r="AT531" s="79">
        <v>33</v>
      </c>
      <c r="AU531" s="84" t="s">
        <v>6491</v>
      </c>
      <c r="AV531" s="79" t="b">
        <v>0</v>
      </c>
      <c r="AW531" s="79" t="s">
        <v>6792</v>
      </c>
      <c r="AX531" s="84" t="s">
        <v>6909</v>
      </c>
      <c r="AY531" s="79" t="s">
        <v>65</v>
      </c>
      <c r="AZ531" s="79" t="str">
        <f>REPLACE(INDEX(GroupVertices[Group],MATCH(Vertices[[#This Row],[Vertex]],GroupVertices[Vertex],0)),1,1,"")</f>
        <v>49</v>
      </c>
      <c r="BA531" s="48"/>
      <c r="BB531" s="48"/>
      <c r="BC531" s="48"/>
      <c r="BD531" s="48"/>
      <c r="BE531" s="48"/>
      <c r="BF531" s="48"/>
      <c r="BG531" s="48"/>
      <c r="BH531" s="48"/>
      <c r="BI531" s="48"/>
      <c r="BJ531" s="48"/>
      <c r="BK531" s="2"/>
      <c r="BL531" s="3"/>
      <c r="BM531" s="3"/>
      <c r="BN531" s="3"/>
      <c r="BO531" s="3"/>
    </row>
    <row r="532" spans="1:67" ht="15">
      <c r="A532" s="65" t="s">
        <v>709</v>
      </c>
      <c r="B532" s="66"/>
      <c r="C532" s="66"/>
      <c r="D532" s="67">
        <v>1.5</v>
      </c>
      <c r="E532" s="69">
        <v>88.33627762820258</v>
      </c>
      <c r="F532" s="103" t="s">
        <v>6537</v>
      </c>
      <c r="G532" s="66"/>
      <c r="H532" s="70"/>
      <c r="I532" s="71"/>
      <c r="J532" s="71"/>
      <c r="K532" s="70" t="s">
        <v>7571</v>
      </c>
      <c r="L532" s="74"/>
      <c r="M532" s="75">
        <v>5383.0712890625</v>
      </c>
      <c r="N532" s="75">
        <v>4610.17529296875</v>
      </c>
      <c r="O532" s="76"/>
      <c r="P532" s="77"/>
      <c r="Q532" s="77"/>
      <c r="R532" s="89"/>
      <c r="S532" s="48">
        <v>1</v>
      </c>
      <c r="T532" s="48">
        <v>0</v>
      </c>
      <c r="U532" s="49">
        <v>0</v>
      </c>
      <c r="V532" s="49">
        <v>0.333333</v>
      </c>
      <c r="W532" s="49">
        <v>0</v>
      </c>
      <c r="X532" s="49">
        <v>0.77027</v>
      </c>
      <c r="Y532" s="49">
        <v>0</v>
      </c>
      <c r="Z532" s="49">
        <v>0</v>
      </c>
      <c r="AA532" s="72">
        <v>532</v>
      </c>
      <c r="AB532" s="72"/>
      <c r="AC532" s="73"/>
      <c r="AD532" s="79" t="s">
        <v>4078</v>
      </c>
      <c r="AE532" s="79">
        <v>187</v>
      </c>
      <c r="AF532" s="79">
        <v>141</v>
      </c>
      <c r="AG532" s="79">
        <v>4589</v>
      </c>
      <c r="AH532" s="79">
        <v>1311</v>
      </c>
      <c r="AI532" s="79"/>
      <c r="AJ532" s="79" t="s">
        <v>4713</v>
      </c>
      <c r="AK532" s="79" t="s">
        <v>5278</v>
      </c>
      <c r="AL532" s="79"/>
      <c r="AM532" s="79"/>
      <c r="AN532" s="81">
        <v>39893.53167824074</v>
      </c>
      <c r="AO532" s="84" t="s">
        <v>6005</v>
      </c>
      <c r="AP532" s="79" t="b">
        <v>0</v>
      </c>
      <c r="AQ532" s="79" t="b">
        <v>0</v>
      </c>
      <c r="AR532" s="79" t="b">
        <v>1</v>
      </c>
      <c r="AS532" s="79"/>
      <c r="AT532" s="79">
        <v>13</v>
      </c>
      <c r="AU532" s="84" t="s">
        <v>6495</v>
      </c>
      <c r="AV532" s="79" t="b">
        <v>0</v>
      </c>
      <c r="AW532" s="79" t="s">
        <v>6792</v>
      </c>
      <c r="AX532" s="84" t="s">
        <v>6913</v>
      </c>
      <c r="AY532" s="79" t="s">
        <v>65</v>
      </c>
      <c r="AZ532" s="79" t="str">
        <f>REPLACE(INDEX(GroupVertices[Group],MATCH(Vertices[[#This Row],[Vertex]],GroupVertices[Vertex],0)),1,1,"")</f>
        <v>41</v>
      </c>
      <c r="BA532" s="48"/>
      <c r="BB532" s="48"/>
      <c r="BC532" s="48"/>
      <c r="BD532" s="48"/>
      <c r="BE532" s="48"/>
      <c r="BF532" s="48"/>
      <c r="BG532" s="48"/>
      <c r="BH532" s="48"/>
      <c r="BI532" s="48"/>
      <c r="BJ532" s="48"/>
      <c r="BK532" s="2"/>
      <c r="BL532" s="3"/>
      <c r="BM532" s="3"/>
      <c r="BN532" s="3"/>
      <c r="BO532" s="3"/>
    </row>
    <row r="533" spans="1:67" ht="15">
      <c r="A533" s="65" t="s">
        <v>710</v>
      </c>
      <c r="B533" s="66"/>
      <c r="C533" s="66"/>
      <c r="D533" s="67">
        <v>1.5</v>
      </c>
      <c r="E533" s="69">
        <v>88.33627762820258</v>
      </c>
      <c r="F533" s="103" t="s">
        <v>6538</v>
      </c>
      <c r="G533" s="66"/>
      <c r="H533" s="70"/>
      <c r="I533" s="71"/>
      <c r="J533" s="71"/>
      <c r="K533" s="70" t="s">
        <v>7572</v>
      </c>
      <c r="L533" s="74"/>
      <c r="M533" s="75">
        <v>5184.8876953125</v>
      </c>
      <c r="N533" s="75">
        <v>4190.56787109375</v>
      </c>
      <c r="O533" s="76"/>
      <c r="P533" s="77"/>
      <c r="Q533" s="77"/>
      <c r="R533" s="89"/>
      <c r="S533" s="48">
        <v>1</v>
      </c>
      <c r="T533" s="48">
        <v>0</v>
      </c>
      <c r="U533" s="49">
        <v>0</v>
      </c>
      <c r="V533" s="49">
        <v>0.333333</v>
      </c>
      <c r="W533" s="49">
        <v>0</v>
      </c>
      <c r="X533" s="49">
        <v>0.77027</v>
      </c>
      <c r="Y533" s="49">
        <v>0</v>
      </c>
      <c r="Z533" s="49">
        <v>0</v>
      </c>
      <c r="AA533" s="72">
        <v>533</v>
      </c>
      <c r="AB533" s="72"/>
      <c r="AC533" s="73"/>
      <c r="AD533" s="79" t="s">
        <v>4079</v>
      </c>
      <c r="AE533" s="79">
        <v>263</v>
      </c>
      <c r="AF533" s="79">
        <v>143</v>
      </c>
      <c r="AG533" s="79">
        <v>12454</v>
      </c>
      <c r="AH533" s="79">
        <v>20986</v>
      </c>
      <c r="AI533" s="79"/>
      <c r="AJ533" s="79" t="s">
        <v>4714</v>
      </c>
      <c r="AK533" s="79" t="s">
        <v>5279</v>
      </c>
      <c r="AL533" s="79"/>
      <c r="AM533" s="79"/>
      <c r="AN533" s="81">
        <v>40380.810011574074</v>
      </c>
      <c r="AO533" s="84" t="s">
        <v>6006</v>
      </c>
      <c r="AP533" s="79" t="b">
        <v>1</v>
      </c>
      <c r="AQ533" s="79" t="b">
        <v>0</v>
      </c>
      <c r="AR533" s="79" t="b">
        <v>0</v>
      </c>
      <c r="AS533" s="79"/>
      <c r="AT533" s="79">
        <v>4</v>
      </c>
      <c r="AU533" s="84" t="s">
        <v>6484</v>
      </c>
      <c r="AV533" s="79" t="b">
        <v>0</v>
      </c>
      <c r="AW533" s="79" t="s">
        <v>6792</v>
      </c>
      <c r="AX533" s="84" t="s">
        <v>6914</v>
      </c>
      <c r="AY533" s="79" t="s">
        <v>65</v>
      </c>
      <c r="AZ533" s="79" t="str">
        <f>REPLACE(INDEX(GroupVertices[Group],MATCH(Vertices[[#This Row],[Vertex]],GroupVertices[Vertex],0)),1,1,"")</f>
        <v>41</v>
      </c>
      <c r="BA533" s="48"/>
      <c r="BB533" s="48"/>
      <c r="BC533" s="48"/>
      <c r="BD533" s="48"/>
      <c r="BE533" s="48"/>
      <c r="BF533" s="48"/>
      <c r="BG533" s="48"/>
      <c r="BH533" s="48"/>
      <c r="BI533" s="48"/>
      <c r="BJ533" s="48"/>
      <c r="BK533" s="2"/>
      <c r="BL533" s="3"/>
      <c r="BM533" s="3"/>
      <c r="BN533" s="3"/>
      <c r="BO533" s="3"/>
    </row>
    <row r="534" spans="1:67" ht="15">
      <c r="A534" s="65" t="s">
        <v>711</v>
      </c>
      <c r="B534" s="66"/>
      <c r="C534" s="66"/>
      <c r="D534" s="67">
        <v>1.5</v>
      </c>
      <c r="E534" s="69">
        <v>100</v>
      </c>
      <c r="F534" s="103" t="s">
        <v>6539</v>
      </c>
      <c r="G534" s="66"/>
      <c r="H534" s="70"/>
      <c r="I534" s="71"/>
      <c r="J534" s="71"/>
      <c r="K534" s="70" t="s">
        <v>7574</v>
      </c>
      <c r="L534" s="74"/>
      <c r="M534" s="75">
        <v>5773.13623046875</v>
      </c>
      <c r="N534" s="75">
        <v>1060.93017578125</v>
      </c>
      <c r="O534" s="76"/>
      <c r="P534" s="77"/>
      <c r="Q534" s="77"/>
      <c r="R534" s="89"/>
      <c r="S534" s="48">
        <v>1</v>
      </c>
      <c r="T534" s="48">
        <v>0</v>
      </c>
      <c r="U534" s="49">
        <v>0</v>
      </c>
      <c r="V534" s="49">
        <v>1</v>
      </c>
      <c r="W534" s="49">
        <v>0</v>
      </c>
      <c r="X534" s="49">
        <v>0.999999</v>
      </c>
      <c r="Y534" s="49">
        <v>0</v>
      </c>
      <c r="Z534" s="49">
        <v>0</v>
      </c>
      <c r="AA534" s="72">
        <v>534</v>
      </c>
      <c r="AB534" s="72"/>
      <c r="AC534" s="73"/>
      <c r="AD534" s="79" t="s">
        <v>4080</v>
      </c>
      <c r="AE534" s="79">
        <v>186</v>
      </c>
      <c r="AF534" s="79">
        <v>494</v>
      </c>
      <c r="AG534" s="79">
        <v>17098</v>
      </c>
      <c r="AH534" s="79">
        <v>8785</v>
      </c>
      <c r="AI534" s="79"/>
      <c r="AJ534" s="79" t="s">
        <v>4716</v>
      </c>
      <c r="AK534" s="79" t="s">
        <v>5280</v>
      </c>
      <c r="AL534" s="84" t="s">
        <v>5640</v>
      </c>
      <c r="AM534" s="79"/>
      <c r="AN534" s="81">
        <v>42823.60275462963</v>
      </c>
      <c r="AO534" s="84" t="s">
        <v>6008</v>
      </c>
      <c r="AP534" s="79" t="b">
        <v>0</v>
      </c>
      <c r="AQ534" s="79" t="b">
        <v>0</v>
      </c>
      <c r="AR534" s="79" t="b">
        <v>1</v>
      </c>
      <c r="AS534" s="79"/>
      <c r="AT534" s="79">
        <v>3</v>
      </c>
      <c r="AU534" s="84" t="s">
        <v>6484</v>
      </c>
      <c r="AV534" s="79" t="b">
        <v>0</v>
      </c>
      <c r="AW534" s="79" t="s">
        <v>6792</v>
      </c>
      <c r="AX534" s="84" t="s">
        <v>6916</v>
      </c>
      <c r="AY534" s="79" t="s">
        <v>65</v>
      </c>
      <c r="AZ534" s="79" t="str">
        <f>REPLACE(INDEX(GroupVertices[Group],MATCH(Vertices[[#This Row],[Vertex]],GroupVertices[Vertex],0)),1,1,"")</f>
        <v>135</v>
      </c>
      <c r="BA534" s="48"/>
      <c r="BB534" s="48"/>
      <c r="BC534" s="48"/>
      <c r="BD534" s="48"/>
      <c r="BE534" s="48"/>
      <c r="BF534" s="48"/>
      <c r="BG534" s="48"/>
      <c r="BH534" s="48"/>
      <c r="BI534" s="48"/>
      <c r="BJ534" s="48"/>
      <c r="BK534" s="2"/>
      <c r="BL534" s="3"/>
      <c r="BM534" s="3"/>
      <c r="BN534" s="3"/>
      <c r="BO534" s="3"/>
    </row>
    <row r="535" spans="1:67" ht="15">
      <c r="A535" s="65" t="s">
        <v>713</v>
      </c>
      <c r="B535" s="66"/>
      <c r="C535" s="66"/>
      <c r="D535" s="67">
        <v>1.5</v>
      </c>
      <c r="E535" s="69">
        <v>100</v>
      </c>
      <c r="F535" s="103" t="s">
        <v>6541</v>
      </c>
      <c r="G535" s="66"/>
      <c r="H535" s="70"/>
      <c r="I535" s="71"/>
      <c r="J535" s="71"/>
      <c r="K535" s="70" t="s">
        <v>7578</v>
      </c>
      <c r="L535" s="74"/>
      <c r="M535" s="75">
        <v>6956.3857421875</v>
      </c>
      <c r="N535" s="75">
        <v>318.27703857421875</v>
      </c>
      <c r="O535" s="76"/>
      <c r="P535" s="77"/>
      <c r="Q535" s="77"/>
      <c r="R535" s="89"/>
      <c r="S535" s="48">
        <v>1</v>
      </c>
      <c r="T535" s="48">
        <v>0</v>
      </c>
      <c r="U535" s="49">
        <v>0</v>
      </c>
      <c r="V535" s="49">
        <v>1</v>
      </c>
      <c r="W535" s="49">
        <v>0</v>
      </c>
      <c r="X535" s="49">
        <v>0.999999</v>
      </c>
      <c r="Y535" s="49">
        <v>0</v>
      </c>
      <c r="Z535" s="49">
        <v>0</v>
      </c>
      <c r="AA535" s="72">
        <v>535</v>
      </c>
      <c r="AB535" s="72"/>
      <c r="AC535" s="73"/>
      <c r="AD535" s="79" t="s">
        <v>4084</v>
      </c>
      <c r="AE535" s="79">
        <v>8758</v>
      </c>
      <c r="AF535" s="79">
        <v>10307</v>
      </c>
      <c r="AG535" s="79">
        <v>4690</v>
      </c>
      <c r="AH535" s="79">
        <v>48077</v>
      </c>
      <c r="AI535" s="79"/>
      <c r="AJ535" s="79" t="s">
        <v>4720</v>
      </c>
      <c r="AK535" s="79"/>
      <c r="AL535" s="79"/>
      <c r="AM535" s="79"/>
      <c r="AN535" s="81">
        <v>43279.86864583333</v>
      </c>
      <c r="AO535" s="84" t="s">
        <v>6011</v>
      </c>
      <c r="AP535" s="79" t="b">
        <v>0</v>
      </c>
      <c r="AQ535" s="79" t="b">
        <v>0</v>
      </c>
      <c r="AR535" s="79" t="b">
        <v>0</v>
      </c>
      <c r="AS535" s="79"/>
      <c r="AT535" s="79">
        <v>31</v>
      </c>
      <c r="AU535" s="84" t="s">
        <v>6484</v>
      </c>
      <c r="AV535" s="79" t="b">
        <v>0</v>
      </c>
      <c r="AW535" s="79" t="s">
        <v>6792</v>
      </c>
      <c r="AX535" s="84" t="s">
        <v>6920</v>
      </c>
      <c r="AY535" s="79" t="s">
        <v>65</v>
      </c>
      <c r="AZ535" s="79" t="str">
        <f>REPLACE(INDEX(GroupVertices[Group],MATCH(Vertices[[#This Row],[Vertex]],GroupVertices[Vertex],0)),1,1,"")</f>
        <v>85</v>
      </c>
      <c r="BA535" s="48"/>
      <c r="BB535" s="48"/>
      <c r="BC535" s="48"/>
      <c r="BD535" s="48"/>
      <c r="BE535" s="48"/>
      <c r="BF535" s="48"/>
      <c r="BG535" s="48"/>
      <c r="BH535" s="48"/>
      <c r="BI535" s="48"/>
      <c r="BJ535" s="48"/>
      <c r="BK535" s="2"/>
      <c r="BL535" s="3"/>
      <c r="BM535" s="3"/>
      <c r="BN535" s="3"/>
      <c r="BO535" s="3"/>
    </row>
    <row r="536" spans="1:67" ht="15">
      <c r="A536" s="65" t="s">
        <v>714</v>
      </c>
      <c r="B536" s="66"/>
      <c r="C536" s="66"/>
      <c r="D536" s="67">
        <v>1.5</v>
      </c>
      <c r="E536" s="69">
        <v>76.67256587317844</v>
      </c>
      <c r="F536" s="103" t="s">
        <v>6542</v>
      </c>
      <c r="G536" s="66"/>
      <c r="H536" s="70"/>
      <c r="I536" s="71"/>
      <c r="J536" s="71"/>
      <c r="K536" s="70" t="s">
        <v>7590</v>
      </c>
      <c r="L536" s="74"/>
      <c r="M536" s="75">
        <v>3042.60595703125</v>
      </c>
      <c r="N536" s="75">
        <v>3066.46142578125</v>
      </c>
      <c r="O536" s="76"/>
      <c r="P536" s="77"/>
      <c r="Q536" s="77"/>
      <c r="R536" s="89"/>
      <c r="S536" s="48">
        <v>1</v>
      </c>
      <c r="T536" s="48">
        <v>0</v>
      </c>
      <c r="U536" s="49">
        <v>0</v>
      </c>
      <c r="V536" s="49">
        <v>0.111111</v>
      </c>
      <c r="W536" s="49">
        <v>0</v>
      </c>
      <c r="X536" s="49">
        <v>0.67167</v>
      </c>
      <c r="Y536" s="49">
        <v>0</v>
      </c>
      <c r="Z536" s="49">
        <v>0</v>
      </c>
      <c r="AA536" s="72">
        <v>536</v>
      </c>
      <c r="AB536" s="72"/>
      <c r="AC536" s="73"/>
      <c r="AD536" s="79" t="s">
        <v>4096</v>
      </c>
      <c r="AE536" s="79">
        <v>1129</v>
      </c>
      <c r="AF536" s="79">
        <v>714</v>
      </c>
      <c r="AG536" s="79">
        <v>108031</v>
      </c>
      <c r="AH536" s="79">
        <v>308514</v>
      </c>
      <c r="AI536" s="79"/>
      <c r="AJ536" s="79" t="s">
        <v>4732</v>
      </c>
      <c r="AK536" s="79" t="s">
        <v>5290</v>
      </c>
      <c r="AL536" s="79"/>
      <c r="AM536" s="79"/>
      <c r="AN536" s="81">
        <v>40046.10258101852</v>
      </c>
      <c r="AO536" s="79"/>
      <c r="AP536" s="79" t="b">
        <v>1</v>
      </c>
      <c r="AQ536" s="79" t="b">
        <v>0</v>
      </c>
      <c r="AR536" s="79" t="b">
        <v>0</v>
      </c>
      <c r="AS536" s="79"/>
      <c r="AT536" s="79">
        <v>25</v>
      </c>
      <c r="AU536" s="84" t="s">
        <v>6484</v>
      </c>
      <c r="AV536" s="79" t="b">
        <v>0</v>
      </c>
      <c r="AW536" s="79" t="s">
        <v>6792</v>
      </c>
      <c r="AX536" s="84" t="s">
        <v>6932</v>
      </c>
      <c r="AY536" s="79" t="s">
        <v>65</v>
      </c>
      <c r="AZ536" s="79" t="str">
        <f>REPLACE(INDEX(GroupVertices[Group],MATCH(Vertices[[#This Row],[Vertex]],GroupVertices[Vertex],0)),1,1,"")</f>
        <v>17</v>
      </c>
      <c r="BA536" s="48"/>
      <c r="BB536" s="48"/>
      <c r="BC536" s="48"/>
      <c r="BD536" s="48"/>
      <c r="BE536" s="48"/>
      <c r="BF536" s="48"/>
      <c r="BG536" s="48"/>
      <c r="BH536" s="48"/>
      <c r="BI536" s="48"/>
      <c r="BJ536" s="48"/>
      <c r="BK536" s="2"/>
      <c r="BL536" s="3"/>
      <c r="BM536" s="3"/>
      <c r="BN536" s="3"/>
      <c r="BO536" s="3"/>
    </row>
    <row r="537" spans="1:67" ht="15">
      <c r="A537" s="65" t="s">
        <v>715</v>
      </c>
      <c r="B537" s="66"/>
      <c r="C537" s="66"/>
      <c r="D537" s="67">
        <v>1.5</v>
      </c>
      <c r="E537" s="69">
        <v>100</v>
      </c>
      <c r="F537" s="103" t="s">
        <v>6543</v>
      </c>
      <c r="G537" s="66"/>
      <c r="H537" s="70"/>
      <c r="I537" s="71"/>
      <c r="J537" s="71"/>
      <c r="K537" s="70" t="s">
        <v>7594</v>
      </c>
      <c r="L537" s="74"/>
      <c r="M537" s="75">
        <v>6163.2099609375</v>
      </c>
      <c r="N537" s="75">
        <v>6948.9169921875</v>
      </c>
      <c r="O537" s="76"/>
      <c r="P537" s="77"/>
      <c r="Q537" s="77"/>
      <c r="R537" s="89"/>
      <c r="S537" s="48">
        <v>1</v>
      </c>
      <c r="T537" s="48">
        <v>0</v>
      </c>
      <c r="U537" s="49">
        <v>0</v>
      </c>
      <c r="V537" s="49">
        <v>1</v>
      </c>
      <c r="W537" s="49">
        <v>0</v>
      </c>
      <c r="X537" s="49">
        <v>0.999999</v>
      </c>
      <c r="Y537" s="49">
        <v>0</v>
      </c>
      <c r="Z537" s="49">
        <v>0</v>
      </c>
      <c r="AA537" s="72">
        <v>537</v>
      </c>
      <c r="AB537" s="72"/>
      <c r="AC537" s="73"/>
      <c r="AD537" s="79" t="s">
        <v>4100</v>
      </c>
      <c r="AE537" s="79">
        <v>698</v>
      </c>
      <c r="AF537" s="79">
        <v>7755</v>
      </c>
      <c r="AG537" s="79">
        <v>7429</v>
      </c>
      <c r="AH537" s="79">
        <v>9109</v>
      </c>
      <c r="AI537" s="79"/>
      <c r="AJ537" s="79" t="s">
        <v>4736</v>
      </c>
      <c r="AK537" s="79" t="s">
        <v>5293</v>
      </c>
      <c r="AL537" s="84" t="s">
        <v>5651</v>
      </c>
      <c r="AM537" s="79"/>
      <c r="AN537" s="81">
        <v>39604.25037037037</v>
      </c>
      <c r="AO537" s="84" t="s">
        <v>6024</v>
      </c>
      <c r="AP537" s="79" t="b">
        <v>0</v>
      </c>
      <c r="AQ537" s="79" t="b">
        <v>0</v>
      </c>
      <c r="AR537" s="79" t="b">
        <v>1</v>
      </c>
      <c r="AS537" s="79"/>
      <c r="AT537" s="79">
        <v>116</v>
      </c>
      <c r="AU537" s="84" t="s">
        <v>6491</v>
      </c>
      <c r="AV537" s="79" t="b">
        <v>0</v>
      </c>
      <c r="AW537" s="79" t="s">
        <v>6792</v>
      </c>
      <c r="AX537" s="84" t="s">
        <v>6936</v>
      </c>
      <c r="AY537" s="79" t="s">
        <v>65</v>
      </c>
      <c r="AZ537" s="79" t="str">
        <f>REPLACE(INDEX(GroupVertices[Group],MATCH(Vertices[[#This Row],[Vertex]],GroupVertices[Vertex],0)),1,1,"")</f>
        <v>121</v>
      </c>
      <c r="BA537" s="48"/>
      <c r="BB537" s="48"/>
      <c r="BC537" s="48"/>
      <c r="BD537" s="48"/>
      <c r="BE537" s="48"/>
      <c r="BF537" s="48"/>
      <c r="BG537" s="48"/>
      <c r="BH537" s="48"/>
      <c r="BI537" s="48"/>
      <c r="BJ537" s="48"/>
      <c r="BK537" s="2"/>
      <c r="BL537" s="3"/>
      <c r="BM537" s="3"/>
      <c r="BN537" s="3"/>
      <c r="BO537" s="3"/>
    </row>
    <row r="538" spans="1:67" ht="15">
      <c r="A538" s="65" t="s">
        <v>716</v>
      </c>
      <c r="B538" s="66"/>
      <c r="C538" s="66"/>
      <c r="D538" s="67">
        <v>1.5</v>
      </c>
      <c r="E538" s="69">
        <v>88.33627762820258</v>
      </c>
      <c r="F538" s="103" t="s">
        <v>6544</v>
      </c>
      <c r="G538" s="66"/>
      <c r="H538" s="70"/>
      <c r="I538" s="71"/>
      <c r="J538" s="71"/>
      <c r="K538" s="70" t="s">
        <v>7596</v>
      </c>
      <c r="L538" s="74"/>
      <c r="M538" s="75">
        <v>4485.88916015625</v>
      </c>
      <c r="N538" s="75">
        <v>5565.91357421875</v>
      </c>
      <c r="O538" s="76"/>
      <c r="P538" s="77"/>
      <c r="Q538" s="77"/>
      <c r="R538" s="89"/>
      <c r="S538" s="48">
        <v>1</v>
      </c>
      <c r="T538" s="48">
        <v>0</v>
      </c>
      <c r="U538" s="49">
        <v>0</v>
      </c>
      <c r="V538" s="49">
        <v>0.333333</v>
      </c>
      <c r="W538" s="49">
        <v>0</v>
      </c>
      <c r="X538" s="49">
        <v>0.77027</v>
      </c>
      <c r="Y538" s="49">
        <v>0</v>
      </c>
      <c r="Z538" s="49">
        <v>0</v>
      </c>
      <c r="AA538" s="72">
        <v>538</v>
      </c>
      <c r="AB538" s="72"/>
      <c r="AC538" s="73"/>
      <c r="AD538" s="79" t="s">
        <v>4102</v>
      </c>
      <c r="AE538" s="79">
        <v>3551</v>
      </c>
      <c r="AF538" s="79">
        <v>179116</v>
      </c>
      <c r="AG538" s="79">
        <v>120730</v>
      </c>
      <c r="AH538" s="79">
        <v>481576</v>
      </c>
      <c r="AI538" s="79"/>
      <c r="AJ538" s="79" t="s">
        <v>4738</v>
      </c>
      <c r="AK538" s="79"/>
      <c r="AL538" s="79"/>
      <c r="AM538" s="79"/>
      <c r="AN538" s="81">
        <v>39158.235289351855</v>
      </c>
      <c r="AO538" s="84" t="s">
        <v>6026</v>
      </c>
      <c r="AP538" s="79" t="b">
        <v>0</v>
      </c>
      <c r="AQ538" s="79" t="b">
        <v>0</v>
      </c>
      <c r="AR538" s="79" t="b">
        <v>0</v>
      </c>
      <c r="AS538" s="79"/>
      <c r="AT538" s="79">
        <v>2191</v>
      </c>
      <c r="AU538" s="84" t="s">
        <v>6490</v>
      </c>
      <c r="AV538" s="79" t="b">
        <v>0</v>
      </c>
      <c r="AW538" s="79" t="s">
        <v>6792</v>
      </c>
      <c r="AX538" s="84" t="s">
        <v>6938</v>
      </c>
      <c r="AY538" s="79" t="s">
        <v>65</v>
      </c>
      <c r="AZ538" s="79" t="str">
        <f>REPLACE(INDEX(GroupVertices[Group],MATCH(Vertices[[#This Row],[Vertex]],GroupVertices[Vertex],0)),1,1,"")</f>
        <v>46</v>
      </c>
      <c r="BA538" s="48"/>
      <c r="BB538" s="48"/>
      <c r="BC538" s="48"/>
      <c r="BD538" s="48"/>
      <c r="BE538" s="48"/>
      <c r="BF538" s="48"/>
      <c r="BG538" s="48"/>
      <c r="BH538" s="48"/>
      <c r="BI538" s="48"/>
      <c r="BJ538" s="48"/>
      <c r="BK538" s="2"/>
      <c r="BL538" s="3"/>
      <c r="BM538" s="3"/>
      <c r="BN538" s="3"/>
      <c r="BO538" s="3"/>
    </row>
    <row r="539" spans="1:67" ht="15">
      <c r="A539" s="65" t="s">
        <v>717</v>
      </c>
      <c r="B539" s="66"/>
      <c r="C539" s="66"/>
      <c r="D539" s="67">
        <v>1.5</v>
      </c>
      <c r="E539" s="69">
        <v>88.33627762820258</v>
      </c>
      <c r="F539" s="103" t="s">
        <v>6545</v>
      </c>
      <c r="G539" s="66"/>
      <c r="H539" s="70"/>
      <c r="I539" s="71"/>
      <c r="J539" s="71"/>
      <c r="K539" s="70" t="s">
        <v>7597</v>
      </c>
      <c r="L539" s="74"/>
      <c r="M539" s="75">
        <v>4283.69287109375</v>
      </c>
      <c r="N539" s="75">
        <v>5145.38232421875</v>
      </c>
      <c r="O539" s="76"/>
      <c r="P539" s="77"/>
      <c r="Q539" s="77"/>
      <c r="R539" s="89"/>
      <c r="S539" s="48">
        <v>1</v>
      </c>
      <c r="T539" s="48">
        <v>0</v>
      </c>
      <c r="U539" s="49">
        <v>0</v>
      </c>
      <c r="V539" s="49">
        <v>0.333333</v>
      </c>
      <c r="W539" s="49">
        <v>0</v>
      </c>
      <c r="X539" s="49">
        <v>0.77027</v>
      </c>
      <c r="Y539" s="49">
        <v>0</v>
      </c>
      <c r="Z539" s="49">
        <v>0</v>
      </c>
      <c r="AA539" s="72">
        <v>539</v>
      </c>
      <c r="AB539" s="72"/>
      <c r="AC539" s="73"/>
      <c r="AD539" s="79" t="s">
        <v>4103</v>
      </c>
      <c r="AE539" s="79">
        <v>2228</v>
      </c>
      <c r="AF539" s="79">
        <v>22298</v>
      </c>
      <c r="AG539" s="79">
        <v>170401</v>
      </c>
      <c r="AH539" s="79">
        <v>1109</v>
      </c>
      <c r="AI539" s="79"/>
      <c r="AJ539" s="79" t="s">
        <v>4739</v>
      </c>
      <c r="AK539" s="79" t="s">
        <v>5295</v>
      </c>
      <c r="AL539" s="84" t="s">
        <v>5652</v>
      </c>
      <c r="AM539" s="79"/>
      <c r="AN539" s="81">
        <v>40154.96487268519</v>
      </c>
      <c r="AO539" s="84" t="s">
        <v>6027</v>
      </c>
      <c r="AP539" s="79" t="b">
        <v>0</v>
      </c>
      <c r="AQ539" s="79" t="b">
        <v>0</v>
      </c>
      <c r="AR539" s="79" t="b">
        <v>0</v>
      </c>
      <c r="AS539" s="79"/>
      <c r="AT539" s="79">
        <v>883</v>
      </c>
      <c r="AU539" s="84" t="s">
        <v>6487</v>
      </c>
      <c r="AV539" s="79" t="b">
        <v>0</v>
      </c>
      <c r="AW539" s="79" t="s">
        <v>6792</v>
      </c>
      <c r="AX539" s="84" t="s">
        <v>6939</v>
      </c>
      <c r="AY539" s="79" t="s">
        <v>65</v>
      </c>
      <c r="AZ539" s="79" t="str">
        <f>REPLACE(INDEX(GroupVertices[Group],MATCH(Vertices[[#This Row],[Vertex]],GroupVertices[Vertex],0)),1,1,"")</f>
        <v>46</v>
      </c>
      <c r="BA539" s="48"/>
      <c r="BB539" s="48"/>
      <c r="BC539" s="48"/>
      <c r="BD539" s="48"/>
      <c r="BE539" s="48"/>
      <c r="BF539" s="48"/>
      <c r="BG539" s="48"/>
      <c r="BH539" s="48"/>
      <c r="BI539" s="48"/>
      <c r="BJ539" s="48"/>
      <c r="BK539" s="2"/>
      <c r="BL539" s="3"/>
      <c r="BM539" s="3"/>
      <c r="BN539" s="3"/>
      <c r="BO539" s="3"/>
    </row>
    <row r="540" spans="1:67" ht="15">
      <c r="A540" s="65" t="s">
        <v>718</v>
      </c>
      <c r="B540" s="66"/>
      <c r="C540" s="66"/>
      <c r="D540" s="67">
        <v>1.5</v>
      </c>
      <c r="E540" s="69">
        <v>100</v>
      </c>
      <c r="F540" s="103" t="s">
        <v>6546</v>
      </c>
      <c r="G540" s="66"/>
      <c r="H540" s="70"/>
      <c r="I540" s="71"/>
      <c r="J540" s="71"/>
      <c r="K540" s="70" t="s">
        <v>7600</v>
      </c>
      <c r="L540" s="74"/>
      <c r="M540" s="75">
        <v>7489.4765625</v>
      </c>
      <c r="N540" s="75">
        <v>6312.3759765625</v>
      </c>
      <c r="O540" s="76"/>
      <c r="P540" s="77"/>
      <c r="Q540" s="77"/>
      <c r="R540" s="89"/>
      <c r="S540" s="48">
        <v>1</v>
      </c>
      <c r="T540" s="48">
        <v>0</v>
      </c>
      <c r="U540" s="49">
        <v>0</v>
      </c>
      <c r="V540" s="49">
        <v>1</v>
      </c>
      <c r="W540" s="49">
        <v>0</v>
      </c>
      <c r="X540" s="49">
        <v>0.999999</v>
      </c>
      <c r="Y540" s="49">
        <v>0</v>
      </c>
      <c r="Z540" s="49">
        <v>0</v>
      </c>
      <c r="AA540" s="72">
        <v>540</v>
      </c>
      <c r="AB540" s="72"/>
      <c r="AC540" s="73"/>
      <c r="AD540" s="79" t="s">
        <v>4106</v>
      </c>
      <c r="AE540" s="79">
        <v>1093</v>
      </c>
      <c r="AF540" s="79">
        <v>724</v>
      </c>
      <c r="AG540" s="79">
        <v>39076</v>
      </c>
      <c r="AH540" s="79">
        <v>45384</v>
      </c>
      <c r="AI540" s="79"/>
      <c r="AJ540" s="79" t="s">
        <v>4742</v>
      </c>
      <c r="AK540" s="79" t="s">
        <v>5298</v>
      </c>
      <c r="AL540" s="84" t="s">
        <v>5653</v>
      </c>
      <c r="AM540" s="79"/>
      <c r="AN540" s="81">
        <v>41034.191145833334</v>
      </c>
      <c r="AO540" s="84" t="s">
        <v>6030</v>
      </c>
      <c r="AP540" s="79" t="b">
        <v>0</v>
      </c>
      <c r="AQ540" s="79" t="b">
        <v>0</v>
      </c>
      <c r="AR540" s="79" t="b">
        <v>1</v>
      </c>
      <c r="AS540" s="79"/>
      <c r="AT540" s="79">
        <v>3</v>
      </c>
      <c r="AU540" s="84" t="s">
        <v>6490</v>
      </c>
      <c r="AV540" s="79" t="b">
        <v>0</v>
      </c>
      <c r="AW540" s="79" t="s">
        <v>6792</v>
      </c>
      <c r="AX540" s="84" t="s">
        <v>6942</v>
      </c>
      <c r="AY540" s="79" t="s">
        <v>65</v>
      </c>
      <c r="AZ540" s="79" t="str">
        <f>REPLACE(INDEX(GroupVertices[Group],MATCH(Vertices[[#This Row],[Vertex]],GroupVertices[Vertex],0)),1,1,"")</f>
        <v>83</v>
      </c>
      <c r="BA540" s="48"/>
      <c r="BB540" s="48"/>
      <c r="BC540" s="48"/>
      <c r="BD540" s="48"/>
      <c r="BE540" s="48"/>
      <c r="BF540" s="48"/>
      <c r="BG540" s="48"/>
      <c r="BH540" s="48"/>
      <c r="BI540" s="48"/>
      <c r="BJ540" s="48"/>
      <c r="BK540" s="2"/>
      <c r="BL540" s="3"/>
      <c r="BM540" s="3"/>
      <c r="BN540" s="3"/>
      <c r="BO540" s="3"/>
    </row>
    <row r="541" spans="1:67" ht="15">
      <c r="A541" s="65" t="s">
        <v>721</v>
      </c>
      <c r="B541" s="66"/>
      <c r="C541" s="66"/>
      <c r="D541" s="67">
        <v>1.5</v>
      </c>
      <c r="E541" s="69">
        <v>100</v>
      </c>
      <c r="F541" s="103" t="s">
        <v>6549</v>
      </c>
      <c r="G541" s="66"/>
      <c r="H541" s="70"/>
      <c r="I541" s="71"/>
      <c r="J541" s="71"/>
      <c r="K541" s="70" t="s">
        <v>7607</v>
      </c>
      <c r="L541" s="74"/>
      <c r="M541" s="75">
        <v>6566.2802734375</v>
      </c>
      <c r="N541" s="75">
        <v>2519.67919921875</v>
      </c>
      <c r="O541" s="76"/>
      <c r="P541" s="77"/>
      <c r="Q541" s="77"/>
      <c r="R541" s="89"/>
      <c r="S541" s="48">
        <v>1</v>
      </c>
      <c r="T541" s="48">
        <v>0</v>
      </c>
      <c r="U541" s="49">
        <v>0</v>
      </c>
      <c r="V541" s="49">
        <v>1</v>
      </c>
      <c r="W541" s="49">
        <v>0</v>
      </c>
      <c r="X541" s="49">
        <v>0.999999</v>
      </c>
      <c r="Y541" s="49">
        <v>0</v>
      </c>
      <c r="Z541" s="49">
        <v>0</v>
      </c>
      <c r="AA541" s="72">
        <v>541</v>
      </c>
      <c r="AB541" s="72"/>
      <c r="AC541" s="73"/>
      <c r="AD541" s="79" t="s">
        <v>4113</v>
      </c>
      <c r="AE541" s="79">
        <v>360</v>
      </c>
      <c r="AF541" s="79">
        <v>1368</v>
      </c>
      <c r="AG541" s="79">
        <v>839</v>
      </c>
      <c r="AH541" s="79">
        <v>2440</v>
      </c>
      <c r="AI541" s="79"/>
      <c r="AJ541" s="79" t="s">
        <v>4749</v>
      </c>
      <c r="AK541" s="79" t="s">
        <v>5302</v>
      </c>
      <c r="AL541" s="84" t="s">
        <v>5656</v>
      </c>
      <c r="AM541" s="79"/>
      <c r="AN541" s="81">
        <v>43471.21722222222</v>
      </c>
      <c r="AO541" s="84" t="s">
        <v>6037</v>
      </c>
      <c r="AP541" s="79" t="b">
        <v>1</v>
      </c>
      <c r="AQ541" s="79" t="b">
        <v>0</v>
      </c>
      <c r="AR541" s="79" t="b">
        <v>0</v>
      </c>
      <c r="AS541" s="79"/>
      <c r="AT541" s="79">
        <v>5</v>
      </c>
      <c r="AU541" s="79"/>
      <c r="AV541" s="79" t="b">
        <v>0</v>
      </c>
      <c r="AW541" s="79" t="s">
        <v>6792</v>
      </c>
      <c r="AX541" s="84" t="s">
        <v>6949</v>
      </c>
      <c r="AY541" s="79" t="s">
        <v>65</v>
      </c>
      <c r="AZ541" s="79" t="str">
        <f>REPLACE(INDEX(GroupVertices[Group],MATCH(Vertices[[#This Row],[Vertex]],GroupVertices[Vertex],0)),1,1,"")</f>
        <v>61</v>
      </c>
      <c r="BA541" s="48"/>
      <c r="BB541" s="48"/>
      <c r="BC541" s="48"/>
      <c r="BD541" s="48"/>
      <c r="BE541" s="48"/>
      <c r="BF541" s="48"/>
      <c r="BG541" s="48"/>
      <c r="BH541" s="48"/>
      <c r="BI541" s="48"/>
      <c r="BJ541" s="48"/>
      <c r="BK541" s="2"/>
      <c r="BL541" s="3"/>
      <c r="BM541" s="3"/>
      <c r="BN541" s="3"/>
      <c r="BO541" s="3"/>
    </row>
    <row r="542" spans="1:67" ht="15">
      <c r="A542" s="65" t="s">
        <v>722</v>
      </c>
      <c r="B542" s="66"/>
      <c r="C542" s="66"/>
      <c r="D542" s="67">
        <v>1.5</v>
      </c>
      <c r="E542" s="69">
        <v>100</v>
      </c>
      <c r="F542" s="103" t="s">
        <v>6550</v>
      </c>
      <c r="G542" s="66"/>
      <c r="H542" s="70"/>
      <c r="I542" s="71"/>
      <c r="J542" s="71"/>
      <c r="K542" s="70" t="s">
        <v>7611</v>
      </c>
      <c r="L542" s="74"/>
      <c r="M542" s="75">
        <v>6163.21630859375</v>
      </c>
      <c r="N542" s="75">
        <v>6232.80810546875</v>
      </c>
      <c r="O542" s="76"/>
      <c r="P542" s="77"/>
      <c r="Q542" s="77"/>
      <c r="R542" s="89"/>
      <c r="S542" s="48">
        <v>1</v>
      </c>
      <c r="T542" s="48">
        <v>0</v>
      </c>
      <c r="U542" s="49">
        <v>0</v>
      </c>
      <c r="V542" s="49">
        <v>1</v>
      </c>
      <c r="W542" s="49">
        <v>0</v>
      </c>
      <c r="X542" s="49">
        <v>0.999999</v>
      </c>
      <c r="Y542" s="49">
        <v>0</v>
      </c>
      <c r="Z542" s="49">
        <v>0</v>
      </c>
      <c r="AA542" s="72">
        <v>542</v>
      </c>
      <c r="AB542" s="72"/>
      <c r="AC542" s="73"/>
      <c r="AD542" s="79" t="s">
        <v>4117</v>
      </c>
      <c r="AE542" s="79">
        <v>18969</v>
      </c>
      <c r="AF542" s="79">
        <v>25288</v>
      </c>
      <c r="AG542" s="79">
        <v>58685</v>
      </c>
      <c r="AH542" s="79">
        <v>139942</v>
      </c>
      <c r="AI542" s="79"/>
      <c r="AJ542" s="79" t="s">
        <v>4752</v>
      </c>
      <c r="AK542" s="79" t="s">
        <v>5233</v>
      </c>
      <c r="AL542" s="84" t="s">
        <v>5657</v>
      </c>
      <c r="AM542" s="79"/>
      <c r="AN542" s="81">
        <v>39896.82202546296</v>
      </c>
      <c r="AO542" s="84" t="s">
        <v>6041</v>
      </c>
      <c r="AP542" s="79" t="b">
        <v>0</v>
      </c>
      <c r="AQ542" s="79" t="b">
        <v>0</v>
      </c>
      <c r="AR542" s="79" t="b">
        <v>0</v>
      </c>
      <c r="AS542" s="79"/>
      <c r="AT542" s="79">
        <v>233</v>
      </c>
      <c r="AU542" s="84" t="s">
        <v>6500</v>
      </c>
      <c r="AV542" s="79" t="b">
        <v>0</v>
      </c>
      <c r="AW542" s="79" t="s">
        <v>6792</v>
      </c>
      <c r="AX542" s="84" t="s">
        <v>6953</v>
      </c>
      <c r="AY542" s="79" t="s">
        <v>65</v>
      </c>
      <c r="AZ542" s="79" t="str">
        <f>REPLACE(INDEX(GroupVertices[Group],MATCH(Vertices[[#This Row],[Vertex]],GroupVertices[Vertex],0)),1,1,"")</f>
        <v>122</v>
      </c>
      <c r="BA542" s="48"/>
      <c r="BB542" s="48"/>
      <c r="BC542" s="48"/>
      <c r="BD542" s="48"/>
      <c r="BE542" s="48"/>
      <c r="BF542" s="48"/>
      <c r="BG542" s="48"/>
      <c r="BH542" s="48"/>
      <c r="BI542" s="48"/>
      <c r="BJ542" s="48"/>
      <c r="BK542" s="2"/>
      <c r="BL542" s="3"/>
      <c r="BM542" s="3"/>
      <c r="BN542" s="3"/>
      <c r="BO542" s="3"/>
    </row>
    <row r="543" spans="1:67" ht="15">
      <c r="A543" s="65" t="s">
        <v>723</v>
      </c>
      <c r="B543" s="66"/>
      <c r="C543" s="66"/>
      <c r="D543" s="67">
        <v>1.5</v>
      </c>
      <c r="E543" s="69">
        <v>67.67700109009546</v>
      </c>
      <c r="F543" s="103" t="s">
        <v>6551</v>
      </c>
      <c r="G543" s="66"/>
      <c r="H543" s="70"/>
      <c r="I543" s="71"/>
      <c r="J543" s="71"/>
      <c r="K543" s="70" t="s">
        <v>7618</v>
      </c>
      <c r="L543" s="74"/>
      <c r="M543" s="75">
        <v>1574.732177734375</v>
      </c>
      <c r="N543" s="75">
        <v>1686.391357421875</v>
      </c>
      <c r="O543" s="76"/>
      <c r="P543" s="77"/>
      <c r="Q543" s="77"/>
      <c r="R543" s="89"/>
      <c r="S543" s="48">
        <v>1</v>
      </c>
      <c r="T543" s="48">
        <v>0</v>
      </c>
      <c r="U543" s="49">
        <v>0</v>
      </c>
      <c r="V543" s="49">
        <v>0.047619</v>
      </c>
      <c r="W543" s="49">
        <v>0</v>
      </c>
      <c r="X543" s="49">
        <v>0.582309</v>
      </c>
      <c r="Y543" s="49">
        <v>0</v>
      </c>
      <c r="Z543" s="49">
        <v>0</v>
      </c>
      <c r="AA543" s="72">
        <v>543</v>
      </c>
      <c r="AB543" s="72"/>
      <c r="AC543" s="73"/>
      <c r="AD543" s="79" t="s">
        <v>4124</v>
      </c>
      <c r="AE543" s="79">
        <v>3621</v>
      </c>
      <c r="AF543" s="79">
        <v>5194</v>
      </c>
      <c r="AG543" s="79">
        <v>11030</v>
      </c>
      <c r="AH543" s="79">
        <v>882</v>
      </c>
      <c r="AI543" s="79"/>
      <c r="AJ543" s="79" t="s">
        <v>4759</v>
      </c>
      <c r="AK543" s="79" t="s">
        <v>5307</v>
      </c>
      <c r="AL543" s="84" t="s">
        <v>5659</v>
      </c>
      <c r="AM543" s="79"/>
      <c r="AN543" s="81">
        <v>40825.147673611114</v>
      </c>
      <c r="AO543" s="84" t="s">
        <v>6046</v>
      </c>
      <c r="AP543" s="79" t="b">
        <v>0</v>
      </c>
      <c r="AQ543" s="79" t="b">
        <v>0</v>
      </c>
      <c r="AR543" s="79" t="b">
        <v>0</v>
      </c>
      <c r="AS543" s="79"/>
      <c r="AT543" s="79">
        <v>113</v>
      </c>
      <c r="AU543" s="84" t="s">
        <v>6486</v>
      </c>
      <c r="AV543" s="79" t="b">
        <v>0</v>
      </c>
      <c r="AW543" s="79" t="s">
        <v>6792</v>
      </c>
      <c r="AX543" s="84" t="s">
        <v>6960</v>
      </c>
      <c r="AY543" s="79" t="s">
        <v>65</v>
      </c>
      <c r="AZ543" s="79" t="str">
        <f>REPLACE(INDEX(GroupVertices[Group],MATCH(Vertices[[#This Row],[Vertex]],GroupVertices[Vertex],0)),1,1,"")</f>
        <v>5</v>
      </c>
      <c r="BA543" s="48"/>
      <c r="BB543" s="48"/>
      <c r="BC543" s="48"/>
      <c r="BD543" s="48"/>
      <c r="BE543" s="48"/>
      <c r="BF543" s="48"/>
      <c r="BG543" s="48"/>
      <c r="BH543" s="48"/>
      <c r="BI543" s="48"/>
      <c r="BJ543" s="48"/>
      <c r="BK543" s="2"/>
      <c r="BL543" s="3"/>
      <c r="BM543" s="3"/>
      <c r="BN543" s="3"/>
      <c r="BO543" s="3"/>
    </row>
    <row r="544" spans="1:67" ht="15">
      <c r="A544" s="65" t="s">
        <v>724</v>
      </c>
      <c r="B544" s="66"/>
      <c r="C544" s="66"/>
      <c r="D544" s="67">
        <v>1.5</v>
      </c>
      <c r="E544" s="69">
        <v>67.67700109009546</v>
      </c>
      <c r="F544" s="103" t="s">
        <v>6552</v>
      </c>
      <c r="G544" s="66"/>
      <c r="H544" s="70"/>
      <c r="I544" s="71"/>
      <c r="J544" s="71"/>
      <c r="K544" s="70" t="s">
        <v>7619</v>
      </c>
      <c r="L544" s="74"/>
      <c r="M544" s="75">
        <v>2197.4384765625</v>
      </c>
      <c r="N544" s="75">
        <v>2068.763427734375</v>
      </c>
      <c r="O544" s="76"/>
      <c r="P544" s="77"/>
      <c r="Q544" s="77"/>
      <c r="R544" s="89"/>
      <c r="S544" s="48">
        <v>1</v>
      </c>
      <c r="T544" s="48">
        <v>0</v>
      </c>
      <c r="U544" s="49">
        <v>0</v>
      </c>
      <c r="V544" s="49">
        <v>0.047619</v>
      </c>
      <c r="W544" s="49">
        <v>0</v>
      </c>
      <c r="X544" s="49">
        <v>0.582309</v>
      </c>
      <c r="Y544" s="49">
        <v>0</v>
      </c>
      <c r="Z544" s="49">
        <v>0</v>
      </c>
      <c r="AA544" s="72">
        <v>544</v>
      </c>
      <c r="AB544" s="72"/>
      <c r="AC544" s="73"/>
      <c r="AD544" s="79" t="s">
        <v>4125</v>
      </c>
      <c r="AE544" s="79">
        <v>315</v>
      </c>
      <c r="AF544" s="79">
        <v>1864</v>
      </c>
      <c r="AG544" s="79">
        <v>853</v>
      </c>
      <c r="AH544" s="79">
        <v>2</v>
      </c>
      <c r="AI544" s="79"/>
      <c r="AJ544" s="79" t="s">
        <v>4760</v>
      </c>
      <c r="AK544" s="79" t="s">
        <v>5308</v>
      </c>
      <c r="AL544" s="84" t="s">
        <v>5660</v>
      </c>
      <c r="AM544" s="79"/>
      <c r="AN544" s="81">
        <v>40260.91025462963</v>
      </c>
      <c r="AO544" s="79"/>
      <c r="AP544" s="79" t="b">
        <v>1</v>
      </c>
      <c r="AQ544" s="79" t="b">
        <v>0</v>
      </c>
      <c r="AR544" s="79" t="b">
        <v>0</v>
      </c>
      <c r="AS544" s="79"/>
      <c r="AT544" s="79">
        <v>32</v>
      </c>
      <c r="AU544" s="84" t="s">
        <v>6484</v>
      </c>
      <c r="AV544" s="79" t="b">
        <v>0</v>
      </c>
      <c r="AW544" s="79" t="s">
        <v>6792</v>
      </c>
      <c r="AX544" s="84" t="s">
        <v>6961</v>
      </c>
      <c r="AY544" s="79" t="s">
        <v>65</v>
      </c>
      <c r="AZ544" s="79" t="str">
        <f>REPLACE(INDEX(GroupVertices[Group],MATCH(Vertices[[#This Row],[Vertex]],GroupVertices[Vertex],0)),1,1,"")</f>
        <v>5</v>
      </c>
      <c r="BA544" s="48"/>
      <c r="BB544" s="48"/>
      <c r="BC544" s="48"/>
      <c r="BD544" s="48"/>
      <c r="BE544" s="48"/>
      <c r="BF544" s="48"/>
      <c r="BG544" s="48"/>
      <c r="BH544" s="48"/>
      <c r="BI544" s="48"/>
      <c r="BJ544" s="48"/>
      <c r="BK544" s="2"/>
      <c r="BL544" s="3"/>
      <c r="BM544" s="3"/>
      <c r="BN544" s="3"/>
      <c r="BO544" s="3"/>
    </row>
    <row r="545" spans="1:67" ht="15">
      <c r="A545" s="65" t="s">
        <v>725</v>
      </c>
      <c r="B545" s="66"/>
      <c r="C545" s="66"/>
      <c r="D545" s="67">
        <v>1.5</v>
      </c>
      <c r="E545" s="69">
        <v>67.67700109009546</v>
      </c>
      <c r="F545" s="103" t="s">
        <v>6553</v>
      </c>
      <c r="G545" s="66"/>
      <c r="H545" s="70"/>
      <c r="I545" s="71"/>
      <c r="J545" s="71"/>
      <c r="K545" s="70" t="s">
        <v>7620</v>
      </c>
      <c r="L545" s="74"/>
      <c r="M545" s="75">
        <v>2147.458984375</v>
      </c>
      <c r="N545" s="75">
        <v>808.568603515625</v>
      </c>
      <c r="O545" s="76"/>
      <c r="P545" s="77"/>
      <c r="Q545" s="77"/>
      <c r="R545" s="89"/>
      <c r="S545" s="48">
        <v>1</v>
      </c>
      <c r="T545" s="48">
        <v>0</v>
      </c>
      <c r="U545" s="49">
        <v>0</v>
      </c>
      <c r="V545" s="49">
        <v>0.047619</v>
      </c>
      <c r="W545" s="49">
        <v>0</v>
      </c>
      <c r="X545" s="49">
        <v>0.582309</v>
      </c>
      <c r="Y545" s="49">
        <v>0</v>
      </c>
      <c r="Z545" s="49">
        <v>0</v>
      </c>
      <c r="AA545" s="72">
        <v>545</v>
      </c>
      <c r="AB545" s="72"/>
      <c r="AC545" s="73"/>
      <c r="AD545" s="79" t="s">
        <v>4126</v>
      </c>
      <c r="AE545" s="79">
        <v>592</v>
      </c>
      <c r="AF545" s="79">
        <v>21594</v>
      </c>
      <c r="AG545" s="79">
        <v>2880</v>
      </c>
      <c r="AH545" s="79">
        <v>151</v>
      </c>
      <c r="AI545" s="79"/>
      <c r="AJ545" s="79" t="s">
        <v>4761</v>
      </c>
      <c r="AK545" s="79" t="s">
        <v>5309</v>
      </c>
      <c r="AL545" s="84" t="s">
        <v>5661</v>
      </c>
      <c r="AM545" s="79"/>
      <c r="AN545" s="81">
        <v>39959.997453703705</v>
      </c>
      <c r="AO545" s="79"/>
      <c r="AP545" s="79" t="b">
        <v>0</v>
      </c>
      <c r="AQ545" s="79" t="b">
        <v>0</v>
      </c>
      <c r="AR545" s="79" t="b">
        <v>0</v>
      </c>
      <c r="AS545" s="79"/>
      <c r="AT545" s="79">
        <v>458</v>
      </c>
      <c r="AU545" s="84" t="s">
        <v>6484</v>
      </c>
      <c r="AV545" s="79" t="b">
        <v>0</v>
      </c>
      <c r="AW545" s="79" t="s">
        <v>6792</v>
      </c>
      <c r="AX545" s="84" t="s">
        <v>6962</v>
      </c>
      <c r="AY545" s="79" t="s">
        <v>65</v>
      </c>
      <c r="AZ545" s="79" t="str">
        <f>REPLACE(INDEX(GroupVertices[Group],MATCH(Vertices[[#This Row],[Vertex]],GroupVertices[Vertex],0)),1,1,"")</f>
        <v>5</v>
      </c>
      <c r="BA545" s="48"/>
      <c r="BB545" s="48"/>
      <c r="BC545" s="48"/>
      <c r="BD545" s="48"/>
      <c r="BE545" s="48"/>
      <c r="BF545" s="48"/>
      <c r="BG545" s="48"/>
      <c r="BH545" s="48"/>
      <c r="BI545" s="48"/>
      <c r="BJ545" s="48"/>
      <c r="BK545" s="2"/>
      <c r="BL545" s="3"/>
      <c r="BM545" s="3"/>
      <c r="BN545" s="3"/>
      <c r="BO545" s="3"/>
    </row>
    <row r="546" spans="1:67" ht="15">
      <c r="A546" s="65" t="s">
        <v>726</v>
      </c>
      <c r="B546" s="66"/>
      <c r="C546" s="66"/>
      <c r="D546" s="67">
        <v>1.5</v>
      </c>
      <c r="E546" s="69">
        <v>67.67700109009546</v>
      </c>
      <c r="F546" s="103" t="s">
        <v>6554</v>
      </c>
      <c r="G546" s="66"/>
      <c r="H546" s="70"/>
      <c r="I546" s="71"/>
      <c r="J546" s="71"/>
      <c r="K546" s="70" t="s">
        <v>7621</v>
      </c>
      <c r="L546" s="74"/>
      <c r="M546" s="75">
        <v>1583.89892578125</v>
      </c>
      <c r="N546" s="75">
        <v>1243.4459228515625</v>
      </c>
      <c r="O546" s="76"/>
      <c r="P546" s="77"/>
      <c r="Q546" s="77"/>
      <c r="R546" s="89"/>
      <c r="S546" s="48">
        <v>1</v>
      </c>
      <c r="T546" s="48">
        <v>0</v>
      </c>
      <c r="U546" s="49">
        <v>0</v>
      </c>
      <c r="V546" s="49">
        <v>0.047619</v>
      </c>
      <c r="W546" s="49">
        <v>0</v>
      </c>
      <c r="X546" s="49">
        <v>0.582309</v>
      </c>
      <c r="Y546" s="49">
        <v>0</v>
      </c>
      <c r="Z546" s="49">
        <v>0</v>
      </c>
      <c r="AA546" s="72">
        <v>546</v>
      </c>
      <c r="AB546" s="72"/>
      <c r="AC546" s="73"/>
      <c r="AD546" s="79" t="s">
        <v>4127</v>
      </c>
      <c r="AE546" s="79">
        <v>2081</v>
      </c>
      <c r="AF546" s="79">
        <v>2456</v>
      </c>
      <c r="AG546" s="79">
        <v>4560</v>
      </c>
      <c r="AH546" s="79">
        <v>8037</v>
      </c>
      <c r="AI546" s="79"/>
      <c r="AJ546" s="79" t="s">
        <v>4762</v>
      </c>
      <c r="AK546" s="79" t="s">
        <v>5310</v>
      </c>
      <c r="AL546" s="84" t="s">
        <v>5662</v>
      </c>
      <c r="AM546" s="79"/>
      <c r="AN546" s="81">
        <v>42744.93108796296</v>
      </c>
      <c r="AO546" s="84" t="s">
        <v>6047</v>
      </c>
      <c r="AP546" s="79" t="b">
        <v>0</v>
      </c>
      <c r="AQ546" s="79" t="b">
        <v>0</v>
      </c>
      <c r="AR546" s="79" t="b">
        <v>1</v>
      </c>
      <c r="AS546" s="79"/>
      <c r="AT546" s="79">
        <v>23</v>
      </c>
      <c r="AU546" s="84" t="s">
        <v>6484</v>
      </c>
      <c r="AV546" s="79" t="b">
        <v>0</v>
      </c>
      <c r="AW546" s="79" t="s">
        <v>6792</v>
      </c>
      <c r="AX546" s="84" t="s">
        <v>6963</v>
      </c>
      <c r="AY546" s="79" t="s">
        <v>65</v>
      </c>
      <c r="AZ546" s="79" t="str">
        <f>REPLACE(INDEX(GroupVertices[Group],MATCH(Vertices[[#This Row],[Vertex]],GroupVertices[Vertex],0)),1,1,"")</f>
        <v>5</v>
      </c>
      <c r="BA546" s="48"/>
      <c r="BB546" s="48"/>
      <c r="BC546" s="48"/>
      <c r="BD546" s="48"/>
      <c r="BE546" s="48"/>
      <c r="BF546" s="48"/>
      <c r="BG546" s="48"/>
      <c r="BH546" s="48"/>
      <c r="BI546" s="48"/>
      <c r="BJ546" s="48"/>
      <c r="BK546" s="2"/>
      <c r="BL546" s="3"/>
      <c r="BM546" s="3"/>
      <c r="BN546" s="3"/>
      <c r="BO546" s="3"/>
    </row>
    <row r="547" spans="1:67" ht="15">
      <c r="A547" s="65" t="s">
        <v>727</v>
      </c>
      <c r="B547" s="66"/>
      <c r="C547" s="66"/>
      <c r="D547" s="67">
        <v>1.5</v>
      </c>
      <c r="E547" s="69">
        <v>67.67700109009546</v>
      </c>
      <c r="F547" s="103" t="s">
        <v>6555</v>
      </c>
      <c r="G547" s="66"/>
      <c r="H547" s="70"/>
      <c r="I547" s="71"/>
      <c r="J547" s="71"/>
      <c r="K547" s="70" t="s">
        <v>7622</v>
      </c>
      <c r="L547" s="74"/>
      <c r="M547" s="75">
        <v>2145.676025390625</v>
      </c>
      <c r="N547" s="75">
        <v>1247.0283203125</v>
      </c>
      <c r="O547" s="76"/>
      <c r="P547" s="77"/>
      <c r="Q547" s="77"/>
      <c r="R547" s="89"/>
      <c r="S547" s="48">
        <v>1</v>
      </c>
      <c r="T547" s="48">
        <v>0</v>
      </c>
      <c r="U547" s="49">
        <v>0</v>
      </c>
      <c r="V547" s="49">
        <v>0.047619</v>
      </c>
      <c r="W547" s="49">
        <v>0</v>
      </c>
      <c r="X547" s="49">
        <v>0.582309</v>
      </c>
      <c r="Y547" s="49">
        <v>0</v>
      </c>
      <c r="Z547" s="49">
        <v>0</v>
      </c>
      <c r="AA547" s="72">
        <v>547</v>
      </c>
      <c r="AB547" s="72"/>
      <c r="AC547" s="73"/>
      <c r="AD547" s="79" t="s">
        <v>4128</v>
      </c>
      <c r="AE547" s="79">
        <v>1341</v>
      </c>
      <c r="AF547" s="79">
        <v>13330409</v>
      </c>
      <c r="AG547" s="79">
        <v>56951</v>
      </c>
      <c r="AH547" s="79">
        <v>126866</v>
      </c>
      <c r="AI547" s="79"/>
      <c r="AJ547" s="79" t="s">
        <v>4763</v>
      </c>
      <c r="AK547" s="79" t="s">
        <v>5252</v>
      </c>
      <c r="AL547" s="84" t="s">
        <v>5663</v>
      </c>
      <c r="AM547" s="79"/>
      <c r="AN547" s="81">
        <v>39848.00013888889</v>
      </c>
      <c r="AO547" s="84" t="s">
        <v>6048</v>
      </c>
      <c r="AP547" s="79" t="b">
        <v>0</v>
      </c>
      <c r="AQ547" s="79" t="b">
        <v>0</v>
      </c>
      <c r="AR547" s="79" t="b">
        <v>0</v>
      </c>
      <c r="AS547" s="79"/>
      <c r="AT547" s="79">
        <v>29407</v>
      </c>
      <c r="AU547" s="84" t="s">
        <v>6484</v>
      </c>
      <c r="AV547" s="79" t="b">
        <v>1</v>
      </c>
      <c r="AW547" s="79" t="s">
        <v>6792</v>
      </c>
      <c r="AX547" s="84" t="s">
        <v>6964</v>
      </c>
      <c r="AY547" s="79" t="s">
        <v>65</v>
      </c>
      <c r="AZ547" s="79" t="str">
        <f>REPLACE(INDEX(GroupVertices[Group],MATCH(Vertices[[#This Row],[Vertex]],GroupVertices[Vertex],0)),1,1,"")</f>
        <v>5</v>
      </c>
      <c r="BA547" s="48"/>
      <c r="BB547" s="48"/>
      <c r="BC547" s="48"/>
      <c r="BD547" s="48"/>
      <c r="BE547" s="48"/>
      <c r="BF547" s="48"/>
      <c r="BG547" s="48"/>
      <c r="BH547" s="48"/>
      <c r="BI547" s="48"/>
      <c r="BJ547" s="48"/>
      <c r="BK547" s="2"/>
      <c r="BL547" s="3"/>
      <c r="BM547" s="3"/>
      <c r="BN547" s="3"/>
      <c r="BO547" s="3"/>
    </row>
    <row r="548" spans="1:67" ht="15">
      <c r="A548" s="65" t="s">
        <v>728</v>
      </c>
      <c r="B548" s="66"/>
      <c r="C548" s="66"/>
      <c r="D548" s="67">
        <v>1.5</v>
      </c>
      <c r="E548" s="69">
        <v>67.67700109009546</v>
      </c>
      <c r="F548" s="103" t="s">
        <v>6556</v>
      </c>
      <c r="G548" s="66"/>
      <c r="H548" s="70"/>
      <c r="I548" s="71"/>
      <c r="J548" s="71"/>
      <c r="K548" s="70" t="s">
        <v>7623</v>
      </c>
      <c r="L548" s="74"/>
      <c r="M548" s="75">
        <v>1676.1490478515625</v>
      </c>
      <c r="N548" s="75">
        <v>318.2754211425781</v>
      </c>
      <c r="O548" s="76"/>
      <c r="P548" s="77"/>
      <c r="Q548" s="77"/>
      <c r="R548" s="89"/>
      <c r="S548" s="48">
        <v>1</v>
      </c>
      <c r="T548" s="48">
        <v>0</v>
      </c>
      <c r="U548" s="49">
        <v>0</v>
      </c>
      <c r="V548" s="49">
        <v>0.047619</v>
      </c>
      <c r="W548" s="49">
        <v>0</v>
      </c>
      <c r="X548" s="49">
        <v>0.582309</v>
      </c>
      <c r="Y548" s="49">
        <v>0</v>
      </c>
      <c r="Z548" s="49">
        <v>0</v>
      </c>
      <c r="AA548" s="72">
        <v>548</v>
      </c>
      <c r="AB548" s="72"/>
      <c r="AC548" s="73"/>
      <c r="AD548" s="79" t="s">
        <v>4129</v>
      </c>
      <c r="AE548" s="79">
        <v>2243</v>
      </c>
      <c r="AF548" s="79">
        <v>17692</v>
      </c>
      <c r="AG548" s="79">
        <v>18072</v>
      </c>
      <c r="AH548" s="79">
        <v>3204</v>
      </c>
      <c r="AI548" s="79"/>
      <c r="AJ548" s="79" t="s">
        <v>4764</v>
      </c>
      <c r="AK548" s="79" t="s">
        <v>5311</v>
      </c>
      <c r="AL548" s="79"/>
      <c r="AM548" s="79"/>
      <c r="AN548" s="81">
        <v>40516.6309837963</v>
      </c>
      <c r="AO548" s="84" t="s">
        <v>6049</v>
      </c>
      <c r="AP548" s="79" t="b">
        <v>0</v>
      </c>
      <c r="AQ548" s="79" t="b">
        <v>0</v>
      </c>
      <c r="AR548" s="79" t="b">
        <v>1</v>
      </c>
      <c r="AS548" s="79"/>
      <c r="AT548" s="79">
        <v>52</v>
      </c>
      <c r="AU548" s="84" t="s">
        <v>6495</v>
      </c>
      <c r="AV548" s="79" t="b">
        <v>1</v>
      </c>
      <c r="AW548" s="79" t="s">
        <v>6792</v>
      </c>
      <c r="AX548" s="84" t="s">
        <v>6965</v>
      </c>
      <c r="AY548" s="79" t="s">
        <v>65</v>
      </c>
      <c r="AZ548" s="79" t="str">
        <f>REPLACE(INDEX(GroupVertices[Group],MATCH(Vertices[[#This Row],[Vertex]],GroupVertices[Vertex],0)),1,1,"")</f>
        <v>5</v>
      </c>
      <c r="BA548" s="48"/>
      <c r="BB548" s="48"/>
      <c r="BC548" s="48"/>
      <c r="BD548" s="48"/>
      <c r="BE548" s="48"/>
      <c r="BF548" s="48"/>
      <c r="BG548" s="48"/>
      <c r="BH548" s="48"/>
      <c r="BI548" s="48"/>
      <c r="BJ548" s="48"/>
      <c r="BK548" s="2"/>
      <c r="BL548" s="3"/>
      <c r="BM548" s="3"/>
      <c r="BN548" s="3"/>
      <c r="BO548" s="3"/>
    </row>
    <row r="549" spans="1:67" ht="15">
      <c r="A549" s="65" t="s">
        <v>729</v>
      </c>
      <c r="B549" s="66"/>
      <c r="C549" s="66"/>
      <c r="D549" s="67">
        <v>1.5</v>
      </c>
      <c r="E549" s="69">
        <v>67.67700109009546</v>
      </c>
      <c r="F549" s="103" t="s">
        <v>6557</v>
      </c>
      <c r="G549" s="66"/>
      <c r="H549" s="70"/>
      <c r="I549" s="71"/>
      <c r="J549" s="71"/>
      <c r="K549" s="70" t="s">
        <v>7624</v>
      </c>
      <c r="L549" s="74"/>
      <c r="M549" s="75">
        <v>1539.47998046875</v>
      </c>
      <c r="N549" s="75">
        <v>1879.75634765625</v>
      </c>
      <c r="O549" s="76"/>
      <c r="P549" s="77"/>
      <c r="Q549" s="77"/>
      <c r="R549" s="89"/>
      <c r="S549" s="48">
        <v>1</v>
      </c>
      <c r="T549" s="48">
        <v>0</v>
      </c>
      <c r="U549" s="49">
        <v>0</v>
      </c>
      <c r="V549" s="49">
        <v>0.047619</v>
      </c>
      <c r="W549" s="49">
        <v>0</v>
      </c>
      <c r="X549" s="49">
        <v>0.582309</v>
      </c>
      <c r="Y549" s="49">
        <v>0</v>
      </c>
      <c r="Z549" s="49">
        <v>0</v>
      </c>
      <c r="AA549" s="72">
        <v>549</v>
      </c>
      <c r="AB549" s="72"/>
      <c r="AC549" s="73"/>
      <c r="AD549" s="79" t="s">
        <v>4130</v>
      </c>
      <c r="AE549" s="79">
        <v>1215</v>
      </c>
      <c r="AF549" s="79">
        <v>4596</v>
      </c>
      <c r="AG549" s="79">
        <v>1942</v>
      </c>
      <c r="AH549" s="79">
        <v>5646</v>
      </c>
      <c r="AI549" s="79"/>
      <c r="AJ549" s="79" t="s">
        <v>4765</v>
      </c>
      <c r="AK549" s="79"/>
      <c r="AL549" s="79"/>
      <c r="AM549" s="79"/>
      <c r="AN549" s="81">
        <v>41622.95019675926</v>
      </c>
      <c r="AO549" s="84" t="s">
        <v>6050</v>
      </c>
      <c r="AP549" s="79" t="b">
        <v>1</v>
      </c>
      <c r="AQ549" s="79" t="b">
        <v>0</v>
      </c>
      <c r="AR549" s="79" t="b">
        <v>1</v>
      </c>
      <c r="AS549" s="79"/>
      <c r="AT549" s="79">
        <v>13</v>
      </c>
      <c r="AU549" s="84" t="s">
        <v>6484</v>
      </c>
      <c r="AV549" s="79" t="b">
        <v>0</v>
      </c>
      <c r="AW549" s="79" t="s">
        <v>6792</v>
      </c>
      <c r="AX549" s="84" t="s">
        <v>6966</v>
      </c>
      <c r="AY549" s="79" t="s">
        <v>65</v>
      </c>
      <c r="AZ549" s="79" t="str">
        <f>REPLACE(INDEX(GroupVertices[Group],MATCH(Vertices[[#This Row],[Vertex]],GroupVertices[Vertex],0)),1,1,"")</f>
        <v>5</v>
      </c>
      <c r="BA549" s="48"/>
      <c r="BB549" s="48"/>
      <c r="BC549" s="48"/>
      <c r="BD549" s="48"/>
      <c r="BE549" s="48"/>
      <c r="BF549" s="48"/>
      <c r="BG549" s="48"/>
      <c r="BH549" s="48"/>
      <c r="BI549" s="48"/>
      <c r="BJ549" s="48"/>
      <c r="BK549" s="2"/>
      <c r="BL549" s="3"/>
      <c r="BM549" s="3"/>
      <c r="BN549" s="3"/>
      <c r="BO549" s="3"/>
    </row>
    <row r="550" spans="1:67" ht="15">
      <c r="A550" s="65" t="s">
        <v>730</v>
      </c>
      <c r="B550" s="66"/>
      <c r="C550" s="66"/>
      <c r="D550" s="67">
        <v>1.5</v>
      </c>
      <c r="E550" s="69">
        <v>67.67700109009546</v>
      </c>
      <c r="F550" s="103" t="s">
        <v>6558</v>
      </c>
      <c r="G550" s="66"/>
      <c r="H550" s="70"/>
      <c r="I550" s="71"/>
      <c r="J550" s="71"/>
      <c r="K550" s="70" t="s">
        <v>7625</v>
      </c>
      <c r="L550" s="74"/>
      <c r="M550" s="75">
        <v>1521.303466796875</v>
      </c>
      <c r="N550" s="75">
        <v>911.2552490234375</v>
      </c>
      <c r="O550" s="76"/>
      <c r="P550" s="77"/>
      <c r="Q550" s="77"/>
      <c r="R550" s="89"/>
      <c r="S550" s="48">
        <v>1</v>
      </c>
      <c r="T550" s="48">
        <v>0</v>
      </c>
      <c r="U550" s="49">
        <v>0</v>
      </c>
      <c r="V550" s="49">
        <v>0.047619</v>
      </c>
      <c r="W550" s="49">
        <v>0</v>
      </c>
      <c r="X550" s="49">
        <v>0.582309</v>
      </c>
      <c r="Y550" s="49">
        <v>0</v>
      </c>
      <c r="Z550" s="49">
        <v>0</v>
      </c>
      <c r="AA550" s="72">
        <v>550</v>
      </c>
      <c r="AB550" s="72"/>
      <c r="AC550" s="73"/>
      <c r="AD550" s="79" t="s">
        <v>4131</v>
      </c>
      <c r="AE550" s="79">
        <v>1143</v>
      </c>
      <c r="AF550" s="79">
        <v>20415</v>
      </c>
      <c r="AG550" s="79">
        <v>42120</v>
      </c>
      <c r="AH550" s="79">
        <v>14212</v>
      </c>
      <c r="AI550" s="79"/>
      <c r="AJ550" s="79" t="s">
        <v>4766</v>
      </c>
      <c r="AK550" s="79"/>
      <c r="AL550" s="84" t="s">
        <v>5664</v>
      </c>
      <c r="AM550" s="79"/>
      <c r="AN550" s="81">
        <v>40841.82545138889</v>
      </c>
      <c r="AO550" s="84" t="s">
        <v>6051</v>
      </c>
      <c r="AP550" s="79" t="b">
        <v>0</v>
      </c>
      <c r="AQ550" s="79" t="b">
        <v>0</v>
      </c>
      <c r="AR550" s="79" t="b">
        <v>1</v>
      </c>
      <c r="AS550" s="79"/>
      <c r="AT550" s="79">
        <v>53</v>
      </c>
      <c r="AU550" s="84" t="s">
        <v>6484</v>
      </c>
      <c r="AV550" s="79" t="b">
        <v>1</v>
      </c>
      <c r="AW550" s="79" t="s">
        <v>6792</v>
      </c>
      <c r="AX550" s="84" t="s">
        <v>6967</v>
      </c>
      <c r="AY550" s="79" t="s">
        <v>65</v>
      </c>
      <c r="AZ550" s="79" t="str">
        <f>REPLACE(INDEX(GroupVertices[Group],MATCH(Vertices[[#This Row],[Vertex]],GroupVertices[Vertex],0)),1,1,"")</f>
        <v>5</v>
      </c>
      <c r="BA550" s="48"/>
      <c r="BB550" s="48"/>
      <c r="BC550" s="48"/>
      <c r="BD550" s="48"/>
      <c r="BE550" s="48"/>
      <c r="BF550" s="48"/>
      <c r="BG550" s="48"/>
      <c r="BH550" s="48"/>
      <c r="BI550" s="48"/>
      <c r="BJ550" s="48"/>
      <c r="BK550" s="2"/>
      <c r="BL550" s="3"/>
      <c r="BM550" s="3"/>
      <c r="BN550" s="3"/>
      <c r="BO550" s="3"/>
    </row>
    <row r="551" spans="1:67" ht="15">
      <c r="A551" s="65" t="s">
        <v>731</v>
      </c>
      <c r="B551" s="66"/>
      <c r="C551" s="66"/>
      <c r="D551" s="67">
        <v>1.5</v>
      </c>
      <c r="E551" s="69">
        <v>67.67700109009546</v>
      </c>
      <c r="F551" s="103" t="s">
        <v>6559</v>
      </c>
      <c r="G551" s="66"/>
      <c r="H551" s="70"/>
      <c r="I551" s="71"/>
      <c r="J551" s="71"/>
      <c r="K551" s="70" t="s">
        <v>7626</v>
      </c>
      <c r="L551" s="74"/>
      <c r="M551" s="75">
        <v>1872.6790771484375</v>
      </c>
      <c r="N551" s="75">
        <v>328.2310791015625</v>
      </c>
      <c r="O551" s="76"/>
      <c r="P551" s="77"/>
      <c r="Q551" s="77"/>
      <c r="R551" s="89"/>
      <c r="S551" s="48">
        <v>1</v>
      </c>
      <c r="T551" s="48">
        <v>0</v>
      </c>
      <c r="U551" s="49">
        <v>0</v>
      </c>
      <c r="V551" s="49">
        <v>0.047619</v>
      </c>
      <c r="W551" s="49">
        <v>0</v>
      </c>
      <c r="X551" s="49">
        <v>0.582309</v>
      </c>
      <c r="Y551" s="49">
        <v>0</v>
      </c>
      <c r="Z551" s="49">
        <v>0</v>
      </c>
      <c r="AA551" s="72">
        <v>551</v>
      </c>
      <c r="AB551" s="72"/>
      <c r="AC551" s="73"/>
      <c r="AD551" s="79" t="s">
        <v>4132</v>
      </c>
      <c r="AE551" s="79">
        <v>736</v>
      </c>
      <c r="AF551" s="79">
        <v>2021</v>
      </c>
      <c r="AG551" s="79">
        <v>1386</v>
      </c>
      <c r="AH551" s="79">
        <v>5145</v>
      </c>
      <c r="AI551" s="79"/>
      <c r="AJ551" s="79" t="s">
        <v>4767</v>
      </c>
      <c r="AK551" s="79" t="s">
        <v>5312</v>
      </c>
      <c r="AL551" s="84" t="s">
        <v>5665</v>
      </c>
      <c r="AM551" s="79"/>
      <c r="AN551" s="81">
        <v>42205.529270833336</v>
      </c>
      <c r="AO551" s="84" t="s">
        <v>6052</v>
      </c>
      <c r="AP551" s="79" t="b">
        <v>1</v>
      </c>
      <c r="AQ551" s="79" t="b">
        <v>0</v>
      </c>
      <c r="AR551" s="79" t="b">
        <v>0</v>
      </c>
      <c r="AS551" s="79"/>
      <c r="AT551" s="79">
        <v>2</v>
      </c>
      <c r="AU551" s="84" t="s">
        <v>6484</v>
      </c>
      <c r="AV551" s="79" t="b">
        <v>0</v>
      </c>
      <c r="AW551" s="79" t="s">
        <v>6792</v>
      </c>
      <c r="AX551" s="84" t="s">
        <v>6968</v>
      </c>
      <c r="AY551" s="79" t="s">
        <v>65</v>
      </c>
      <c r="AZ551" s="79" t="str">
        <f>REPLACE(INDEX(GroupVertices[Group],MATCH(Vertices[[#This Row],[Vertex]],GroupVertices[Vertex],0)),1,1,"")</f>
        <v>5</v>
      </c>
      <c r="BA551" s="48"/>
      <c r="BB551" s="48"/>
      <c r="BC551" s="48"/>
      <c r="BD551" s="48"/>
      <c r="BE551" s="48"/>
      <c r="BF551" s="48"/>
      <c r="BG551" s="48"/>
      <c r="BH551" s="48"/>
      <c r="BI551" s="48"/>
      <c r="BJ551" s="48"/>
      <c r="BK551" s="2"/>
      <c r="BL551" s="3"/>
      <c r="BM551" s="3"/>
      <c r="BN551" s="3"/>
      <c r="BO551" s="3"/>
    </row>
    <row r="552" spans="1:67" ht="15">
      <c r="A552" s="65" t="s">
        <v>732</v>
      </c>
      <c r="B552" s="66"/>
      <c r="C552" s="66"/>
      <c r="D552" s="67">
        <v>1.5</v>
      </c>
      <c r="E552" s="69">
        <v>67.67700109009546</v>
      </c>
      <c r="F552" s="103" t="s">
        <v>6560</v>
      </c>
      <c r="G552" s="66"/>
      <c r="H552" s="70"/>
      <c r="I552" s="71"/>
      <c r="J552" s="71"/>
      <c r="K552" s="70" t="s">
        <v>7627</v>
      </c>
      <c r="L552" s="74"/>
      <c r="M552" s="75">
        <v>2071.795166015625</v>
      </c>
      <c r="N552" s="75">
        <v>1706.0283203125</v>
      </c>
      <c r="O552" s="76"/>
      <c r="P552" s="77"/>
      <c r="Q552" s="77"/>
      <c r="R552" s="89"/>
      <c r="S552" s="48">
        <v>1</v>
      </c>
      <c r="T552" s="48">
        <v>0</v>
      </c>
      <c r="U552" s="49">
        <v>0</v>
      </c>
      <c r="V552" s="49">
        <v>0.047619</v>
      </c>
      <c r="W552" s="49">
        <v>0</v>
      </c>
      <c r="X552" s="49">
        <v>0.582309</v>
      </c>
      <c r="Y552" s="49">
        <v>0</v>
      </c>
      <c r="Z552" s="49">
        <v>0</v>
      </c>
      <c r="AA552" s="72">
        <v>552</v>
      </c>
      <c r="AB552" s="72"/>
      <c r="AC552" s="73"/>
      <c r="AD552" s="79" t="s">
        <v>4133</v>
      </c>
      <c r="AE552" s="79">
        <v>340</v>
      </c>
      <c r="AF552" s="79">
        <v>35538</v>
      </c>
      <c r="AG552" s="79">
        <v>12951</v>
      </c>
      <c r="AH552" s="79">
        <v>7496</v>
      </c>
      <c r="AI552" s="79"/>
      <c r="AJ552" s="79" t="s">
        <v>4768</v>
      </c>
      <c r="AK552" s="79" t="s">
        <v>5313</v>
      </c>
      <c r="AL552" s="84" t="s">
        <v>5666</v>
      </c>
      <c r="AM552" s="79"/>
      <c r="AN552" s="81">
        <v>41254.486909722225</v>
      </c>
      <c r="AO552" s="84" t="s">
        <v>6053</v>
      </c>
      <c r="AP552" s="79" t="b">
        <v>0</v>
      </c>
      <c r="AQ552" s="79" t="b">
        <v>0</v>
      </c>
      <c r="AR552" s="79" t="b">
        <v>0</v>
      </c>
      <c r="AS552" s="79"/>
      <c r="AT552" s="79">
        <v>241</v>
      </c>
      <c r="AU552" s="84" t="s">
        <v>6484</v>
      </c>
      <c r="AV552" s="79" t="b">
        <v>1</v>
      </c>
      <c r="AW552" s="79" t="s">
        <v>6792</v>
      </c>
      <c r="AX552" s="84" t="s">
        <v>6969</v>
      </c>
      <c r="AY552" s="79" t="s">
        <v>65</v>
      </c>
      <c r="AZ552" s="79" t="str">
        <f>REPLACE(INDEX(GroupVertices[Group],MATCH(Vertices[[#This Row],[Vertex]],GroupVertices[Vertex],0)),1,1,"")</f>
        <v>5</v>
      </c>
      <c r="BA552" s="48"/>
      <c r="BB552" s="48"/>
      <c r="BC552" s="48"/>
      <c r="BD552" s="48"/>
      <c r="BE552" s="48"/>
      <c r="BF552" s="48"/>
      <c r="BG552" s="48"/>
      <c r="BH552" s="48"/>
      <c r="BI552" s="48"/>
      <c r="BJ552" s="48"/>
      <c r="BK552" s="2"/>
      <c r="BL552" s="3"/>
      <c r="BM552" s="3"/>
      <c r="BN552" s="3"/>
      <c r="BO552" s="3"/>
    </row>
    <row r="553" spans="1:67" ht="15">
      <c r="A553" s="65" t="s">
        <v>733</v>
      </c>
      <c r="B553" s="66"/>
      <c r="C553" s="66"/>
      <c r="D553" s="67">
        <v>1.5</v>
      </c>
      <c r="E553" s="69">
        <v>67.67700109009546</v>
      </c>
      <c r="F553" s="103" t="s">
        <v>6561</v>
      </c>
      <c r="G553" s="66"/>
      <c r="H553" s="70"/>
      <c r="I553" s="71"/>
      <c r="J553" s="71"/>
      <c r="K553" s="70" t="s">
        <v>7628</v>
      </c>
      <c r="L553" s="74"/>
      <c r="M553" s="75">
        <v>1994.836181640625</v>
      </c>
      <c r="N553" s="75">
        <v>595.9948120117188</v>
      </c>
      <c r="O553" s="76"/>
      <c r="P553" s="77"/>
      <c r="Q553" s="77"/>
      <c r="R553" s="89"/>
      <c r="S553" s="48">
        <v>1</v>
      </c>
      <c r="T553" s="48">
        <v>0</v>
      </c>
      <c r="U553" s="49">
        <v>0</v>
      </c>
      <c r="V553" s="49">
        <v>0.047619</v>
      </c>
      <c r="W553" s="49">
        <v>0</v>
      </c>
      <c r="X553" s="49">
        <v>0.582309</v>
      </c>
      <c r="Y553" s="49">
        <v>0</v>
      </c>
      <c r="Z553" s="49">
        <v>0</v>
      </c>
      <c r="AA553" s="72">
        <v>553</v>
      </c>
      <c r="AB553" s="72"/>
      <c r="AC553" s="73"/>
      <c r="AD553" s="79" t="s">
        <v>4134</v>
      </c>
      <c r="AE553" s="79">
        <v>128</v>
      </c>
      <c r="AF553" s="79">
        <v>49</v>
      </c>
      <c r="AG553" s="79">
        <v>540</v>
      </c>
      <c r="AH553" s="79">
        <v>621</v>
      </c>
      <c r="AI553" s="79"/>
      <c r="AJ553" s="79" t="s">
        <v>4769</v>
      </c>
      <c r="AK553" s="79"/>
      <c r="AL553" s="79"/>
      <c r="AM553" s="79"/>
      <c r="AN553" s="81">
        <v>41106.82476851852</v>
      </c>
      <c r="AO553" s="84" t="s">
        <v>6054</v>
      </c>
      <c r="AP553" s="79" t="b">
        <v>0</v>
      </c>
      <c r="AQ553" s="79" t="b">
        <v>0</v>
      </c>
      <c r="AR553" s="79" t="b">
        <v>0</v>
      </c>
      <c r="AS553" s="79"/>
      <c r="AT553" s="79">
        <v>0</v>
      </c>
      <c r="AU553" s="84" t="s">
        <v>6488</v>
      </c>
      <c r="AV553" s="79" t="b">
        <v>0</v>
      </c>
      <c r="AW553" s="79" t="s">
        <v>6792</v>
      </c>
      <c r="AX553" s="84" t="s">
        <v>6970</v>
      </c>
      <c r="AY553" s="79" t="s">
        <v>65</v>
      </c>
      <c r="AZ553" s="79" t="str">
        <f>REPLACE(INDEX(GroupVertices[Group],MATCH(Vertices[[#This Row],[Vertex]],GroupVertices[Vertex],0)),1,1,"")</f>
        <v>5</v>
      </c>
      <c r="BA553" s="48"/>
      <c r="BB553" s="48"/>
      <c r="BC553" s="48"/>
      <c r="BD553" s="48"/>
      <c r="BE553" s="48"/>
      <c r="BF553" s="48"/>
      <c r="BG553" s="48"/>
      <c r="BH553" s="48"/>
      <c r="BI553" s="48"/>
      <c r="BJ553" s="48"/>
      <c r="BK553" s="2"/>
      <c r="BL553" s="3"/>
      <c r="BM553" s="3"/>
      <c r="BN553" s="3"/>
      <c r="BO553" s="3"/>
    </row>
    <row r="554" spans="1:67" ht="15">
      <c r="A554" s="65" t="s">
        <v>734</v>
      </c>
      <c r="B554" s="66"/>
      <c r="C554" s="66"/>
      <c r="D554" s="67">
        <v>1.5</v>
      </c>
      <c r="E554" s="69">
        <v>88.33627762820258</v>
      </c>
      <c r="F554" s="103" t="s">
        <v>6565</v>
      </c>
      <c r="G554" s="66"/>
      <c r="H554" s="70"/>
      <c r="I554" s="71"/>
      <c r="J554" s="71"/>
      <c r="K554" s="70" t="s">
        <v>7632</v>
      </c>
      <c r="L554" s="74"/>
      <c r="M554" s="75">
        <v>4940.982421875</v>
      </c>
      <c r="N554" s="75">
        <v>6565.23291015625</v>
      </c>
      <c r="O554" s="76"/>
      <c r="P554" s="77"/>
      <c r="Q554" s="77"/>
      <c r="R554" s="89"/>
      <c r="S554" s="48">
        <v>1</v>
      </c>
      <c r="T554" s="48">
        <v>0</v>
      </c>
      <c r="U554" s="49">
        <v>0</v>
      </c>
      <c r="V554" s="49">
        <v>0.333333</v>
      </c>
      <c r="W554" s="49">
        <v>0</v>
      </c>
      <c r="X554" s="49">
        <v>0.77027</v>
      </c>
      <c r="Y554" s="49">
        <v>0</v>
      </c>
      <c r="Z554" s="49">
        <v>0</v>
      </c>
      <c r="AA554" s="72">
        <v>554</v>
      </c>
      <c r="AB554" s="72"/>
      <c r="AC554" s="73"/>
      <c r="AD554" s="79" t="s">
        <v>4138</v>
      </c>
      <c r="AE554" s="79">
        <v>241</v>
      </c>
      <c r="AF554" s="79">
        <v>346739</v>
      </c>
      <c r="AG554" s="79">
        <v>10690</v>
      </c>
      <c r="AH554" s="79">
        <v>3679</v>
      </c>
      <c r="AI554" s="79"/>
      <c r="AJ554" s="79" t="s">
        <v>4773</v>
      </c>
      <c r="AK554" s="79"/>
      <c r="AL554" s="84" t="s">
        <v>5669</v>
      </c>
      <c r="AM554" s="79"/>
      <c r="AN554" s="81">
        <v>42668.99627314815</v>
      </c>
      <c r="AO554" s="84" t="s">
        <v>6058</v>
      </c>
      <c r="AP554" s="79" t="b">
        <v>0</v>
      </c>
      <c r="AQ554" s="79" t="b">
        <v>0</v>
      </c>
      <c r="AR554" s="79" t="b">
        <v>0</v>
      </c>
      <c r="AS554" s="79"/>
      <c r="AT554" s="79">
        <v>1187</v>
      </c>
      <c r="AU554" s="84" t="s">
        <v>6484</v>
      </c>
      <c r="AV554" s="79" t="b">
        <v>1</v>
      </c>
      <c r="AW554" s="79" t="s">
        <v>6792</v>
      </c>
      <c r="AX554" s="84" t="s">
        <v>6974</v>
      </c>
      <c r="AY554" s="79" t="s">
        <v>65</v>
      </c>
      <c r="AZ554" s="79" t="str">
        <f>REPLACE(INDEX(GroupVertices[Group],MATCH(Vertices[[#This Row],[Vertex]],GroupVertices[Vertex],0)),1,1,"")</f>
        <v>55</v>
      </c>
      <c r="BA554" s="48"/>
      <c r="BB554" s="48"/>
      <c r="BC554" s="48"/>
      <c r="BD554" s="48"/>
      <c r="BE554" s="48"/>
      <c r="BF554" s="48"/>
      <c r="BG554" s="48"/>
      <c r="BH554" s="48"/>
      <c r="BI554" s="48"/>
      <c r="BJ554" s="48"/>
      <c r="BK554" s="2"/>
      <c r="BL554" s="3"/>
      <c r="BM554" s="3"/>
      <c r="BN554" s="3"/>
      <c r="BO554" s="3"/>
    </row>
    <row r="555" spans="1:67" ht="15">
      <c r="A555" s="65" t="s">
        <v>735</v>
      </c>
      <c r="B555" s="66"/>
      <c r="C555" s="66"/>
      <c r="D555" s="67">
        <v>1.5</v>
      </c>
      <c r="E555" s="69">
        <v>88.33627762820258</v>
      </c>
      <c r="F555" s="103" t="s">
        <v>6566</v>
      </c>
      <c r="G555" s="66"/>
      <c r="H555" s="70"/>
      <c r="I555" s="71"/>
      <c r="J555" s="71"/>
      <c r="K555" s="70" t="s">
        <v>7633</v>
      </c>
      <c r="L555" s="74"/>
      <c r="M555" s="75">
        <v>4752.69677734375</v>
      </c>
      <c r="N555" s="75">
        <v>6126.712890625</v>
      </c>
      <c r="O555" s="76"/>
      <c r="P555" s="77"/>
      <c r="Q555" s="77"/>
      <c r="R555" s="89"/>
      <c r="S555" s="48">
        <v>1</v>
      </c>
      <c r="T555" s="48">
        <v>0</v>
      </c>
      <c r="U555" s="49">
        <v>0</v>
      </c>
      <c r="V555" s="49">
        <v>0.333333</v>
      </c>
      <c r="W555" s="49">
        <v>0</v>
      </c>
      <c r="X555" s="49">
        <v>0.77027</v>
      </c>
      <c r="Y555" s="49">
        <v>0</v>
      </c>
      <c r="Z555" s="49">
        <v>0</v>
      </c>
      <c r="AA555" s="72">
        <v>555</v>
      </c>
      <c r="AB555" s="72"/>
      <c r="AC555" s="73"/>
      <c r="AD555" s="79" t="s">
        <v>4139</v>
      </c>
      <c r="AE555" s="79">
        <v>93</v>
      </c>
      <c r="AF555" s="79">
        <v>35133</v>
      </c>
      <c r="AG555" s="79">
        <v>992</v>
      </c>
      <c r="AH555" s="79">
        <v>1462</v>
      </c>
      <c r="AI555" s="79"/>
      <c r="AJ555" s="79" t="s">
        <v>4774</v>
      </c>
      <c r="AK555" s="79"/>
      <c r="AL555" s="79"/>
      <c r="AM555" s="79"/>
      <c r="AN555" s="81">
        <v>43380.069016203706</v>
      </c>
      <c r="AO555" s="84" t="s">
        <v>6059</v>
      </c>
      <c r="AP555" s="79" t="b">
        <v>0</v>
      </c>
      <c r="AQ555" s="79" t="b">
        <v>0</v>
      </c>
      <c r="AR555" s="79" t="b">
        <v>0</v>
      </c>
      <c r="AS555" s="79"/>
      <c r="AT555" s="79">
        <v>258</v>
      </c>
      <c r="AU555" s="84" t="s">
        <v>6484</v>
      </c>
      <c r="AV555" s="79" t="b">
        <v>1</v>
      </c>
      <c r="AW555" s="79" t="s">
        <v>6792</v>
      </c>
      <c r="AX555" s="84" t="s">
        <v>6975</v>
      </c>
      <c r="AY555" s="79" t="s">
        <v>65</v>
      </c>
      <c r="AZ555" s="79" t="str">
        <f>REPLACE(INDEX(GroupVertices[Group],MATCH(Vertices[[#This Row],[Vertex]],GroupVertices[Vertex],0)),1,1,"")</f>
        <v>55</v>
      </c>
      <c r="BA555" s="48"/>
      <c r="BB555" s="48"/>
      <c r="BC555" s="48"/>
      <c r="BD555" s="48"/>
      <c r="BE555" s="48"/>
      <c r="BF555" s="48"/>
      <c r="BG555" s="48"/>
      <c r="BH555" s="48"/>
      <c r="BI555" s="48"/>
      <c r="BJ555" s="48"/>
      <c r="BK555" s="2"/>
      <c r="BL555" s="3"/>
      <c r="BM555" s="3"/>
      <c r="BN555" s="3"/>
      <c r="BO555" s="3"/>
    </row>
    <row r="556" spans="1:67" ht="15">
      <c r="A556" s="65" t="s">
        <v>736</v>
      </c>
      <c r="B556" s="66"/>
      <c r="C556" s="66"/>
      <c r="D556" s="67">
        <v>1.5</v>
      </c>
      <c r="E556" s="69">
        <v>100</v>
      </c>
      <c r="F556" s="103" t="s">
        <v>6568</v>
      </c>
      <c r="G556" s="66"/>
      <c r="H556" s="70"/>
      <c r="I556" s="71"/>
      <c r="J556" s="71"/>
      <c r="K556" s="70" t="s">
        <v>7639</v>
      </c>
      <c r="L556" s="74"/>
      <c r="M556" s="75">
        <v>6891.34814453125</v>
      </c>
      <c r="N556" s="75">
        <v>8434.1748046875</v>
      </c>
      <c r="O556" s="76"/>
      <c r="P556" s="77"/>
      <c r="Q556" s="77"/>
      <c r="R556" s="89"/>
      <c r="S556" s="48">
        <v>1</v>
      </c>
      <c r="T556" s="48">
        <v>0</v>
      </c>
      <c r="U556" s="49">
        <v>0</v>
      </c>
      <c r="V556" s="49">
        <v>1</v>
      </c>
      <c r="W556" s="49">
        <v>0</v>
      </c>
      <c r="X556" s="49">
        <v>0.999999</v>
      </c>
      <c r="Y556" s="49">
        <v>0</v>
      </c>
      <c r="Z556" s="49">
        <v>0</v>
      </c>
      <c r="AA556" s="72">
        <v>556</v>
      </c>
      <c r="AB556" s="72"/>
      <c r="AC556" s="73"/>
      <c r="AD556" s="79" t="s">
        <v>4145</v>
      </c>
      <c r="AE556" s="79">
        <v>169</v>
      </c>
      <c r="AF556" s="79">
        <v>11109</v>
      </c>
      <c r="AG556" s="79">
        <v>8404</v>
      </c>
      <c r="AH556" s="79">
        <v>0</v>
      </c>
      <c r="AI556" s="79"/>
      <c r="AJ556" s="79" t="s">
        <v>4779</v>
      </c>
      <c r="AK556" s="79" t="s">
        <v>3898</v>
      </c>
      <c r="AL556" s="84" t="s">
        <v>5670</v>
      </c>
      <c r="AM556" s="79"/>
      <c r="AN556" s="81">
        <v>43368.74927083333</v>
      </c>
      <c r="AO556" s="84" t="s">
        <v>6063</v>
      </c>
      <c r="AP556" s="79" t="b">
        <v>0</v>
      </c>
      <c r="AQ556" s="79" t="b">
        <v>0</v>
      </c>
      <c r="AR556" s="79" t="b">
        <v>0</v>
      </c>
      <c r="AS556" s="79"/>
      <c r="AT556" s="79">
        <v>66</v>
      </c>
      <c r="AU556" s="84" t="s">
        <v>6484</v>
      </c>
      <c r="AV556" s="79" t="b">
        <v>0</v>
      </c>
      <c r="AW556" s="79" t="s">
        <v>6792</v>
      </c>
      <c r="AX556" s="84" t="s">
        <v>6981</v>
      </c>
      <c r="AY556" s="79" t="s">
        <v>65</v>
      </c>
      <c r="AZ556" s="79" t="str">
        <f>REPLACE(INDEX(GroupVertices[Group],MATCH(Vertices[[#This Row],[Vertex]],GroupVertices[Vertex],0)),1,1,"")</f>
        <v>133</v>
      </c>
      <c r="BA556" s="48"/>
      <c r="BB556" s="48"/>
      <c r="BC556" s="48"/>
      <c r="BD556" s="48"/>
      <c r="BE556" s="48"/>
      <c r="BF556" s="48"/>
      <c r="BG556" s="48"/>
      <c r="BH556" s="48"/>
      <c r="BI556" s="48"/>
      <c r="BJ556" s="48"/>
      <c r="BK556" s="2"/>
      <c r="BL556" s="3"/>
      <c r="BM556" s="3"/>
      <c r="BN556" s="3"/>
      <c r="BO556" s="3"/>
    </row>
    <row r="557" spans="1:67" ht="15">
      <c r="A557" s="65" t="s">
        <v>737</v>
      </c>
      <c r="B557" s="66"/>
      <c r="C557" s="66"/>
      <c r="D557" s="67">
        <v>1.5</v>
      </c>
      <c r="E557" s="69">
        <v>100</v>
      </c>
      <c r="F557" s="103" t="s">
        <v>6569</v>
      </c>
      <c r="G557" s="66"/>
      <c r="H557" s="70"/>
      <c r="I557" s="71"/>
      <c r="J557" s="71"/>
      <c r="K557" s="70" t="s">
        <v>7646</v>
      </c>
      <c r="L557" s="74"/>
      <c r="M557" s="75">
        <v>6566.29541015625</v>
      </c>
      <c r="N557" s="75">
        <v>1777.032470703125</v>
      </c>
      <c r="O557" s="76"/>
      <c r="P557" s="77"/>
      <c r="Q557" s="77"/>
      <c r="R557" s="89"/>
      <c r="S557" s="48">
        <v>1</v>
      </c>
      <c r="T557" s="48">
        <v>0</v>
      </c>
      <c r="U557" s="49">
        <v>0</v>
      </c>
      <c r="V557" s="49">
        <v>1</v>
      </c>
      <c r="W557" s="49">
        <v>0</v>
      </c>
      <c r="X557" s="49">
        <v>0.999999</v>
      </c>
      <c r="Y557" s="49">
        <v>0</v>
      </c>
      <c r="Z557" s="49">
        <v>0</v>
      </c>
      <c r="AA557" s="72">
        <v>557</v>
      </c>
      <c r="AB557" s="72"/>
      <c r="AC557" s="73"/>
      <c r="AD557" s="79" t="s">
        <v>4152</v>
      </c>
      <c r="AE557" s="79">
        <v>96</v>
      </c>
      <c r="AF557" s="79">
        <v>76</v>
      </c>
      <c r="AG557" s="79">
        <v>3500</v>
      </c>
      <c r="AH557" s="79">
        <v>5753</v>
      </c>
      <c r="AI557" s="79"/>
      <c r="AJ557" s="79" t="s">
        <v>4784</v>
      </c>
      <c r="AK557" s="79" t="s">
        <v>5320</v>
      </c>
      <c r="AL557" s="79"/>
      <c r="AM557" s="79"/>
      <c r="AN557" s="81">
        <v>43285.57625</v>
      </c>
      <c r="AO557" s="84" t="s">
        <v>6069</v>
      </c>
      <c r="AP557" s="79" t="b">
        <v>1</v>
      </c>
      <c r="AQ557" s="79" t="b">
        <v>0</v>
      </c>
      <c r="AR557" s="79" t="b">
        <v>0</v>
      </c>
      <c r="AS557" s="79"/>
      <c r="AT557" s="79">
        <v>0</v>
      </c>
      <c r="AU557" s="79"/>
      <c r="AV557" s="79" t="b">
        <v>0</v>
      </c>
      <c r="AW557" s="79" t="s">
        <v>6792</v>
      </c>
      <c r="AX557" s="84" t="s">
        <v>6988</v>
      </c>
      <c r="AY557" s="79" t="s">
        <v>65</v>
      </c>
      <c r="AZ557" s="79" t="str">
        <f>REPLACE(INDEX(GroupVertices[Group],MATCH(Vertices[[#This Row],[Vertex]],GroupVertices[Vertex],0)),1,1,"")</f>
        <v>62</v>
      </c>
      <c r="BA557" s="48"/>
      <c r="BB557" s="48"/>
      <c r="BC557" s="48"/>
      <c r="BD557" s="48"/>
      <c r="BE557" s="48"/>
      <c r="BF557" s="48"/>
      <c r="BG557" s="48"/>
      <c r="BH557" s="48"/>
      <c r="BI557" s="48"/>
      <c r="BJ557" s="48"/>
      <c r="BK557" s="2"/>
      <c r="BL557" s="3"/>
      <c r="BM557" s="3"/>
      <c r="BN557" s="3"/>
      <c r="BO557" s="3"/>
    </row>
    <row r="558" spans="1:67" ht="15">
      <c r="A558" s="65" t="s">
        <v>738</v>
      </c>
      <c r="B558" s="66"/>
      <c r="C558" s="66"/>
      <c r="D558" s="67">
        <v>1.5</v>
      </c>
      <c r="E558" s="69">
        <v>100</v>
      </c>
      <c r="F558" s="103" t="s">
        <v>6570</v>
      </c>
      <c r="G558" s="66"/>
      <c r="H558" s="70"/>
      <c r="I558" s="71"/>
      <c r="J558" s="71"/>
      <c r="K558" s="70" t="s">
        <v>7651</v>
      </c>
      <c r="L558" s="74"/>
      <c r="M558" s="75">
        <v>7242.39306640625</v>
      </c>
      <c r="N558" s="75">
        <v>9229.845703125</v>
      </c>
      <c r="O558" s="76"/>
      <c r="P558" s="77"/>
      <c r="Q558" s="77"/>
      <c r="R558" s="89"/>
      <c r="S558" s="48">
        <v>1</v>
      </c>
      <c r="T558" s="48">
        <v>0</v>
      </c>
      <c r="U558" s="49">
        <v>0</v>
      </c>
      <c r="V558" s="49">
        <v>1</v>
      </c>
      <c r="W558" s="49">
        <v>0</v>
      </c>
      <c r="X558" s="49">
        <v>0.999999</v>
      </c>
      <c r="Y558" s="49">
        <v>0</v>
      </c>
      <c r="Z558" s="49">
        <v>0</v>
      </c>
      <c r="AA558" s="72">
        <v>558</v>
      </c>
      <c r="AB558" s="72"/>
      <c r="AC558" s="73"/>
      <c r="AD558" s="79" t="s">
        <v>4157</v>
      </c>
      <c r="AE558" s="79">
        <v>178</v>
      </c>
      <c r="AF558" s="79">
        <v>844</v>
      </c>
      <c r="AG558" s="79">
        <v>681</v>
      </c>
      <c r="AH558" s="79">
        <v>384</v>
      </c>
      <c r="AI558" s="79"/>
      <c r="AJ558" s="79" t="s">
        <v>4789</v>
      </c>
      <c r="AK558" s="79" t="s">
        <v>5323</v>
      </c>
      <c r="AL558" s="79"/>
      <c r="AM558" s="79"/>
      <c r="AN558" s="81">
        <v>40605.338854166665</v>
      </c>
      <c r="AO558" s="84" t="s">
        <v>6073</v>
      </c>
      <c r="AP558" s="79" t="b">
        <v>0</v>
      </c>
      <c r="AQ558" s="79" t="b">
        <v>0</v>
      </c>
      <c r="AR558" s="79" t="b">
        <v>0</v>
      </c>
      <c r="AS558" s="79"/>
      <c r="AT558" s="79">
        <v>18</v>
      </c>
      <c r="AU558" s="84" t="s">
        <v>6490</v>
      </c>
      <c r="AV558" s="79" t="b">
        <v>0</v>
      </c>
      <c r="AW558" s="79" t="s">
        <v>6792</v>
      </c>
      <c r="AX558" s="84" t="s">
        <v>6993</v>
      </c>
      <c r="AY558" s="79" t="s">
        <v>65</v>
      </c>
      <c r="AZ558" s="79" t="str">
        <f>REPLACE(INDEX(GroupVertices[Group],MATCH(Vertices[[#This Row],[Vertex]],GroupVertices[Vertex],0)),1,1,"")</f>
        <v>111</v>
      </c>
      <c r="BA558" s="48"/>
      <c r="BB558" s="48"/>
      <c r="BC558" s="48"/>
      <c r="BD558" s="48"/>
      <c r="BE558" s="48"/>
      <c r="BF558" s="48"/>
      <c r="BG558" s="48"/>
      <c r="BH558" s="48"/>
      <c r="BI558" s="48"/>
      <c r="BJ558" s="48"/>
      <c r="BK558" s="2"/>
      <c r="BL558" s="3"/>
      <c r="BM558" s="3"/>
      <c r="BN558" s="3"/>
      <c r="BO558" s="3"/>
    </row>
    <row r="559" spans="1:67" ht="15">
      <c r="A559" s="65" t="s">
        <v>739</v>
      </c>
      <c r="B559" s="66"/>
      <c r="C559" s="66"/>
      <c r="D559" s="67">
        <v>1.5</v>
      </c>
      <c r="E559" s="69">
        <v>100</v>
      </c>
      <c r="F559" s="103" t="s">
        <v>6571</v>
      </c>
      <c r="G559" s="66"/>
      <c r="H559" s="70"/>
      <c r="I559" s="71"/>
      <c r="J559" s="71"/>
      <c r="K559" s="70" t="s">
        <v>7654</v>
      </c>
      <c r="L559" s="74"/>
      <c r="M559" s="75">
        <v>7983.5263671875</v>
      </c>
      <c r="N559" s="75">
        <v>9229.8447265625</v>
      </c>
      <c r="O559" s="76"/>
      <c r="P559" s="77"/>
      <c r="Q559" s="77"/>
      <c r="R559" s="89"/>
      <c r="S559" s="48">
        <v>1</v>
      </c>
      <c r="T559" s="48">
        <v>0</v>
      </c>
      <c r="U559" s="49">
        <v>0</v>
      </c>
      <c r="V559" s="49">
        <v>1</v>
      </c>
      <c r="W559" s="49">
        <v>0</v>
      </c>
      <c r="X559" s="49">
        <v>0.999999</v>
      </c>
      <c r="Y559" s="49">
        <v>0</v>
      </c>
      <c r="Z559" s="49">
        <v>0</v>
      </c>
      <c r="AA559" s="72">
        <v>559</v>
      </c>
      <c r="AB559" s="72"/>
      <c r="AC559" s="73"/>
      <c r="AD559" s="79" t="s">
        <v>4160</v>
      </c>
      <c r="AE559" s="79">
        <v>1433</v>
      </c>
      <c r="AF559" s="79">
        <v>1744</v>
      </c>
      <c r="AG559" s="79">
        <v>39894</v>
      </c>
      <c r="AH559" s="79">
        <v>82520</v>
      </c>
      <c r="AI559" s="79"/>
      <c r="AJ559" s="79" t="s">
        <v>4792</v>
      </c>
      <c r="AK559" s="79" t="s">
        <v>5326</v>
      </c>
      <c r="AL559" s="84" t="s">
        <v>5676</v>
      </c>
      <c r="AM559" s="79"/>
      <c r="AN559" s="81">
        <v>41069.989282407405</v>
      </c>
      <c r="AO559" s="84" t="s">
        <v>6076</v>
      </c>
      <c r="AP559" s="79" t="b">
        <v>0</v>
      </c>
      <c r="AQ559" s="79" t="b">
        <v>0</v>
      </c>
      <c r="AR559" s="79" t="b">
        <v>1</v>
      </c>
      <c r="AS559" s="79"/>
      <c r="AT559" s="79">
        <v>62</v>
      </c>
      <c r="AU559" s="84" t="s">
        <v>6486</v>
      </c>
      <c r="AV559" s="79" t="b">
        <v>0</v>
      </c>
      <c r="AW559" s="79" t="s">
        <v>6792</v>
      </c>
      <c r="AX559" s="84" t="s">
        <v>6996</v>
      </c>
      <c r="AY559" s="79" t="s">
        <v>65</v>
      </c>
      <c r="AZ559" s="79" t="str">
        <f>REPLACE(INDEX(GroupVertices[Group],MATCH(Vertices[[#This Row],[Vertex]],GroupVertices[Vertex],0)),1,1,"")</f>
        <v>119</v>
      </c>
      <c r="BA559" s="48"/>
      <c r="BB559" s="48"/>
      <c r="BC559" s="48"/>
      <c r="BD559" s="48"/>
      <c r="BE559" s="48"/>
      <c r="BF559" s="48"/>
      <c r="BG559" s="48"/>
      <c r="BH559" s="48"/>
      <c r="BI559" s="48"/>
      <c r="BJ559" s="48"/>
      <c r="BK559" s="2"/>
      <c r="BL559" s="3"/>
      <c r="BM559" s="3"/>
      <c r="BN559" s="3"/>
      <c r="BO559" s="3"/>
    </row>
    <row r="560" spans="1:67" ht="15">
      <c r="A560" s="65" t="s">
        <v>740</v>
      </c>
      <c r="B560" s="66"/>
      <c r="C560" s="66"/>
      <c r="D560" s="67">
        <v>1.5</v>
      </c>
      <c r="E560" s="69">
        <v>82.9129711256032</v>
      </c>
      <c r="F560" s="103" t="s">
        <v>6573</v>
      </c>
      <c r="G560" s="66"/>
      <c r="H560" s="70"/>
      <c r="I560" s="71"/>
      <c r="J560" s="71"/>
      <c r="K560" s="70" t="s">
        <v>7661</v>
      </c>
      <c r="L560" s="74"/>
      <c r="M560" s="75">
        <v>3689.557373046875</v>
      </c>
      <c r="N560" s="75">
        <v>4614.927734375</v>
      </c>
      <c r="O560" s="76"/>
      <c r="P560" s="77"/>
      <c r="Q560" s="77"/>
      <c r="R560" s="89"/>
      <c r="S560" s="48">
        <v>1</v>
      </c>
      <c r="T560" s="48">
        <v>0</v>
      </c>
      <c r="U560" s="49">
        <v>0</v>
      </c>
      <c r="V560" s="49">
        <v>0.2</v>
      </c>
      <c r="W560" s="49">
        <v>0</v>
      </c>
      <c r="X560" s="49">
        <v>0.693693</v>
      </c>
      <c r="Y560" s="49">
        <v>0</v>
      </c>
      <c r="Z560" s="49">
        <v>0</v>
      </c>
      <c r="AA560" s="72">
        <v>560</v>
      </c>
      <c r="AB560" s="72"/>
      <c r="AC560" s="73"/>
      <c r="AD560" s="79" t="s">
        <v>4167</v>
      </c>
      <c r="AE560" s="79">
        <v>302</v>
      </c>
      <c r="AF560" s="79">
        <v>341</v>
      </c>
      <c r="AG560" s="79">
        <v>2471</v>
      </c>
      <c r="AH560" s="79">
        <v>28506</v>
      </c>
      <c r="AI560" s="79"/>
      <c r="AJ560" s="79" t="s">
        <v>4798</v>
      </c>
      <c r="AK560" s="79" t="s">
        <v>5329</v>
      </c>
      <c r="AL560" s="79"/>
      <c r="AM560" s="79"/>
      <c r="AN560" s="81">
        <v>41524.09795138889</v>
      </c>
      <c r="AO560" s="84" t="s">
        <v>6082</v>
      </c>
      <c r="AP560" s="79" t="b">
        <v>0</v>
      </c>
      <c r="AQ560" s="79" t="b">
        <v>0</v>
      </c>
      <c r="AR560" s="79" t="b">
        <v>0</v>
      </c>
      <c r="AS560" s="79"/>
      <c r="AT560" s="79">
        <v>1</v>
      </c>
      <c r="AU560" s="84" t="s">
        <v>6484</v>
      </c>
      <c r="AV560" s="79" t="b">
        <v>0</v>
      </c>
      <c r="AW560" s="79" t="s">
        <v>6792</v>
      </c>
      <c r="AX560" s="84" t="s">
        <v>7003</v>
      </c>
      <c r="AY560" s="79" t="s">
        <v>65</v>
      </c>
      <c r="AZ560" s="79" t="str">
        <f>REPLACE(INDEX(GroupVertices[Group],MATCH(Vertices[[#This Row],[Vertex]],GroupVertices[Vertex],0)),1,1,"")</f>
        <v>28</v>
      </c>
      <c r="BA560" s="48"/>
      <c r="BB560" s="48"/>
      <c r="BC560" s="48"/>
      <c r="BD560" s="48"/>
      <c r="BE560" s="48"/>
      <c r="BF560" s="48"/>
      <c r="BG560" s="48"/>
      <c r="BH560" s="48"/>
      <c r="BI560" s="48"/>
      <c r="BJ560" s="48"/>
      <c r="BK560" s="2"/>
      <c r="BL560" s="3"/>
      <c r="BM560" s="3"/>
      <c r="BN560" s="3"/>
      <c r="BO560" s="3"/>
    </row>
    <row r="561" spans="1:67" ht="15">
      <c r="A561" s="65" t="s">
        <v>741</v>
      </c>
      <c r="B561" s="66"/>
      <c r="C561" s="66"/>
      <c r="D561" s="67">
        <v>1.5</v>
      </c>
      <c r="E561" s="69">
        <v>82.9129711256032</v>
      </c>
      <c r="F561" s="103" t="s">
        <v>6574</v>
      </c>
      <c r="G561" s="66"/>
      <c r="H561" s="70"/>
      <c r="I561" s="71"/>
      <c r="J561" s="71"/>
      <c r="K561" s="70" t="s">
        <v>7662</v>
      </c>
      <c r="L561" s="74"/>
      <c r="M561" s="75">
        <v>4043.804931640625</v>
      </c>
      <c r="N561" s="75">
        <v>5270.7255859375</v>
      </c>
      <c r="O561" s="76"/>
      <c r="P561" s="77"/>
      <c r="Q561" s="77"/>
      <c r="R561" s="89"/>
      <c r="S561" s="48">
        <v>1</v>
      </c>
      <c r="T561" s="48">
        <v>0</v>
      </c>
      <c r="U561" s="49">
        <v>0</v>
      </c>
      <c r="V561" s="49">
        <v>0.2</v>
      </c>
      <c r="W561" s="49">
        <v>0</v>
      </c>
      <c r="X561" s="49">
        <v>0.693693</v>
      </c>
      <c r="Y561" s="49">
        <v>0</v>
      </c>
      <c r="Z561" s="49">
        <v>0</v>
      </c>
      <c r="AA561" s="72">
        <v>561</v>
      </c>
      <c r="AB561" s="72"/>
      <c r="AC561" s="73"/>
      <c r="AD561" s="79" t="s">
        <v>4168</v>
      </c>
      <c r="AE561" s="79">
        <v>1075</v>
      </c>
      <c r="AF561" s="79">
        <v>705</v>
      </c>
      <c r="AG561" s="79">
        <v>10979</v>
      </c>
      <c r="AH561" s="79">
        <v>19501</v>
      </c>
      <c r="AI561" s="79"/>
      <c r="AJ561" s="79" t="s">
        <v>4799</v>
      </c>
      <c r="AK561" s="79" t="s">
        <v>5330</v>
      </c>
      <c r="AL561" s="79"/>
      <c r="AM561" s="79"/>
      <c r="AN561" s="81">
        <v>41186.765023148146</v>
      </c>
      <c r="AO561" s="84" t="s">
        <v>6083</v>
      </c>
      <c r="AP561" s="79" t="b">
        <v>0</v>
      </c>
      <c r="AQ561" s="79" t="b">
        <v>0</v>
      </c>
      <c r="AR561" s="79" t="b">
        <v>0</v>
      </c>
      <c r="AS561" s="79"/>
      <c r="AT561" s="79">
        <v>2</v>
      </c>
      <c r="AU561" s="84" t="s">
        <v>6484</v>
      </c>
      <c r="AV561" s="79" t="b">
        <v>0</v>
      </c>
      <c r="AW561" s="79" t="s">
        <v>6792</v>
      </c>
      <c r="AX561" s="84" t="s">
        <v>7004</v>
      </c>
      <c r="AY561" s="79" t="s">
        <v>65</v>
      </c>
      <c r="AZ561" s="79" t="str">
        <f>REPLACE(INDEX(GroupVertices[Group],MATCH(Vertices[[#This Row],[Vertex]],GroupVertices[Vertex],0)),1,1,"")</f>
        <v>28</v>
      </c>
      <c r="BA561" s="48"/>
      <c r="BB561" s="48"/>
      <c r="BC561" s="48"/>
      <c r="BD561" s="48"/>
      <c r="BE561" s="48"/>
      <c r="BF561" s="48"/>
      <c r="BG561" s="48"/>
      <c r="BH561" s="48"/>
      <c r="BI561" s="48"/>
      <c r="BJ561" s="48"/>
      <c r="BK561" s="2"/>
      <c r="BL561" s="3"/>
      <c r="BM561" s="3"/>
      <c r="BN561" s="3"/>
      <c r="BO561" s="3"/>
    </row>
    <row r="562" spans="1:67" ht="15">
      <c r="A562" s="65" t="s">
        <v>742</v>
      </c>
      <c r="B562" s="66"/>
      <c r="C562" s="66"/>
      <c r="D562" s="67">
        <v>1.5</v>
      </c>
      <c r="E562" s="69">
        <v>82.9129711256032</v>
      </c>
      <c r="F562" s="103" t="s">
        <v>6575</v>
      </c>
      <c r="G562" s="66"/>
      <c r="H562" s="70"/>
      <c r="I562" s="71"/>
      <c r="J562" s="71"/>
      <c r="K562" s="70" t="s">
        <v>7663</v>
      </c>
      <c r="L562" s="74"/>
      <c r="M562" s="75">
        <v>3999.498046875</v>
      </c>
      <c r="N562" s="75">
        <v>4755.90283203125</v>
      </c>
      <c r="O562" s="76"/>
      <c r="P562" s="77"/>
      <c r="Q562" s="77"/>
      <c r="R562" s="89"/>
      <c r="S562" s="48">
        <v>1</v>
      </c>
      <c r="T562" s="48">
        <v>0</v>
      </c>
      <c r="U562" s="49">
        <v>0</v>
      </c>
      <c r="V562" s="49">
        <v>0.2</v>
      </c>
      <c r="W562" s="49">
        <v>0</v>
      </c>
      <c r="X562" s="49">
        <v>0.693693</v>
      </c>
      <c r="Y562" s="49">
        <v>0</v>
      </c>
      <c r="Z562" s="49">
        <v>0</v>
      </c>
      <c r="AA562" s="72">
        <v>562</v>
      </c>
      <c r="AB562" s="72"/>
      <c r="AC562" s="73"/>
      <c r="AD562" s="79" t="s">
        <v>4169</v>
      </c>
      <c r="AE562" s="79">
        <v>599</v>
      </c>
      <c r="AF562" s="79">
        <v>85</v>
      </c>
      <c r="AG562" s="79">
        <v>464</v>
      </c>
      <c r="AH562" s="79">
        <v>13262</v>
      </c>
      <c r="AI562" s="79"/>
      <c r="AJ562" s="79" t="s">
        <v>4800</v>
      </c>
      <c r="AK562" s="79"/>
      <c r="AL562" s="79"/>
      <c r="AM562" s="79"/>
      <c r="AN562" s="81">
        <v>42696.77311342592</v>
      </c>
      <c r="AO562" s="84" t="s">
        <v>6084</v>
      </c>
      <c r="AP562" s="79" t="b">
        <v>0</v>
      </c>
      <c r="AQ562" s="79" t="b">
        <v>0</v>
      </c>
      <c r="AR562" s="79" t="b">
        <v>0</v>
      </c>
      <c r="AS562" s="79"/>
      <c r="AT562" s="79">
        <v>1</v>
      </c>
      <c r="AU562" s="84" t="s">
        <v>6484</v>
      </c>
      <c r="AV562" s="79" t="b">
        <v>0</v>
      </c>
      <c r="AW562" s="79" t="s">
        <v>6792</v>
      </c>
      <c r="AX562" s="84" t="s">
        <v>7005</v>
      </c>
      <c r="AY562" s="79" t="s">
        <v>65</v>
      </c>
      <c r="AZ562" s="79" t="str">
        <f>REPLACE(INDEX(GroupVertices[Group],MATCH(Vertices[[#This Row],[Vertex]],GroupVertices[Vertex],0)),1,1,"")</f>
        <v>28</v>
      </c>
      <c r="BA562" s="48"/>
      <c r="BB562" s="48"/>
      <c r="BC562" s="48"/>
      <c r="BD562" s="48"/>
      <c r="BE562" s="48"/>
      <c r="BF562" s="48"/>
      <c r="BG562" s="48"/>
      <c r="BH562" s="48"/>
      <c r="BI562" s="48"/>
      <c r="BJ562" s="48"/>
      <c r="BK562" s="2"/>
      <c r="BL562" s="3"/>
      <c r="BM562" s="3"/>
      <c r="BN562" s="3"/>
      <c r="BO562" s="3"/>
    </row>
    <row r="563" spans="1:67" ht="15">
      <c r="A563" s="65" t="s">
        <v>743</v>
      </c>
      <c r="B563" s="66"/>
      <c r="C563" s="66"/>
      <c r="D563" s="67">
        <v>1.5</v>
      </c>
      <c r="E563" s="69">
        <v>100</v>
      </c>
      <c r="F563" s="103" t="s">
        <v>6577</v>
      </c>
      <c r="G563" s="66"/>
      <c r="H563" s="70"/>
      <c r="I563" s="71"/>
      <c r="J563" s="71"/>
      <c r="K563" s="70" t="s">
        <v>7671</v>
      </c>
      <c r="L563" s="74"/>
      <c r="M563" s="75">
        <v>8737.6884765625</v>
      </c>
      <c r="N563" s="75">
        <v>7638.50634765625</v>
      </c>
      <c r="O563" s="76"/>
      <c r="P563" s="77"/>
      <c r="Q563" s="77"/>
      <c r="R563" s="89"/>
      <c r="S563" s="48">
        <v>1</v>
      </c>
      <c r="T563" s="48">
        <v>0</v>
      </c>
      <c r="U563" s="49">
        <v>0</v>
      </c>
      <c r="V563" s="49">
        <v>1</v>
      </c>
      <c r="W563" s="49">
        <v>0</v>
      </c>
      <c r="X563" s="49">
        <v>0.999999</v>
      </c>
      <c r="Y563" s="49">
        <v>0</v>
      </c>
      <c r="Z563" s="49">
        <v>0</v>
      </c>
      <c r="AA563" s="72">
        <v>563</v>
      </c>
      <c r="AB563" s="72"/>
      <c r="AC563" s="73"/>
      <c r="AD563" s="79" t="s">
        <v>4177</v>
      </c>
      <c r="AE563" s="79">
        <v>404</v>
      </c>
      <c r="AF563" s="79">
        <v>676</v>
      </c>
      <c r="AG563" s="79">
        <v>6235</v>
      </c>
      <c r="AH563" s="79">
        <v>11296</v>
      </c>
      <c r="AI563" s="79"/>
      <c r="AJ563" s="79" t="s">
        <v>4807</v>
      </c>
      <c r="AK563" s="79" t="s">
        <v>3897</v>
      </c>
      <c r="AL563" s="84" t="s">
        <v>5684</v>
      </c>
      <c r="AM563" s="79"/>
      <c r="AN563" s="81">
        <v>43444.046377314815</v>
      </c>
      <c r="AO563" s="84" t="s">
        <v>6092</v>
      </c>
      <c r="AP563" s="79" t="b">
        <v>1</v>
      </c>
      <c r="AQ563" s="79" t="b">
        <v>0</v>
      </c>
      <c r="AR563" s="79" t="b">
        <v>0</v>
      </c>
      <c r="AS563" s="79"/>
      <c r="AT563" s="79">
        <v>1</v>
      </c>
      <c r="AU563" s="79"/>
      <c r="AV563" s="79" t="b">
        <v>0</v>
      </c>
      <c r="AW563" s="79" t="s">
        <v>6792</v>
      </c>
      <c r="AX563" s="84" t="s">
        <v>7013</v>
      </c>
      <c r="AY563" s="79" t="s">
        <v>65</v>
      </c>
      <c r="AZ563" s="79" t="str">
        <f>REPLACE(INDEX(GroupVertices[Group],MATCH(Vertices[[#This Row],[Vertex]],GroupVertices[Vertex],0)),1,1,"")</f>
        <v>73</v>
      </c>
      <c r="BA563" s="48"/>
      <c r="BB563" s="48"/>
      <c r="BC563" s="48"/>
      <c r="BD563" s="48"/>
      <c r="BE563" s="48"/>
      <c r="BF563" s="48"/>
      <c r="BG563" s="48"/>
      <c r="BH563" s="48"/>
      <c r="BI563" s="48"/>
      <c r="BJ563" s="48"/>
      <c r="BK563" s="2"/>
      <c r="BL563" s="3"/>
      <c r="BM563" s="3"/>
      <c r="BN563" s="3"/>
      <c r="BO563" s="3"/>
    </row>
    <row r="564" spans="1:67" ht="15">
      <c r="A564" s="65" t="s">
        <v>744</v>
      </c>
      <c r="B564" s="66"/>
      <c r="C564" s="66"/>
      <c r="D564" s="67">
        <v>1.5</v>
      </c>
      <c r="E564" s="69">
        <v>88.33627762820258</v>
      </c>
      <c r="F564" s="103" t="s">
        <v>6579</v>
      </c>
      <c r="G564" s="66"/>
      <c r="H564" s="70"/>
      <c r="I564" s="71"/>
      <c r="J564" s="71"/>
      <c r="K564" s="70" t="s">
        <v>7674</v>
      </c>
      <c r="L564" s="74"/>
      <c r="M564" s="75">
        <v>5383.06787109375</v>
      </c>
      <c r="N564" s="75">
        <v>6546.32080078125</v>
      </c>
      <c r="O564" s="76"/>
      <c r="P564" s="77"/>
      <c r="Q564" s="77"/>
      <c r="R564" s="89"/>
      <c r="S564" s="48">
        <v>1</v>
      </c>
      <c r="T564" s="48">
        <v>0</v>
      </c>
      <c r="U564" s="49">
        <v>0</v>
      </c>
      <c r="V564" s="49">
        <v>0.333333</v>
      </c>
      <c r="W564" s="49">
        <v>0</v>
      </c>
      <c r="X564" s="49">
        <v>0.77027</v>
      </c>
      <c r="Y564" s="49">
        <v>0</v>
      </c>
      <c r="Z564" s="49">
        <v>0</v>
      </c>
      <c r="AA564" s="72">
        <v>564</v>
      </c>
      <c r="AB564" s="72"/>
      <c r="AC564" s="73"/>
      <c r="AD564" s="79" t="s">
        <v>4180</v>
      </c>
      <c r="AE564" s="79">
        <v>418</v>
      </c>
      <c r="AF564" s="79">
        <v>7803</v>
      </c>
      <c r="AG564" s="79">
        <v>32418</v>
      </c>
      <c r="AH564" s="79">
        <v>7706</v>
      </c>
      <c r="AI564" s="79"/>
      <c r="AJ564" s="79" t="s">
        <v>4808</v>
      </c>
      <c r="AK564" s="79" t="s">
        <v>5336</v>
      </c>
      <c r="AL564" s="84" t="s">
        <v>5685</v>
      </c>
      <c r="AM564" s="79"/>
      <c r="AN564" s="81">
        <v>39847.983668981484</v>
      </c>
      <c r="AO564" s="84" t="s">
        <v>6094</v>
      </c>
      <c r="AP564" s="79" t="b">
        <v>0</v>
      </c>
      <c r="AQ564" s="79" t="b">
        <v>0</v>
      </c>
      <c r="AR564" s="79" t="b">
        <v>0</v>
      </c>
      <c r="AS564" s="79"/>
      <c r="AT564" s="79">
        <v>155</v>
      </c>
      <c r="AU564" s="84" t="s">
        <v>6492</v>
      </c>
      <c r="AV564" s="79" t="b">
        <v>0</v>
      </c>
      <c r="AW564" s="79" t="s">
        <v>6792</v>
      </c>
      <c r="AX564" s="84" t="s">
        <v>7016</v>
      </c>
      <c r="AY564" s="79" t="s">
        <v>65</v>
      </c>
      <c r="AZ564" s="79" t="str">
        <f>REPLACE(INDEX(GroupVertices[Group],MATCH(Vertices[[#This Row],[Vertex]],GroupVertices[Vertex],0)),1,1,"")</f>
        <v>36</v>
      </c>
      <c r="BA564" s="48"/>
      <c r="BB564" s="48"/>
      <c r="BC564" s="48"/>
      <c r="BD564" s="48"/>
      <c r="BE564" s="48"/>
      <c r="BF564" s="48"/>
      <c r="BG564" s="48"/>
      <c r="BH564" s="48"/>
      <c r="BI564" s="48"/>
      <c r="BJ564" s="48"/>
      <c r="BK564" s="2"/>
      <c r="BL564" s="3"/>
      <c r="BM564" s="3"/>
      <c r="BN564" s="3"/>
      <c r="BO564" s="3"/>
    </row>
    <row r="565" spans="1:67" ht="15">
      <c r="A565" s="65" t="s">
        <v>745</v>
      </c>
      <c r="B565" s="66"/>
      <c r="C565" s="66"/>
      <c r="D565" s="67">
        <v>1.5</v>
      </c>
      <c r="E565" s="69">
        <v>88.33627762820258</v>
      </c>
      <c r="F565" s="103" t="s">
        <v>6580</v>
      </c>
      <c r="G565" s="66"/>
      <c r="H565" s="70"/>
      <c r="I565" s="71"/>
      <c r="J565" s="71"/>
      <c r="K565" s="70" t="s">
        <v>7675</v>
      </c>
      <c r="L565" s="74"/>
      <c r="M565" s="75">
        <v>5184.88427734375</v>
      </c>
      <c r="N565" s="75">
        <v>6126.7138671875</v>
      </c>
      <c r="O565" s="76"/>
      <c r="P565" s="77"/>
      <c r="Q565" s="77"/>
      <c r="R565" s="89"/>
      <c r="S565" s="48">
        <v>1</v>
      </c>
      <c r="T565" s="48">
        <v>0</v>
      </c>
      <c r="U565" s="49">
        <v>0</v>
      </c>
      <c r="V565" s="49">
        <v>0.333333</v>
      </c>
      <c r="W565" s="49">
        <v>0</v>
      </c>
      <c r="X565" s="49">
        <v>0.77027</v>
      </c>
      <c r="Y565" s="49">
        <v>0</v>
      </c>
      <c r="Z565" s="49">
        <v>0</v>
      </c>
      <c r="AA565" s="72">
        <v>565</v>
      </c>
      <c r="AB565" s="72"/>
      <c r="AC565" s="73"/>
      <c r="AD565" s="79" t="s">
        <v>4181</v>
      </c>
      <c r="AE565" s="79">
        <v>1373</v>
      </c>
      <c r="AF565" s="79">
        <v>50859</v>
      </c>
      <c r="AG565" s="79">
        <v>43943</v>
      </c>
      <c r="AH565" s="79">
        <v>172</v>
      </c>
      <c r="AI565" s="79"/>
      <c r="AJ565" s="79" t="s">
        <v>4809</v>
      </c>
      <c r="AK565" s="79" t="s">
        <v>5337</v>
      </c>
      <c r="AL565" s="84" t="s">
        <v>5686</v>
      </c>
      <c r="AM565" s="79"/>
      <c r="AN565" s="81">
        <v>40156.83943287037</v>
      </c>
      <c r="AO565" s="84" t="s">
        <v>6095</v>
      </c>
      <c r="AP565" s="79" t="b">
        <v>0</v>
      </c>
      <c r="AQ565" s="79" t="b">
        <v>0</v>
      </c>
      <c r="AR565" s="79" t="b">
        <v>0</v>
      </c>
      <c r="AS565" s="79"/>
      <c r="AT565" s="79">
        <v>1134</v>
      </c>
      <c r="AU565" s="84" t="s">
        <v>6489</v>
      </c>
      <c r="AV565" s="79" t="b">
        <v>1</v>
      </c>
      <c r="AW565" s="79" t="s">
        <v>6792</v>
      </c>
      <c r="AX565" s="84" t="s">
        <v>7017</v>
      </c>
      <c r="AY565" s="79" t="s">
        <v>65</v>
      </c>
      <c r="AZ565" s="79" t="str">
        <f>REPLACE(INDEX(GroupVertices[Group],MATCH(Vertices[[#This Row],[Vertex]],GroupVertices[Vertex],0)),1,1,"")</f>
        <v>36</v>
      </c>
      <c r="BA565" s="48"/>
      <c r="BB565" s="48"/>
      <c r="BC565" s="48"/>
      <c r="BD565" s="48"/>
      <c r="BE565" s="48"/>
      <c r="BF565" s="48"/>
      <c r="BG565" s="48"/>
      <c r="BH565" s="48"/>
      <c r="BI565" s="48"/>
      <c r="BJ565" s="48"/>
      <c r="BK565" s="2"/>
      <c r="BL565" s="3"/>
      <c r="BM565" s="3"/>
      <c r="BN565" s="3"/>
      <c r="BO565" s="3"/>
    </row>
    <row r="566" spans="1:67" ht="15">
      <c r="A566" s="65" t="s">
        <v>746</v>
      </c>
      <c r="B566" s="66"/>
      <c r="C566" s="66"/>
      <c r="D566" s="67">
        <v>1.5</v>
      </c>
      <c r="E566" s="69">
        <v>100</v>
      </c>
      <c r="F566" s="103" t="s">
        <v>6581</v>
      </c>
      <c r="G566" s="66"/>
      <c r="H566" s="70"/>
      <c r="I566" s="71"/>
      <c r="J566" s="71"/>
      <c r="K566" s="70" t="s">
        <v>7681</v>
      </c>
      <c r="L566" s="74"/>
      <c r="M566" s="75">
        <v>6566.2900390625</v>
      </c>
      <c r="N566" s="75">
        <v>5437.13720703125</v>
      </c>
      <c r="O566" s="76"/>
      <c r="P566" s="77"/>
      <c r="Q566" s="77"/>
      <c r="R566" s="89"/>
      <c r="S566" s="48">
        <v>1</v>
      </c>
      <c r="T566" s="48">
        <v>0</v>
      </c>
      <c r="U566" s="49">
        <v>0</v>
      </c>
      <c r="V566" s="49">
        <v>1</v>
      </c>
      <c r="W566" s="49">
        <v>0</v>
      </c>
      <c r="X566" s="49">
        <v>0.999999</v>
      </c>
      <c r="Y566" s="49">
        <v>0</v>
      </c>
      <c r="Z566" s="49">
        <v>0</v>
      </c>
      <c r="AA566" s="72">
        <v>566</v>
      </c>
      <c r="AB566" s="72"/>
      <c r="AC566" s="73"/>
      <c r="AD566" s="79" t="s">
        <v>4187</v>
      </c>
      <c r="AE566" s="79">
        <v>2373</v>
      </c>
      <c r="AF566" s="79">
        <v>1032</v>
      </c>
      <c r="AG566" s="79">
        <v>14724</v>
      </c>
      <c r="AH566" s="79">
        <v>4621</v>
      </c>
      <c r="AI566" s="79"/>
      <c r="AJ566" s="79" t="s">
        <v>4815</v>
      </c>
      <c r="AK566" s="79" t="s">
        <v>5341</v>
      </c>
      <c r="AL566" s="84" t="s">
        <v>5689</v>
      </c>
      <c r="AM566" s="79"/>
      <c r="AN566" s="81">
        <v>39962.412314814814</v>
      </c>
      <c r="AO566" s="84" t="s">
        <v>6100</v>
      </c>
      <c r="AP566" s="79" t="b">
        <v>0</v>
      </c>
      <c r="AQ566" s="79" t="b">
        <v>0</v>
      </c>
      <c r="AR566" s="79" t="b">
        <v>1</v>
      </c>
      <c r="AS566" s="79"/>
      <c r="AT566" s="79">
        <v>19</v>
      </c>
      <c r="AU566" s="84" t="s">
        <v>6497</v>
      </c>
      <c r="AV566" s="79" t="b">
        <v>0</v>
      </c>
      <c r="AW566" s="79" t="s">
        <v>6792</v>
      </c>
      <c r="AX566" s="84" t="s">
        <v>7023</v>
      </c>
      <c r="AY566" s="79" t="s">
        <v>65</v>
      </c>
      <c r="AZ566" s="79" t="str">
        <f>REPLACE(INDEX(GroupVertices[Group],MATCH(Vertices[[#This Row],[Vertex]],GroupVertices[Vertex],0)),1,1,"")</f>
        <v>57</v>
      </c>
      <c r="BA566" s="48"/>
      <c r="BB566" s="48"/>
      <c r="BC566" s="48"/>
      <c r="BD566" s="48"/>
      <c r="BE566" s="48"/>
      <c r="BF566" s="48"/>
      <c r="BG566" s="48"/>
      <c r="BH566" s="48"/>
      <c r="BI566" s="48"/>
      <c r="BJ566" s="48"/>
      <c r="BK566" s="2"/>
      <c r="BL566" s="3"/>
      <c r="BM566" s="3"/>
      <c r="BN566" s="3"/>
      <c r="BO566" s="3"/>
    </row>
    <row r="567" spans="1:67" ht="15">
      <c r="A567" s="65" t="s">
        <v>748</v>
      </c>
      <c r="B567" s="66"/>
      <c r="C567" s="66"/>
      <c r="D567" s="67">
        <v>1.5</v>
      </c>
      <c r="E567" s="69">
        <v>100</v>
      </c>
      <c r="F567" s="103" t="s">
        <v>6583</v>
      </c>
      <c r="G567" s="66"/>
      <c r="H567" s="70"/>
      <c r="I567" s="71"/>
      <c r="J567" s="71"/>
      <c r="K567" s="70" t="s">
        <v>7691</v>
      </c>
      <c r="L567" s="74"/>
      <c r="M567" s="75">
        <v>6566.2724609375</v>
      </c>
      <c r="N567" s="75">
        <v>3262.314453125</v>
      </c>
      <c r="O567" s="76"/>
      <c r="P567" s="77"/>
      <c r="Q567" s="77"/>
      <c r="R567" s="89"/>
      <c r="S567" s="48">
        <v>1</v>
      </c>
      <c r="T567" s="48">
        <v>0</v>
      </c>
      <c r="U567" s="49">
        <v>0</v>
      </c>
      <c r="V567" s="49">
        <v>1</v>
      </c>
      <c r="W567" s="49">
        <v>0</v>
      </c>
      <c r="X567" s="49">
        <v>0.999999</v>
      </c>
      <c r="Y567" s="49">
        <v>0</v>
      </c>
      <c r="Z567" s="49">
        <v>0</v>
      </c>
      <c r="AA567" s="72">
        <v>567</v>
      </c>
      <c r="AB567" s="72"/>
      <c r="AC567" s="73"/>
      <c r="AD567" s="79" t="s">
        <v>4196</v>
      </c>
      <c r="AE567" s="79">
        <v>170</v>
      </c>
      <c r="AF567" s="79">
        <v>365</v>
      </c>
      <c r="AG567" s="79">
        <v>14395</v>
      </c>
      <c r="AH567" s="79">
        <v>12628</v>
      </c>
      <c r="AI567" s="79"/>
      <c r="AJ567" s="79" t="s">
        <v>4824</v>
      </c>
      <c r="AK567" s="79" t="s">
        <v>5347</v>
      </c>
      <c r="AL567" s="79"/>
      <c r="AM567" s="79"/>
      <c r="AN567" s="81">
        <v>42918.32612268518</v>
      </c>
      <c r="AO567" s="84" t="s">
        <v>6109</v>
      </c>
      <c r="AP567" s="79" t="b">
        <v>0</v>
      </c>
      <c r="AQ567" s="79" t="b">
        <v>0</v>
      </c>
      <c r="AR567" s="79" t="b">
        <v>1</v>
      </c>
      <c r="AS567" s="79"/>
      <c r="AT567" s="79">
        <v>6</v>
      </c>
      <c r="AU567" s="84" t="s">
        <v>6484</v>
      </c>
      <c r="AV567" s="79" t="b">
        <v>0</v>
      </c>
      <c r="AW567" s="79" t="s">
        <v>6792</v>
      </c>
      <c r="AX567" s="84" t="s">
        <v>7033</v>
      </c>
      <c r="AY567" s="79" t="s">
        <v>65</v>
      </c>
      <c r="AZ567" s="79" t="str">
        <f>REPLACE(INDEX(GroupVertices[Group],MATCH(Vertices[[#This Row],[Vertex]],GroupVertices[Vertex],0)),1,1,"")</f>
        <v>63</v>
      </c>
      <c r="BA567" s="48"/>
      <c r="BB567" s="48"/>
      <c r="BC567" s="48"/>
      <c r="BD567" s="48"/>
      <c r="BE567" s="48"/>
      <c r="BF567" s="48"/>
      <c r="BG567" s="48"/>
      <c r="BH567" s="48"/>
      <c r="BI567" s="48"/>
      <c r="BJ567" s="48"/>
      <c r="BK567" s="2"/>
      <c r="BL567" s="3"/>
      <c r="BM567" s="3"/>
      <c r="BN567" s="3"/>
      <c r="BO567" s="3"/>
    </row>
    <row r="568" spans="1:67" ht="15">
      <c r="A568" s="65" t="s">
        <v>749</v>
      </c>
      <c r="B568" s="66"/>
      <c r="C568" s="66"/>
      <c r="D568" s="67">
        <v>1.5</v>
      </c>
      <c r="E568" s="69">
        <v>100</v>
      </c>
      <c r="F568" s="103" t="s">
        <v>6584</v>
      </c>
      <c r="G568" s="66"/>
      <c r="H568" s="70"/>
      <c r="I568" s="71"/>
      <c r="J568" s="71"/>
      <c r="K568" s="70" t="s">
        <v>7693</v>
      </c>
      <c r="L568" s="74"/>
      <c r="M568" s="75">
        <v>7658.48681640625</v>
      </c>
      <c r="N568" s="75">
        <v>6842.8330078125</v>
      </c>
      <c r="O568" s="76"/>
      <c r="P568" s="77"/>
      <c r="Q568" s="77"/>
      <c r="R568" s="89"/>
      <c r="S568" s="48">
        <v>1</v>
      </c>
      <c r="T568" s="48">
        <v>0</v>
      </c>
      <c r="U568" s="49">
        <v>0</v>
      </c>
      <c r="V568" s="49">
        <v>1</v>
      </c>
      <c r="W568" s="49">
        <v>0</v>
      </c>
      <c r="X568" s="49">
        <v>0.999999</v>
      </c>
      <c r="Y568" s="49">
        <v>0</v>
      </c>
      <c r="Z568" s="49">
        <v>0</v>
      </c>
      <c r="AA568" s="72">
        <v>568</v>
      </c>
      <c r="AB568" s="72"/>
      <c r="AC568" s="73"/>
      <c r="AD568" s="79" t="s">
        <v>4198</v>
      </c>
      <c r="AE568" s="79">
        <v>248</v>
      </c>
      <c r="AF568" s="79">
        <v>37</v>
      </c>
      <c r="AG568" s="79">
        <v>920</v>
      </c>
      <c r="AH568" s="79">
        <v>1125</v>
      </c>
      <c r="AI568" s="79"/>
      <c r="AJ568" s="79" t="s">
        <v>4826</v>
      </c>
      <c r="AK568" s="79" t="s">
        <v>5349</v>
      </c>
      <c r="AL568" s="79"/>
      <c r="AM568" s="79"/>
      <c r="AN568" s="81">
        <v>40979.81936342592</v>
      </c>
      <c r="AO568" s="84" t="s">
        <v>6111</v>
      </c>
      <c r="AP568" s="79" t="b">
        <v>1</v>
      </c>
      <c r="AQ568" s="79" t="b">
        <v>0</v>
      </c>
      <c r="AR568" s="79" t="b">
        <v>0</v>
      </c>
      <c r="AS568" s="79"/>
      <c r="AT568" s="79">
        <v>0</v>
      </c>
      <c r="AU568" s="84" t="s">
        <v>6484</v>
      </c>
      <c r="AV568" s="79" t="b">
        <v>0</v>
      </c>
      <c r="AW568" s="79" t="s">
        <v>6792</v>
      </c>
      <c r="AX568" s="84" t="s">
        <v>7035</v>
      </c>
      <c r="AY568" s="79" t="s">
        <v>65</v>
      </c>
      <c r="AZ568" s="79" t="str">
        <f>REPLACE(INDEX(GroupVertices[Group],MATCH(Vertices[[#This Row],[Vertex]],GroupVertices[Vertex],0)),1,1,"")</f>
        <v>89</v>
      </c>
      <c r="BA568" s="48"/>
      <c r="BB568" s="48"/>
      <c r="BC568" s="48"/>
      <c r="BD568" s="48"/>
      <c r="BE568" s="48"/>
      <c r="BF568" s="48"/>
      <c r="BG568" s="48"/>
      <c r="BH568" s="48"/>
      <c r="BI568" s="48"/>
      <c r="BJ568" s="48"/>
      <c r="BK568" s="2"/>
      <c r="BL568" s="3"/>
      <c r="BM568" s="3"/>
      <c r="BN568" s="3"/>
      <c r="BO568" s="3"/>
    </row>
    <row r="569" spans="1:67" ht="15">
      <c r="A569" s="65" t="s">
        <v>750</v>
      </c>
      <c r="B569" s="66"/>
      <c r="C569" s="66"/>
      <c r="D569" s="67">
        <v>1.5</v>
      </c>
      <c r="E569" s="69">
        <v>88.33627762820258</v>
      </c>
      <c r="F569" s="103" t="s">
        <v>6585</v>
      </c>
      <c r="G569" s="66"/>
      <c r="H569" s="70"/>
      <c r="I569" s="71"/>
      <c r="J569" s="71"/>
      <c r="K569" s="70" t="s">
        <v>7697</v>
      </c>
      <c r="L569" s="74"/>
      <c r="M569" s="75">
        <v>4940.98095703125</v>
      </c>
      <c r="N569" s="75">
        <v>7521.1630859375</v>
      </c>
      <c r="O569" s="76"/>
      <c r="P569" s="77"/>
      <c r="Q569" s="77"/>
      <c r="R569" s="89"/>
      <c r="S569" s="48">
        <v>1</v>
      </c>
      <c r="T569" s="48">
        <v>0</v>
      </c>
      <c r="U569" s="49">
        <v>0</v>
      </c>
      <c r="V569" s="49">
        <v>0.333333</v>
      </c>
      <c r="W569" s="49">
        <v>0</v>
      </c>
      <c r="X569" s="49">
        <v>0.77027</v>
      </c>
      <c r="Y569" s="49">
        <v>0</v>
      </c>
      <c r="Z569" s="49">
        <v>0</v>
      </c>
      <c r="AA569" s="72">
        <v>569</v>
      </c>
      <c r="AB569" s="72"/>
      <c r="AC569" s="73"/>
      <c r="AD569" s="79" t="s">
        <v>4202</v>
      </c>
      <c r="AE569" s="79">
        <v>4418</v>
      </c>
      <c r="AF569" s="79">
        <v>8329</v>
      </c>
      <c r="AG569" s="79">
        <v>17953</v>
      </c>
      <c r="AH569" s="79">
        <v>94057</v>
      </c>
      <c r="AI569" s="79"/>
      <c r="AJ569" s="79" t="s">
        <v>4828</v>
      </c>
      <c r="AK569" s="79" t="s">
        <v>5352</v>
      </c>
      <c r="AL569" s="79"/>
      <c r="AM569" s="79"/>
      <c r="AN569" s="81">
        <v>40674.52353009259</v>
      </c>
      <c r="AO569" s="84" t="s">
        <v>6115</v>
      </c>
      <c r="AP569" s="79" t="b">
        <v>0</v>
      </c>
      <c r="AQ569" s="79" t="b">
        <v>0</v>
      </c>
      <c r="AR569" s="79" t="b">
        <v>1</v>
      </c>
      <c r="AS569" s="79"/>
      <c r="AT569" s="79">
        <v>52</v>
      </c>
      <c r="AU569" s="84" t="s">
        <v>6484</v>
      </c>
      <c r="AV569" s="79" t="b">
        <v>0</v>
      </c>
      <c r="AW569" s="79" t="s">
        <v>6792</v>
      </c>
      <c r="AX569" s="84" t="s">
        <v>7039</v>
      </c>
      <c r="AY569" s="79" t="s">
        <v>65</v>
      </c>
      <c r="AZ569" s="79" t="str">
        <f>REPLACE(INDEX(GroupVertices[Group],MATCH(Vertices[[#This Row],[Vertex]],GroupVertices[Vertex],0)),1,1,"")</f>
        <v>54</v>
      </c>
      <c r="BA569" s="48"/>
      <c r="BB569" s="48"/>
      <c r="BC569" s="48"/>
      <c r="BD569" s="48"/>
      <c r="BE569" s="48"/>
      <c r="BF569" s="48"/>
      <c r="BG569" s="48"/>
      <c r="BH569" s="48"/>
      <c r="BI569" s="48"/>
      <c r="BJ569" s="48"/>
      <c r="BK569" s="2"/>
      <c r="BL569" s="3"/>
      <c r="BM569" s="3"/>
      <c r="BN569" s="3"/>
      <c r="BO569" s="3"/>
    </row>
    <row r="570" spans="1:67" ht="15">
      <c r="A570" s="65" t="s">
        <v>751</v>
      </c>
      <c r="B570" s="66"/>
      <c r="C570" s="66"/>
      <c r="D570" s="67">
        <v>1.5</v>
      </c>
      <c r="E570" s="69">
        <v>88.33627762820258</v>
      </c>
      <c r="F570" s="103" t="s">
        <v>6586</v>
      </c>
      <c r="G570" s="66"/>
      <c r="H570" s="70"/>
      <c r="I570" s="71"/>
      <c r="J570" s="71"/>
      <c r="K570" s="70" t="s">
        <v>7698</v>
      </c>
      <c r="L570" s="74"/>
      <c r="M570" s="75">
        <v>4748.62939453125</v>
      </c>
      <c r="N570" s="75">
        <v>7081.52392578125</v>
      </c>
      <c r="O570" s="76"/>
      <c r="P570" s="77"/>
      <c r="Q570" s="77"/>
      <c r="R570" s="89"/>
      <c r="S570" s="48">
        <v>1</v>
      </c>
      <c r="T570" s="48">
        <v>0</v>
      </c>
      <c r="U570" s="49">
        <v>0</v>
      </c>
      <c r="V570" s="49">
        <v>0.333333</v>
      </c>
      <c r="W570" s="49">
        <v>0</v>
      </c>
      <c r="X570" s="49">
        <v>0.77027</v>
      </c>
      <c r="Y570" s="49">
        <v>0</v>
      </c>
      <c r="Z570" s="49">
        <v>0</v>
      </c>
      <c r="AA570" s="72">
        <v>570</v>
      </c>
      <c r="AB570" s="72"/>
      <c r="AC570" s="73"/>
      <c r="AD570" s="79" t="s">
        <v>4203</v>
      </c>
      <c r="AE570" s="79">
        <v>739</v>
      </c>
      <c r="AF570" s="79">
        <v>185</v>
      </c>
      <c r="AG570" s="79">
        <v>4229</v>
      </c>
      <c r="AH570" s="79">
        <v>9143</v>
      </c>
      <c r="AI570" s="79"/>
      <c r="AJ570" s="79"/>
      <c r="AK570" s="79"/>
      <c r="AL570" s="79"/>
      <c r="AM570" s="79"/>
      <c r="AN570" s="81">
        <v>42671.82697916667</v>
      </c>
      <c r="AO570" s="79"/>
      <c r="AP570" s="79" t="b">
        <v>1</v>
      </c>
      <c r="AQ570" s="79" t="b">
        <v>0</v>
      </c>
      <c r="AR570" s="79" t="b">
        <v>1</v>
      </c>
      <c r="AS570" s="79"/>
      <c r="AT570" s="79">
        <v>0</v>
      </c>
      <c r="AU570" s="79"/>
      <c r="AV570" s="79" t="b">
        <v>0</v>
      </c>
      <c r="AW570" s="79" t="s">
        <v>6792</v>
      </c>
      <c r="AX570" s="84" t="s">
        <v>7040</v>
      </c>
      <c r="AY570" s="79" t="s">
        <v>65</v>
      </c>
      <c r="AZ570" s="79" t="str">
        <f>REPLACE(INDEX(GroupVertices[Group],MATCH(Vertices[[#This Row],[Vertex]],GroupVertices[Vertex],0)),1,1,"")</f>
        <v>54</v>
      </c>
      <c r="BA570" s="48"/>
      <c r="BB570" s="48"/>
      <c r="BC570" s="48"/>
      <c r="BD570" s="48"/>
      <c r="BE570" s="48"/>
      <c r="BF570" s="48"/>
      <c r="BG570" s="48"/>
      <c r="BH570" s="48"/>
      <c r="BI570" s="48"/>
      <c r="BJ570" s="48"/>
      <c r="BK570" s="2"/>
      <c r="BL570" s="3"/>
      <c r="BM570" s="3"/>
      <c r="BN570" s="3"/>
      <c r="BO570" s="3"/>
    </row>
    <row r="571" spans="1:67" ht="15">
      <c r="A571" s="65" t="s">
        <v>764</v>
      </c>
      <c r="B571" s="66"/>
      <c r="C571" s="66"/>
      <c r="D571" s="67">
        <v>1.5</v>
      </c>
      <c r="E571" s="69">
        <v>100</v>
      </c>
      <c r="F571" s="103" t="s">
        <v>6600</v>
      </c>
      <c r="G571" s="66"/>
      <c r="H571" s="70"/>
      <c r="I571" s="71"/>
      <c r="J571" s="71"/>
      <c r="K571" s="70" t="s">
        <v>7716</v>
      </c>
      <c r="L571" s="74"/>
      <c r="M571" s="75">
        <v>9842.91015625</v>
      </c>
      <c r="N571" s="75">
        <v>6842.8330078125</v>
      </c>
      <c r="O571" s="76"/>
      <c r="P571" s="77"/>
      <c r="Q571" s="77"/>
      <c r="R571" s="89"/>
      <c r="S571" s="48">
        <v>1</v>
      </c>
      <c r="T571" s="48">
        <v>0</v>
      </c>
      <c r="U571" s="49">
        <v>0</v>
      </c>
      <c r="V571" s="49">
        <v>1</v>
      </c>
      <c r="W571" s="49">
        <v>0</v>
      </c>
      <c r="X571" s="49">
        <v>0.999999</v>
      </c>
      <c r="Y571" s="49">
        <v>0</v>
      </c>
      <c r="Z571" s="49">
        <v>0</v>
      </c>
      <c r="AA571" s="72">
        <v>571</v>
      </c>
      <c r="AB571" s="72"/>
      <c r="AC571" s="73"/>
      <c r="AD571" s="79" t="s">
        <v>4221</v>
      </c>
      <c r="AE571" s="79">
        <v>256</v>
      </c>
      <c r="AF571" s="79">
        <v>248</v>
      </c>
      <c r="AG571" s="79">
        <v>830</v>
      </c>
      <c r="AH571" s="79">
        <v>36</v>
      </c>
      <c r="AI571" s="79"/>
      <c r="AJ571" s="79"/>
      <c r="AK571" s="79" t="s">
        <v>5363</v>
      </c>
      <c r="AL571" s="79"/>
      <c r="AM571" s="79"/>
      <c r="AN571" s="81">
        <v>43426.01696759259</v>
      </c>
      <c r="AO571" s="84" t="s">
        <v>6132</v>
      </c>
      <c r="AP571" s="79" t="b">
        <v>1</v>
      </c>
      <c r="AQ571" s="79" t="b">
        <v>0</v>
      </c>
      <c r="AR571" s="79" t="b">
        <v>0</v>
      </c>
      <c r="AS571" s="79"/>
      <c r="AT571" s="79">
        <v>1</v>
      </c>
      <c r="AU571" s="79"/>
      <c r="AV571" s="79" t="b">
        <v>0</v>
      </c>
      <c r="AW571" s="79" t="s">
        <v>6792</v>
      </c>
      <c r="AX571" s="84" t="s">
        <v>7058</v>
      </c>
      <c r="AY571" s="79" t="s">
        <v>65</v>
      </c>
      <c r="AZ571" s="79" t="str">
        <f>REPLACE(INDEX(GroupVertices[Group],MATCH(Vertices[[#This Row],[Vertex]],GroupVertices[Vertex],0)),1,1,"")</f>
        <v>95</v>
      </c>
      <c r="BA571" s="48"/>
      <c r="BB571" s="48"/>
      <c r="BC571" s="48"/>
      <c r="BD571" s="48"/>
      <c r="BE571" s="48"/>
      <c r="BF571" s="48"/>
      <c r="BG571" s="48"/>
      <c r="BH571" s="48"/>
      <c r="BI571" s="48"/>
      <c r="BJ571" s="48"/>
      <c r="BK571" s="2"/>
      <c r="BL571" s="3"/>
      <c r="BM571" s="3"/>
      <c r="BN571" s="3"/>
      <c r="BO571" s="3"/>
    </row>
    <row r="572" spans="1:67" ht="15">
      <c r="A572" s="65" t="s">
        <v>765</v>
      </c>
      <c r="B572" s="66"/>
      <c r="C572" s="66"/>
      <c r="D572" s="67">
        <v>1.5</v>
      </c>
      <c r="E572" s="69">
        <v>80.97732669516466</v>
      </c>
      <c r="F572" s="103" t="s">
        <v>6602</v>
      </c>
      <c r="G572" s="66"/>
      <c r="H572" s="70"/>
      <c r="I572" s="71"/>
      <c r="J572" s="71"/>
      <c r="K572" s="70" t="s">
        <v>7720</v>
      </c>
      <c r="L572" s="74"/>
      <c r="M572" s="75">
        <v>3995.80908203125</v>
      </c>
      <c r="N572" s="75">
        <v>9063.447265625</v>
      </c>
      <c r="O572" s="76"/>
      <c r="P572" s="77"/>
      <c r="Q572" s="77"/>
      <c r="R572" s="89"/>
      <c r="S572" s="48">
        <v>1</v>
      </c>
      <c r="T572" s="48">
        <v>0</v>
      </c>
      <c r="U572" s="49">
        <v>0</v>
      </c>
      <c r="V572" s="49">
        <v>0.166667</v>
      </c>
      <c r="W572" s="49">
        <v>0</v>
      </c>
      <c r="X572" s="49">
        <v>0.701754</v>
      </c>
      <c r="Y572" s="49">
        <v>0</v>
      </c>
      <c r="Z572" s="49">
        <v>0</v>
      </c>
      <c r="AA572" s="72">
        <v>572</v>
      </c>
      <c r="AB572" s="72"/>
      <c r="AC572" s="73"/>
      <c r="AD572" s="79" t="s">
        <v>4225</v>
      </c>
      <c r="AE572" s="79">
        <v>3191</v>
      </c>
      <c r="AF572" s="79">
        <v>2407</v>
      </c>
      <c r="AG572" s="79">
        <v>21614</v>
      </c>
      <c r="AH572" s="79">
        <v>169702</v>
      </c>
      <c r="AI572" s="79"/>
      <c r="AJ572" s="79" t="s">
        <v>4847</v>
      </c>
      <c r="AK572" s="79" t="s">
        <v>5364</v>
      </c>
      <c r="AL572" s="79"/>
      <c r="AM572" s="79"/>
      <c r="AN572" s="81">
        <v>39709.85880787037</v>
      </c>
      <c r="AO572" s="84" t="s">
        <v>6135</v>
      </c>
      <c r="AP572" s="79" t="b">
        <v>0</v>
      </c>
      <c r="AQ572" s="79" t="b">
        <v>0</v>
      </c>
      <c r="AR572" s="79" t="b">
        <v>0</v>
      </c>
      <c r="AS572" s="79"/>
      <c r="AT572" s="79">
        <v>5</v>
      </c>
      <c r="AU572" s="84" t="s">
        <v>6493</v>
      </c>
      <c r="AV572" s="79" t="b">
        <v>0</v>
      </c>
      <c r="AW572" s="79" t="s">
        <v>6792</v>
      </c>
      <c r="AX572" s="84" t="s">
        <v>7062</v>
      </c>
      <c r="AY572" s="79" t="s">
        <v>65</v>
      </c>
      <c r="AZ572" s="79" t="str">
        <f>REPLACE(INDEX(GroupVertices[Group],MATCH(Vertices[[#This Row],[Vertex]],GroupVertices[Vertex],0)),1,1,"")</f>
        <v>26</v>
      </c>
      <c r="BA572" s="48"/>
      <c r="BB572" s="48"/>
      <c r="BC572" s="48"/>
      <c r="BD572" s="48"/>
      <c r="BE572" s="48"/>
      <c r="BF572" s="48"/>
      <c r="BG572" s="48"/>
      <c r="BH572" s="48"/>
      <c r="BI572" s="48"/>
      <c r="BJ572" s="48"/>
      <c r="BK572" s="2"/>
      <c r="BL572" s="3"/>
      <c r="BM572" s="3"/>
      <c r="BN572" s="3"/>
      <c r="BO572" s="3"/>
    </row>
    <row r="573" spans="1:67" ht="15">
      <c r="A573" s="65" t="s">
        <v>768</v>
      </c>
      <c r="B573" s="66"/>
      <c r="C573" s="66"/>
      <c r="D573" s="67">
        <v>1.5</v>
      </c>
      <c r="E573" s="69">
        <v>100</v>
      </c>
      <c r="F573" s="103" t="s">
        <v>6609</v>
      </c>
      <c r="G573" s="66"/>
      <c r="H573" s="70"/>
      <c r="I573" s="71"/>
      <c r="J573" s="71"/>
      <c r="K573" s="70" t="s">
        <v>7733</v>
      </c>
      <c r="L573" s="74"/>
      <c r="M573" s="75">
        <v>6956.328125</v>
      </c>
      <c r="N573" s="75">
        <v>4668.013671875</v>
      </c>
      <c r="O573" s="76"/>
      <c r="P573" s="77"/>
      <c r="Q573" s="77"/>
      <c r="R573" s="89"/>
      <c r="S573" s="48">
        <v>1</v>
      </c>
      <c r="T573" s="48">
        <v>0</v>
      </c>
      <c r="U573" s="49">
        <v>0</v>
      </c>
      <c r="V573" s="49">
        <v>1</v>
      </c>
      <c r="W573" s="49">
        <v>0</v>
      </c>
      <c r="X573" s="49">
        <v>0.999999</v>
      </c>
      <c r="Y573" s="49">
        <v>0</v>
      </c>
      <c r="Z573" s="49">
        <v>0</v>
      </c>
      <c r="AA573" s="72">
        <v>573</v>
      </c>
      <c r="AB573" s="72"/>
      <c r="AC573" s="73"/>
      <c r="AD573" s="79" t="s">
        <v>4238</v>
      </c>
      <c r="AE573" s="79">
        <v>2109</v>
      </c>
      <c r="AF573" s="79">
        <v>7946</v>
      </c>
      <c r="AG573" s="79">
        <v>40254</v>
      </c>
      <c r="AH573" s="79">
        <v>109547</v>
      </c>
      <c r="AI573" s="79"/>
      <c r="AJ573" s="79" t="s">
        <v>4858</v>
      </c>
      <c r="AK573" s="79" t="s">
        <v>5370</v>
      </c>
      <c r="AL573" s="79"/>
      <c r="AM573" s="79"/>
      <c r="AN573" s="81">
        <v>40001.618425925924</v>
      </c>
      <c r="AO573" s="84" t="s">
        <v>6145</v>
      </c>
      <c r="AP573" s="79" t="b">
        <v>0</v>
      </c>
      <c r="AQ573" s="79" t="b">
        <v>0</v>
      </c>
      <c r="AR573" s="79" t="b">
        <v>0</v>
      </c>
      <c r="AS573" s="79"/>
      <c r="AT573" s="79">
        <v>120</v>
      </c>
      <c r="AU573" s="84" t="s">
        <v>6485</v>
      </c>
      <c r="AV573" s="79" t="b">
        <v>0</v>
      </c>
      <c r="AW573" s="79" t="s">
        <v>6792</v>
      </c>
      <c r="AX573" s="84" t="s">
        <v>7075</v>
      </c>
      <c r="AY573" s="79" t="s">
        <v>65</v>
      </c>
      <c r="AZ573" s="79" t="str">
        <f>REPLACE(INDEX(GroupVertices[Group],MATCH(Vertices[[#This Row],[Vertex]],GroupVertices[Vertex],0)),1,1,"")</f>
        <v>82</v>
      </c>
      <c r="BA573" s="48"/>
      <c r="BB573" s="48"/>
      <c r="BC573" s="48"/>
      <c r="BD573" s="48"/>
      <c r="BE573" s="48"/>
      <c r="BF573" s="48"/>
      <c r="BG573" s="48"/>
      <c r="BH573" s="48"/>
      <c r="BI573" s="48"/>
      <c r="BJ573" s="48"/>
      <c r="BK573" s="2"/>
      <c r="BL573" s="3"/>
      <c r="BM573" s="3"/>
      <c r="BN573" s="3"/>
      <c r="BO573" s="3"/>
    </row>
    <row r="574" spans="1:67" ht="15">
      <c r="A574" s="65" t="s">
        <v>769</v>
      </c>
      <c r="B574" s="66"/>
      <c r="C574" s="66"/>
      <c r="D574" s="67">
        <v>1.5</v>
      </c>
      <c r="E574" s="69">
        <v>100</v>
      </c>
      <c r="F574" s="103" t="s">
        <v>6610</v>
      </c>
      <c r="G574" s="66"/>
      <c r="H574" s="70"/>
      <c r="I574" s="71"/>
      <c r="J574" s="71"/>
      <c r="K574" s="70" t="s">
        <v>7739</v>
      </c>
      <c r="L574" s="74"/>
      <c r="M574" s="75">
        <v>6501.2919921875</v>
      </c>
      <c r="N574" s="75">
        <v>9229.84375</v>
      </c>
      <c r="O574" s="76"/>
      <c r="P574" s="77"/>
      <c r="Q574" s="77"/>
      <c r="R574" s="89"/>
      <c r="S574" s="48">
        <v>1</v>
      </c>
      <c r="T574" s="48">
        <v>0</v>
      </c>
      <c r="U574" s="49">
        <v>0</v>
      </c>
      <c r="V574" s="49">
        <v>1</v>
      </c>
      <c r="W574" s="49">
        <v>0</v>
      </c>
      <c r="X574" s="49">
        <v>0.999999</v>
      </c>
      <c r="Y574" s="49">
        <v>0</v>
      </c>
      <c r="Z574" s="49">
        <v>0</v>
      </c>
      <c r="AA574" s="72">
        <v>574</v>
      </c>
      <c r="AB574" s="72"/>
      <c r="AC574" s="73"/>
      <c r="AD574" s="79" t="s">
        <v>4243</v>
      </c>
      <c r="AE574" s="79">
        <v>114</v>
      </c>
      <c r="AF574" s="79">
        <v>161</v>
      </c>
      <c r="AG574" s="79">
        <v>941</v>
      </c>
      <c r="AH574" s="79">
        <v>4677</v>
      </c>
      <c r="AI574" s="79"/>
      <c r="AJ574" s="79" t="s">
        <v>4863</v>
      </c>
      <c r="AK574" s="79" t="s">
        <v>5374</v>
      </c>
      <c r="AL574" s="79"/>
      <c r="AM574" s="79"/>
      <c r="AN574" s="81">
        <v>42271.47226851852</v>
      </c>
      <c r="AO574" s="84" t="s">
        <v>6150</v>
      </c>
      <c r="AP574" s="79" t="b">
        <v>0</v>
      </c>
      <c r="AQ574" s="79" t="b">
        <v>0</v>
      </c>
      <c r="AR574" s="79" t="b">
        <v>0</v>
      </c>
      <c r="AS574" s="79"/>
      <c r="AT574" s="79">
        <v>1</v>
      </c>
      <c r="AU574" s="84" t="s">
        <v>6484</v>
      </c>
      <c r="AV574" s="79" t="b">
        <v>0</v>
      </c>
      <c r="AW574" s="79" t="s">
        <v>6792</v>
      </c>
      <c r="AX574" s="84" t="s">
        <v>7081</v>
      </c>
      <c r="AY574" s="79" t="s">
        <v>65</v>
      </c>
      <c r="AZ574" s="79" t="str">
        <f>REPLACE(INDEX(GroupVertices[Group],MATCH(Vertices[[#This Row],[Vertex]],GroupVertices[Vertex],0)),1,1,"")</f>
        <v>112</v>
      </c>
      <c r="BA574" s="48"/>
      <c r="BB574" s="48"/>
      <c r="BC574" s="48"/>
      <c r="BD574" s="48"/>
      <c r="BE574" s="48"/>
      <c r="BF574" s="48"/>
      <c r="BG574" s="48"/>
      <c r="BH574" s="48"/>
      <c r="BI574" s="48"/>
      <c r="BJ574" s="48"/>
      <c r="BK574" s="2"/>
      <c r="BL574" s="3"/>
      <c r="BM574" s="3"/>
      <c r="BN574" s="3"/>
      <c r="BO574" s="3"/>
    </row>
    <row r="575" spans="1:67" ht="15">
      <c r="A575" s="65" t="s">
        <v>770</v>
      </c>
      <c r="B575" s="66"/>
      <c r="C575" s="66"/>
      <c r="D575" s="67">
        <v>1.5</v>
      </c>
      <c r="E575" s="69">
        <v>75.55398834227731</v>
      </c>
      <c r="F575" s="103" t="s">
        <v>6611</v>
      </c>
      <c r="G575" s="66"/>
      <c r="H575" s="70"/>
      <c r="I575" s="71"/>
      <c r="J575" s="71"/>
      <c r="K575" s="70" t="s">
        <v>7741</v>
      </c>
      <c r="L575" s="74"/>
      <c r="M575" s="75">
        <v>3241.0546875</v>
      </c>
      <c r="N575" s="75">
        <v>5277.98974609375</v>
      </c>
      <c r="O575" s="76"/>
      <c r="P575" s="77"/>
      <c r="Q575" s="77"/>
      <c r="R575" s="89"/>
      <c r="S575" s="48">
        <v>1</v>
      </c>
      <c r="T575" s="48">
        <v>0</v>
      </c>
      <c r="U575" s="49">
        <v>0</v>
      </c>
      <c r="V575" s="49">
        <v>0.1</v>
      </c>
      <c r="W575" s="49">
        <v>0</v>
      </c>
      <c r="X575" s="49">
        <v>0.631132</v>
      </c>
      <c r="Y575" s="49">
        <v>0</v>
      </c>
      <c r="Z575" s="49">
        <v>0</v>
      </c>
      <c r="AA575" s="72">
        <v>575</v>
      </c>
      <c r="AB575" s="72"/>
      <c r="AC575" s="73"/>
      <c r="AD575" s="79" t="s">
        <v>4245</v>
      </c>
      <c r="AE575" s="79">
        <v>285</v>
      </c>
      <c r="AF575" s="79">
        <v>85</v>
      </c>
      <c r="AG575" s="79">
        <v>14813</v>
      </c>
      <c r="AH575" s="79">
        <v>15757</v>
      </c>
      <c r="AI575" s="79"/>
      <c r="AJ575" s="79" t="s">
        <v>4864</v>
      </c>
      <c r="AK575" s="79" t="s">
        <v>5375</v>
      </c>
      <c r="AL575" s="79"/>
      <c r="AM575" s="79"/>
      <c r="AN575" s="81">
        <v>39309.06549768519</v>
      </c>
      <c r="AO575" s="84" t="s">
        <v>6151</v>
      </c>
      <c r="AP575" s="79" t="b">
        <v>0</v>
      </c>
      <c r="AQ575" s="79" t="b">
        <v>0</v>
      </c>
      <c r="AR575" s="79" t="b">
        <v>0</v>
      </c>
      <c r="AS575" s="79"/>
      <c r="AT575" s="79">
        <v>10</v>
      </c>
      <c r="AU575" s="84" t="s">
        <v>6484</v>
      </c>
      <c r="AV575" s="79" t="b">
        <v>0</v>
      </c>
      <c r="AW575" s="79" t="s">
        <v>6792</v>
      </c>
      <c r="AX575" s="84" t="s">
        <v>7083</v>
      </c>
      <c r="AY575" s="79" t="s">
        <v>65</v>
      </c>
      <c r="AZ575" s="79" t="str">
        <f>REPLACE(INDEX(GroupVertices[Group],MATCH(Vertices[[#This Row],[Vertex]],GroupVertices[Vertex],0)),1,1,"")</f>
        <v>14</v>
      </c>
      <c r="BA575" s="48"/>
      <c r="BB575" s="48"/>
      <c r="BC575" s="48"/>
      <c r="BD575" s="48"/>
      <c r="BE575" s="48"/>
      <c r="BF575" s="48"/>
      <c r="BG575" s="48"/>
      <c r="BH575" s="48"/>
      <c r="BI575" s="48"/>
      <c r="BJ575" s="48"/>
      <c r="BK575" s="2"/>
      <c r="BL575" s="3"/>
      <c r="BM575" s="3"/>
      <c r="BN575" s="3"/>
      <c r="BO575" s="3"/>
    </row>
    <row r="576" spans="1:67" ht="15">
      <c r="A576" s="65" t="s">
        <v>771</v>
      </c>
      <c r="B576" s="66"/>
      <c r="C576" s="66"/>
      <c r="D576" s="67">
        <v>1.5</v>
      </c>
      <c r="E576" s="69">
        <v>75.55398834227731</v>
      </c>
      <c r="F576" s="103" t="s">
        <v>6612</v>
      </c>
      <c r="G576" s="66"/>
      <c r="H576" s="70"/>
      <c r="I576" s="71"/>
      <c r="J576" s="71"/>
      <c r="K576" s="70" t="s">
        <v>7742</v>
      </c>
      <c r="L576" s="74"/>
      <c r="M576" s="75">
        <v>3497.697265625</v>
      </c>
      <c r="N576" s="75">
        <v>6082.10888671875</v>
      </c>
      <c r="O576" s="76"/>
      <c r="P576" s="77"/>
      <c r="Q576" s="77"/>
      <c r="R576" s="89"/>
      <c r="S576" s="48">
        <v>1</v>
      </c>
      <c r="T576" s="48">
        <v>0</v>
      </c>
      <c r="U576" s="49">
        <v>0</v>
      </c>
      <c r="V576" s="49">
        <v>0.1</v>
      </c>
      <c r="W576" s="49">
        <v>0</v>
      </c>
      <c r="X576" s="49">
        <v>0.631132</v>
      </c>
      <c r="Y576" s="49">
        <v>0</v>
      </c>
      <c r="Z576" s="49">
        <v>0</v>
      </c>
      <c r="AA576" s="72">
        <v>576</v>
      </c>
      <c r="AB576" s="72"/>
      <c r="AC576" s="73"/>
      <c r="AD576" s="79" t="s">
        <v>4246</v>
      </c>
      <c r="AE576" s="79">
        <v>352</v>
      </c>
      <c r="AF576" s="79">
        <v>111</v>
      </c>
      <c r="AG576" s="79">
        <v>171</v>
      </c>
      <c r="AH576" s="79">
        <v>848</v>
      </c>
      <c r="AI576" s="79"/>
      <c r="AJ576" s="79" t="s">
        <v>4865</v>
      </c>
      <c r="AK576" s="79" t="s">
        <v>5376</v>
      </c>
      <c r="AL576" s="84" t="s">
        <v>5712</v>
      </c>
      <c r="AM576" s="79"/>
      <c r="AN576" s="81">
        <v>43646.815</v>
      </c>
      <c r="AO576" s="79"/>
      <c r="AP576" s="79" t="b">
        <v>1</v>
      </c>
      <c r="AQ576" s="79" t="b">
        <v>0</v>
      </c>
      <c r="AR576" s="79" t="b">
        <v>0</v>
      </c>
      <c r="AS576" s="79"/>
      <c r="AT576" s="79">
        <v>0</v>
      </c>
      <c r="AU576" s="79"/>
      <c r="AV576" s="79" t="b">
        <v>0</v>
      </c>
      <c r="AW576" s="79" t="s">
        <v>6792</v>
      </c>
      <c r="AX576" s="84" t="s">
        <v>7084</v>
      </c>
      <c r="AY576" s="79" t="s">
        <v>65</v>
      </c>
      <c r="AZ576" s="79" t="str">
        <f>REPLACE(INDEX(GroupVertices[Group],MATCH(Vertices[[#This Row],[Vertex]],GroupVertices[Vertex],0)),1,1,"")</f>
        <v>14</v>
      </c>
      <c r="BA576" s="48"/>
      <c r="BB576" s="48"/>
      <c r="BC576" s="48"/>
      <c r="BD576" s="48"/>
      <c r="BE576" s="48"/>
      <c r="BF576" s="48"/>
      <c r="BG576" s="48"/>
      <c r="BH576" s="48"/>
      <c r="BI576" s="48"/>
      <c r="BJ576" s="48"/>
      <c r="BK576" s="2"/>
      <c r="BL576" s="3"/>
      <c r="BM576" s="3"/>
      <c r="BN576" s="3"/>
      <c r="BO576" s="3"/>
    </row>
    <row r="577" spans="1:67" ht="15">
      <c r="A577" s="65" t="s">
        <v>772</v>
      </c>
      <c r="B577" s="66"/>
      <c r="C577" s="66"/>
      <c r="D577" s="67">
        <v>1.5</v>
      </c>
      <c r="E577" s="69">
        <v>75.55398834227731</v>
      </c>
      <c r="F577" s="103" t="s">
        <v>6613</v>
      </c>
      <c r="G577" s="66"/>
      <c r="H577" s="70"/>
      <c r="I577" s="71"/>
      <c r="J577" s="71"/>
      <c r="K577" s="70" t="s">
        <v>7743</v>
      </c>
      <c r="L577" s="74"/>
      <c r="M577" s="75">
        <v>3444.66748046875</v>
      </c>
      <c r="N577" s="75">
        <v>5587.72216796875</v>
      </c>
      <c r="O577" s="76"/>
      <c r="P577" s="77"/>
      <c r="Q577" s="77"/>
      <c r="R577" s="89"/>
      <c r="S577" s="48">
        <v>1</v>
      </c>
      <c r="T577" s="48">
        <v>0</v>
      </c>
      <c r="U577" s="49">
        <v>0</v>
      </c>
      <c r="V577" s="49">
        <v>0.1</v>
      </c>
      <c r="W577" s="49">
        <v>0</v>
      </c>
      <c r="X577" s="49">
        <v>0.631132</v>
      </c>
      <c r="Y577" s="49">
        <v>0</v>
      </c>
      <c r="Z577" s="49">
        <v>0</v>
      </c>
      <c r="AA577" s="72">
        <v>577</v>
      </c>
      <c r="AB577" s="72"/>
      <c r="AC577" s="73"/>
      <c r="AD577" s="79" t="s">
        <v>4247</v>
      </c>
      <c r="AE577" s="79">
        <v>503</v>
      </c>
      <c r="AF577" s="79">
        <v>93</v>
      </c>
      <c r="AG577" s="79">
        <v>8624</v>
      </c>
      <c r="AH577" s="79">
        <v>2638</v>
      </c>
      <c r="AI577" s="79"/>
      <c r="AJ577" s="79" t="s">
        <v>4866</v>
      </c>
      <c r="AK577" s="79" t="s">
        <v>5377</v>
      </c>
      <c r="AL577" s="79"/>
      <c r="AM577" s="79"/>
      <c r="AN577" s="81">
        <v>40838.24364583333</v>
      </c>
      <c r="AO577" s="84" t="s">
        <v>6152</v>
      </c>
      <c r="AP577" s="79" t="b">
        <v>1</v>
      </c>
      <c r="AQ577" s="79" t="b">
        <v>0</v>
      </c>
      <c r="AR577" s="79" t="b">
        <v>1</v>
      </c>
      <c r="AS577" s="79"/>
      <c r="AT577" s="79">
        <v>4</v>
      </c>
      <c r="AU577" s="84" t="s">
        <v>6484</v>
      </c>
      <c r="AV577" s="79" t="b">
        <v>0</v>
      </c>
      <c r="AW577" s="79" t="s">
        <v>6792</v>
      </c>
      <c r="AX577" s="84" t="s">
        <v>7085</v>
      </c>
      <c r="AY577" s="79" t="s">
        <v>65</v>
      </c>
      <c r="AZ577" s="79" t="str">
        <f>REPLACE(INDEX(GroupVertices[Group],MATCH(Vertices[[#This Row],[Vertex]],GroupVertices[Vertex],0)),1,1,"")</f>
        <v>14</v>
      </c>
      <c r="BA577" s="48"/>
      <c r="BB577" s="48"/>
      <c r="BC577" s="48"/>
      <c r="BD577" s="48"/>
      <c r="BE577" s="48"/>
      <c r="BF577" s="48"/>
      <c r="BG577" s="48"/>
      <c r="BH577" s="48"/>
      <c r="BI577" s="48"/>
      <c r="BJ577" s="48"/>
      <c r="BK577" s="2"/>
      <c r="BL577" s="3"/>
      <c r="BM577" s="3"/>
      <c r="BN577" s="3"/>
      <c r="BO577" s="3"/>
    </row>
    <row r="578" spans="1:67" ht="15">
      <c r="A578" s="65" t="s">
        <v>773</v>
      </c>
      <c r="B578" s="66"/>
      <c r="C578" s="66"/>
      <c r="D578" s="67">
        <v>1.5</v>
      </c>
      <c r="E578" s="69">
        <v>100</v>
      </c>
      <c r="F578" s="103" t="s">
        <v>6614</v>
      </c>
      <c r="G578" s="66"/>
      <c r="H578" s="70"/>
      <c r="I578" s="71"/>
      <c r="J578" s="71"/>
      <c r="K578" s="70" t="s">
        <v>7745</v>
      </c>
      <c r="L578" s="74"/>
      <c r="M578" s="75">
        <v>6956.365234375</v>
      </c>
      <c r="N578" s="75">
        <v>1777.04052734375</v>
      </c>
      <c r="O578" s="76"/>
      <c r="P578" s="77"/>
      <c r="Q578" s="77"/>
      <c r="R578" s="89"/>
      <c r="S578" s="48">
        <v>1</v>
      </c>
      <c r="T578" s="48">
        <v>0</v>
      </c>
      <c r="U578" s="49">
        <v>0</v>
      </c>
      <c r="V578" s="49">
        <v>1</v>
      </c>
      <c r="W578" s="49">
        <v>0</v>
      </c>
      <c r="X578" s="49">
        <v>0.999999</v>
      </c>
      <c r="Y578" s="49">
        <v>0</v>
      </c>
      <c r="Z578" s="49">
        <v>0</v>
      </c>
      <c r="AA578" s="72">
        <v>578</v>
      </c>
      <c r="AB578" s="72"/>
      <c r="AC578" s="73"/>
      <c r="AD578" s="79" t="s">
        <v>4249</v>
      </c>
      <c r="AE578" s="79">
        <v>24624</v>
      </c>
      <c r="AF578" s="79">
        <v>45859</v>
      </c>
      <c r="AG578" s="79">
        <v>29767</v>
      </c>
      <c r="AH578" s="79">
        <v>686</v>
      </c>
      <c r="AI578" s="79"/>
      <c r="AJ578" s="79" t="s">
        <v>4868</v>
      </c>
      <c r="AK578" s="79" t="s">
        <v>5379</v>
      </c>
      <c r="AL578" s="84" t="s">
        <v>5713</v>
      </c>
      <c r="AM578" s="79"/>
      <c r="AN578" s="81">
        <v>40475.678506944445</v>
      </c>
      <c r="AO578" s="84" t="s">
        <v>6154</v>
      </c>
      <c r="AP578" s="79" t="b">
        <v>0</v>
      </c>
      <c r="AQ578" s="79" t="b">
        <v>0</v>
      </c>
      <c r="AR578" s="79" t="b">
        <v>1</v>
      </c>
      <c r="AS578" s="79"/>
      <c r="AT578" s="79">
        <v>427</v>
      </c>
      <c r="AU578" s="84" t="s">
        <v>6484</v>
      </c>
      <c r="AV578" s="79" t="b">
        <v>0</v>
      </c>
      <c r="AW578" s="79" t="s">
        <v>6792</v>
      </c>
      <c r="AX578" s="84" t="s">
        <v>7087</v>
      </c>
      <c r="AY578" s="79" t="s">
        <v>65</v>
      </c>
      <c r="AZ578" s="79" t="str">
        <f>REPLACE(INDEX(GroupVertices[Group],MATCH(Vertices[[#This Row],[Vertex]],GroupVertices[Vertex],0)),1,1,"")</f>
        <v>86</v>
      </c>
      <c r="BA578" s="48"/>
      <c r="BB578" s="48"/>
      <c r="BC578" s="48"/>
      <c r="BD578" s="48"/>
      <c r="BE578" s="48"/>
      <c r="BF578" s="48"/>
      <c r="BG578" s="48"/>
      <c r="BH578" s="48"/>
      <c r="BI578" s="48"/>
      <c r="BJ578" s="48"/>
      <c r="BK578" s="2"/>
      <c r="BL578" s="3"/>
      <c r="BM578" s="3"/>
      <c r="BN578" s="3"/>
      <c r="BO578" s="3"/>
    </row>
    <row r="579" spans="1:67" ht="15">
      <c r="A579" s="65" t="s">
        <v>774</v>
      </c>
      <c r="B579" s="66"/>
      <c r="C579" s="66"/>
      <c r="D579" s="67">
        <v>1.5</v>
      </c>
      <c r="E579" s="69">
        <v>100</v>
      </c>
      <c r="F579" s="103" t="s">
        <v>6615</v>
      </c>
      <c r="G579" s="66"/>
      <c r="H579" s="70"/>
      <c r="I579" s="71"/>
      <c r="J579" s="71"/>
      <c r="K579" s="70" t="s">
        <v>7747</v>
      </c>
      <c r="L579" s="74"/>
      <c r="M579" s="75">
        <v>6566.2880859375</v>
      </c>
      <c r="N579" s="75">
        <v>1060.935791015625</v>
      </c>
      <c r="O579" s="76"/>
      <c r="P579" s="77"/>
      <c r="Q579" s="77"/>
      <c r="R579" s="89"/>
      <c r="S579" s="48">
        <v>1</v>
      </c>
      <c r="T579" s="48">
        <v>0</v>
      </c>
      <c r="U579" s="49">
        <v>0</v>
      </c>
      <c r="V579" s="49">
        <v>1</v>
      </c>
      <c r="W579" s="49">
        <v>0</v>
      </c>
      <c r="X579" s="49">
        <v>0.999999</v>
      </c>
      <c r="Y579" s="49">
        <v>0</v>
      </c>
      <c r="Z579" s="49">
        <v>0</v>
      </c>
      <c r="AA579" s="72">
        <v>579</v>
      </c>
      <c r="AB579" s="72"/>
      <c r="AC579" s="73"/>
      <c r="AD579" s="79" t="s">
        <v>4251</v>
      </c>
      <c r="AE579" s="79">
        <v>608</v>
      </c>
      <c r="AF579" s="79">
        <v>671</v>
      </c>
      <c r="AG579" s="79">
        <v>37107</v>
      </c>
      <c r="AH579" s="79">
        <v>107680</v>
      </c>
      <c r="AI579" s="79"/>
      <c r="AJ579" s="79" t="s">
        <v>4870</v>
      </c>
      <c r="AK579" s="79"/>
      <c r="AL579" s="84" t="s">
        <v>5714</v>
      </c>
      <c r="AM579" s="79"/>
      <c r="AN579" s="81">
        <v>40924.042974537035</v>
      </c>
      <c r="AO579" s="84" t="s">
        <v>6156</v>
      </c>
      <c r="AP579" s="79" t="b">
        <v>1</v>
      </c>
      <c r="AQ579" s="79" t="b">
        <v>0</v>
      </c>
      <c r="AR579" s="79" t="b">
        <v>0</v>
      </c>
      <c r="AS579" s="79"/>
      <c r="AT579" s="79">
        <v>32</v>
      </c>
      <c r="AU579" s="84" t="s">
        <v>6484</v>
      </c>
      <c r="AV579" s="79" t="b">
        <v>0</v>
      </c>
      <c r="AW579" s="79" t="s">
        <v>6792</v>
      </c>
      <c r="AX579" s="84" t="s">
        <v>7089</v>
      </c>
      <c r="AY579" s="79" t="s">
        <v>65</v>
      </c>
      <c r="AZ579" s="79" t="str">
        <f>REPLACE(INDEX(GroupVertices[Group],MATCH(Vertices[[#This Row],[Vertex]],GroupVertices[Vertex],0)),1,1,"")</f>
        <v>77</v>
      </c>
      <c r="BA579" s="48"/>
      <c r="BB579" s="48"/>
      <c r="BC579" s="48"/>
      <c r="BD579" s="48"/>
      <c r="BE579" s="48"/>
      <c r="BF579" s="48"/>
      <c r="BG579" s="48"/>
      <c r="BH579" s="48"/>
      <c r="BI579" s="48"/>
      <c r="BJ579" s="48"/>
      <c r="BK579" s="2"/>
      <c r="BL579" s="3"/>
      <c r="BM579" s="3"/>
      <c r="BN579" s="3"/>
      <c r="BO579" s="3"/>
    </row>
    <row r="580" spans="1:67" ht="15">
      <c r="A580" s="65" t="s">
        <v>776</v>
      </c>
      <c r="B580" s="66"/>
      <c r="C580" s="66"/>
      <c r="D580" s="67">
        <v>1.5</v>
      </c>
      <c r="E580" s="69">
        <v>100</v>
      </c>
      <c r="F580" s="103" t="s">
        <v>6619</v>
      </c>
      <c r="G580" s="66"/>
      <c r="H580" s="70"/>
      <c r="I580" s="71"/>
      <c r="J580" s="71"/>
      <c r="K580" s="70" t="s">
        <v>7753</v>
      </c>
      <c r="L580" s="74"/>
      <c r="M580" s="75">
        <v>8750.6181640625</v>
      </c>
      <c r="N580" s="75">
        <v>6842.857421875</v>
      </c>
      <c r="O580" s="76"/>
      <c r="P580" s="77"/>
      <c r="Q580" s="77"/>
      <c r="R580" s="89"/>
      <c r="S580" s="48">
        <v>1</v>
      </c>
      <c r="T580" s="48">
        <v>0</v>
      </c>
      <c r="U580" s="49">
        <v>0</v>
      </c>
      <c r="V580" s="49">
        <v>1</v>
      </c>
      <c r="W580" s="49">
        <v>0</v>
      </c>
      <c r="X580" s="49">
        <v>0.999999</v>
      </c>
      <c r="Y580" s="49">
        <v>0</v>
      </c>
      <c r="Z580" s="49">
        <v>0</v>
      </c>
      <c r="AA580" s="72">
        <v>580</v>
      </c>
      <c r="AB580" s="72"/>
      <c r="AC580" s="73"/>
      <c r="AD580" s="79" t="s">
        <v>4257</v>
      </c>
      <c r="AE580" s="79">
        <v>1108</v>
      </c>
      <c r="AF580" s="79">
        <v>267</v>
      </c>
      <c r="AG580" s="79">
        <v>10769</v>
      </c>
      <c r="AH580" s="79">
        <v>4572</v>
      </c>
      <c r="AI580" s="79"/>
      <c r="AJ580" s="79" t="s">
        <v>4876</v>
      </c>
      <c r="AK580" s="79" t="s">
        <v>5386</v>
      </c>
      <c r="AL580" s="84" t="s">
        <v>5716</v>
      </c>
      <c r="AM580" s="79"/>
      <c r="AN580" s="81">
        <v>42238.21980324074</v>
      </c>
      <c r="AO580" s="84" t="s">
        <v>6162</v>
      </c>
      <c r="AP580" s="79" t="b">
        <v>0</v>
      </c>
      <c r="AQ580" s="79" t="b">
        <v>0</v>
      </c>
      <c r="AR580" s="79" t="b">
        <v>1</v>
      </c>
      <c r="AS580" s="79"/>
      <c r="AT580" s="79">
        <v>4</v>
      </c>
      <c r="AU580" s="84" t="s">
        <v>6486</v>
      </c>
      <c r="AV580" s="79" t="b">
        <v>0</v>
      </c>
      <c r="AW580" s="79" t="s">
        <v>6792</v>
      </c>
      <c r="AX580" s="84" t="s">
        <v>7095</v>
      </c>
      <c r="AY580" s="79" t="s">
        <v>65</v>
      </c>
      <c r="AZ580" s="79" t="str">
        <f>REPLACE(INDEX(GroupVertices[Group],MATCH(Vertices[[#This Row],[Vertex]],GroupVertices[Vertex],0)),1,1,"")</f>
        <v>98</v>
      </c>
      <c r="BA580" s="48"/>
      <c r="BB580" s="48"/>
      <c r="BC580" s="48"/>
      <c r="BD580" s="48"/>
      <c r="BE580" s="48"/>
      <c r="BF580" s="48"/>
      <c r="BG580" s="48"/>
      <c r="BH580" s="48"/>
      <c r="BI580" s="48"/>
      <c r="BJ580" s="48"/>
      <c r="BK580" s="2"/>
      <c r="BL580" s="3"/>
      <c r="BM580" s="3"/>
      <c r="BN580" s="3"/>
      <c r="BO580" s="3"/>
    </row>
    <row r="581" spans="1:67" ht="15">
      <c r="A581" s="65" t="s">
        <v>778</v>
      </c>
      <c r="B581" s="66"/>
      <c r="C581" s="66"/>
      <c r="D581" s="67">
        <v>1.5</v>
      </c>
      <c r="E581" s="69">
        <v>100</v>
      </c>
      <c r="F581" s="103" t="s">
        <v>6623</v>
      </c>
      <c r="G581" s="66"/>
      <c r="H581" s="70"/>
      <c r="I581" s="71"/>
      <c r="J581" s="71"/>
      <c r="K581" s="70" t="s">
        <v>7760</v>
      </c>
      <c r="L581" s="74"/>
      <c r="M581" s="75">
        <v>6956.36376953125</v>
      </c>
      <c r="N581" s="75">
        <v>3235.776611328125</v>
      </c>
      <c r="O581" s="76"/>
      <c r="P581" s="77"/>
      <c r="Q581" s="77"/>
      <c r="R581" s="89"/>
      <c r="S581" s="48">
        <v>1</v>
      </c>
      <c r="T581" s="48">
        <v>0</v>
      </c>
      <c r="U581" s="49">
        <v>0</v>
      </c>
      <c r="V581" s="49">
        <v>1</v>
      </c>
      <c r="W581" s="49">
        <v>0</v>
      </c>
      <c r="X581" s="49">
        <v>0.999999</v>
      </c>
      <c r="Y581" s="49">
        <v>0</v>
      </c>
      <c r="Z581" s="49">
        <v>0</v>
      </c>
      <c r="AA581" s="72">
        <v>581</v>
      </c>
      <c r="AB581" s="72"/>
      <c r="AC581" s="73"/>
      <c r="AD581" s="79" t="s">
        <v>4264</v>
      </c>
      <c r="AE581" s="79">
        <v>2778</v>
      </c>
      <c r="AF581" s="79">
        <v>23004</v>
      </c>
      <c r="AG581" s="79">
        <v>16269</v>
      </c>
      <c r="AH581" s="79">
        <v>35248</v>
      </c>
      <c r="AI581" s="79"/>
      <c r="AJ581" s="79" t="s">
        <v>4882</v>
      </c>
      <c r="AK581" s="79" t="s">
        <v>5392</v>
      </c>
      <c r="AL581" s="84" t="s">
        <v>5720</v>
      </c>
      <c r="AM581" s="79"/>
      <c r="AN581" s="81">
        <v>40810.910844907405</v>
      </c>
      <c r="AO581" s="84" t="s">
        <v>6169</v>
      </c>
      <c r="AP581" s="79" t="b">
        <v>0</v>
      </c>
      <c r="AQ581" s="79" t="b">
        <v>0</v>
      </c>
      <c r="AR581" s="79" t="b">
        <v>1</v>
      </c>
      <c r="AS581" s="79"/>
      <c r="AT581" s="79">
        <v>88</v>
      </c>
      <c r="AU581" s="84" t="s">
        <v>6490</v>
      </c>
      <c r="AV581" s="79" t="b">
        <v>0</v>
      </c>
      <c r="AW581" s="79" t="s">
        <v>6792</v>
      </c>
      <c r="AX581" s="84" t="s">
        <v>7102</v>
      </c>
      <c r="AY581" s="79" t="s">
        <v>65</v>
      </c>
      <c r="AZ581" s="79" t="str">
        <f>REPLACE(INDEX(GroupVertices[Group],MATCH(Vertices[[#This Row],[Vertex]],GroupVertices[Vertex],0)),1,1,"")</f>
        <v>78</v>
      </c>
      <c r="BA581" s="48"/>
      <c r="BB581" s="48"/>
      <c r="BC581" s="48"/>
      <c r="BD581" s="48"/>
      <c r="BE581" s="48"/>
      <c r="BF581" s="48"/>
      <c r="BG581" s="48"/>
      <c r="BH581" s="48"/>
      <c r="BI581" s="48"/>
      <c r="BJ581" s="48"/>
      <c r="BK581" s="2"/>
      <c r="BL581" s="3"/>
      <c r="BM581" s="3"/>
      <c r="BN581" s="3"/>
      <c r="BO581" s="3"/>
    </row>
    <row r="582" spans="1:67" ht="15">
      <c r="A582" s="65" t="s">
        <v>779</v>
      </c>
      <c r="B582" s="66"/>
      <c r="C582" s="66"/>
      <c r="D582" s="67">
        <v>1.5</v>
      </c>
      <c r="E582" s="69">
        <v>88.33627762820258</v>
      </c>
      <c r="F582" s="103" t="s">
        <v>6624</v>
      </c>
      <c r="G582" s="66"/>
      <c r="H582" s="70"/>
      <c r="I582" s="71"/>
      <c r="J582" s="71"/>
      <c r="K582" s="70" t="s">
        <v>7762</v>
      </c>
      <c r="L582" s="74"/>
      <c r="M582" s="75">
        <v>4940.98193359375</v>
      </c>
      <c r="N582" s="75">
        <v>8501.3759765625</v>
      </c>
      <c r="O582" s="76"/>
      <c r="P582" s="77"/>
      <c r="Q582" s="77"/>
      <c r="R582" s="89"/>
      <c r="S582" s="48">
        <v>1</v>
      </c>
      <c r="T582" s="48">
        <v>0</v>
      </c>
      <c r="U582" s="49">
        <v>0</v>
      </c>
      <c r="V582" s="49">
        <v>0.333333</v>
      </c>
      <c r="W582" s="49">
        <v>0</v>
      </c>
      <c r="X582" s="49">
        <v>0.77027</v>
      </c>
      <c r="Y582" s="49">
        <v>0</v>
      </c>
      <c r="Z582" s="49">
        <v>0</v>
      </c>
      <c r="AA582" s="72">
        <v>582</v>
      </c>
      <c r="AB582" s="72"/>
      <c r="AC582" s="73"/>
      <c r="AD582" s="79" t="s">
        <v>4266</v>
      </c>
      <c r="AE582" s="79">
        <v>393</v>
      </c>
      <c r="AF582" s="79">
        <v>548</v>
      </c>
      <c r="AG582" s="79">
        <v>18094</v>
      </c>
      <c r="AH582" s="79">
        <v>88835</v>
      </c>
      <c r="AI582" s="79"/>
      <c r="AJ582" s="79" t="s">
        <v>4884</v>
      </c>
      <c r="AK582" s="79"/>
      <c r="AL582" s="79"/>
      <c r="AM582" s="79"/>
      <c r="AN582" s="81">
        <v>42026.28564814815</v>
      </c>
      <c r="AO582" s="84" t="s">
        <v>6171</v>
      </c>
      <c r="AP582" s="79" t="b">
        <v>1</v>
      </c>
      <c r="AQ582" s="79" t="b">
        <v>0</v>
      </c>
      <c r="AR582" s="79" t="b">
        <v>0</v>
      </c>
      <c r="AS582" s="79"/>
      <c r="AT582" s="79">
        <v>5</v>
      </c>
      <c r="AU582" s="84" t="s">
        <v>6484</v>
      </c>
      <c r="AV582" s="79" t="b">
        <v>0</v>
      </c>
      <c r="AW582" s="79" t="s">
        <v>6792</v>
      </c>
      <c r="AX582" s="84" t="s">
        <v>7104</v>
      </c>
      <c r="AY582" s="79" t="s">
        <v>65</v>
      </c>
      <c r="AZ582" s="79" t="str">
        <f>REPLACE(INDEX(GroupVertices[Group],MATCH(Vertices[[#This Row],[Vertex]],GroupVertices[Vertex],0)),1,1,"")</f>
        <v>53</v>
      </c>
      <c r="BA582" s="48"/>
      <c r="BB582" s="48"/>
      <c r="BC582" s="48"/>
      <c r="BD582" s="48"/>
      <c r="BE582" s="48"/>
      <c r="BF582" s="48"/>
      <c r="BG582" s="48"/>
      <c r="BH582" s="48"/>
      <c r="BI582" s="48"/>
      <c r="BJ582" s="48"/>
      <c r="BK582" s="2"/>
      <c r="BL582" s="3"/>
      <c r="BM582" s="3"/>
      <c r="BN582" s="3"/>
      <c r="BO582" s="3"/>
    </row>
    <row r="583" spans="1:67" ht="15">
      <c r="A583" s="65" t="s">
        <v>780</v>
      </c>
      <c r="B583" s="66"/>
      <c r="C583" s="66"/>
      <c r="D583" s="67">
        <v>1.5</v>
      </c>
      <c r="E583" s="69">
        <v>88.33627762820258</v>
      </c>
      <c r="F583" s="103" t="s">
        <v>6625</v>
      </c>
      <c r="G583" s="66"/>
      <c r="H583" s="70"/>
      <c r="I583" s="71"/>
      <c r="J583" s="71"/>
      <c r="K583" s="70" t="s">
        <v>7763</v>
      </c>
      <c r="L583" s="74"/>
      <c r="M583" s="75">
        <v>4752.69677734375</v>
      </c>
      <c r="N583" s="75">
        <v>8062.85595703125</v>
      </c>
      <c r="O583" s="76"/>
      <c r="P583" s="77"/>
      <c r="Q583" s="77"/>
      <c r="R583" s="89"/>
      <c r="S583" s="48">
        <v>1</v>
      </c>
      <c r="T583" s="48">
        <v>0</v>
      </c>
      <c r="U583" s="49">
        <v>0</v>
      </c>
      <c r="V583" s="49">
        <v>0.333333</v>
      </c>
      <c r="W583" s="49">
        <v>0</v>
      </c>
      <c r="X583" s="49">
        <v>0.77027</v>
      </c>
      <c r="Y583" s="49">
        <v>0</v>
      </c>
      <c r="Z583" s="49">
        <v>0</v>
      </c>
      <c r="AA583" s="72">
        <v>583</v>
      </c>
      <c r="AB583" s="72"/>
      <c r="AC583" s="73"/>
      <c r="AD583" s="79" t="s">
        <v>4267</v>
      </c>
      <c r="AE583" s="79">
        <v>351</v>
      </c>
      <c r="AF583" s="79">
        <v>424</v>
      </c>
      <c r="AG583" s="79">
        <v>4834</v>
      </c>
      <c r="AH583" s="79">
        <v>42927</v>
      </c>
      <c r="AI583" s="79"/>
      <c r="AJ583" s="79" t="s">
        <v>4885</v>
      </c>
      <c r="AK583" s="79"/>
      <c r="AL583" s="84" t="s">
        <v>5722</v>
      </c>
      <c r="AM583" s="79"/>
      <c r="AN583" s="81">
        <v>41918.05630787037</v>
      </c>
      <c r="AO583" s="84" t="s">
        <v>6172</v>
      </c>
      <c r="AP583" s="79" t="b">
        <v>0</v>
      </c>
      <c r="AQ583" s="79" t="b">
        <v>0</v>
      </c>
      <c r="AR583" s="79" t="b">
        <v>1</v>
      </c>
      <c r="AS583" s="79"/>
      <c r="AT583" s="79">
        <v>2</v>
      </c>
      <c r="AU583" s="84" t="s">
        <v>6484</v>
      </c>
      <c r="AV583" s="79" t="b">
        <v>0</v>
      </c>
      <c r="AW583" s="79" t="s">
        <v>6792</v>
      </c>
      <c r="AX583" s="84" t="s">
        <v>7105</v>
      </c>
      <c r="AY583" s="79" t="s">
        <v>65</v>
      </c>
      <c r="AZ583" s="79" t="str">
        <f>REPLACE(INDEX(GroupVertices[Group],MATCH(Vertices[[#This Row],[Vertex]],GroupVertices[Vertex],0)),1,1,"")</f>
        <v>53</v>
      </c>
      <c r="BA583" s="48"/>
      <c r="BB583" s="48"/>
      <c r="BC583" s="48"/>
      <c r="BD583" s="48"/>
      <c r="BE583" s="48"/>
      <c r="BF583" s="48"/>
      <c r="BG583" s="48"/>
      <c r="BH583" s="48"/>
      <c r="BI583" s="48"/>
      <c r="BJ583" s="48"/>
      <c r="BK583" s="2"/>
      <c r="BL583" s="3"/>
      <c r="BM583" s="3"/>
      <c r="BN583" s="3"/>
      <c r="BO583" s="3"/>
    </row>
    <row r="584" spans="1:67" ht="15">
      <c r="A584" s="65" t="s">
        <v>781</v>
      </c>
      <c r="B584" s="66"/>
      <c r="C584" s="66"/>
      <c r="D584" s="67">
        <v>1.5</v>
      </c>
      <c r="E584" s="69">
        <v>82.9129711256032</v>
      </c>
      <c r="F584" s="103" t="s">
        <v>6627</v>
      </c>
      <c r="G584" s="66"/>
      <c r="H584" s="70"/>
      <c r="I584" s="71"/>
      <c r="J584" s="71"/>
      <c r="K584" s="70" t="s">
        <v>7766</v>
      </c>
      <c r="L584" s="74"/>
      <c r="M584" s="75">
        <v>3686.977783203125</v>
      </c>
      <c r="N584" s="75">
        <v>7850.67431640625</v>
      </c>
      <c r="O584" s="76"/>
      <c r="P584" s="77"/>
      <c r="Q584" s="77"/>
      <c r="R584" s="89"/>
      <c r="S584" s="48">
        <v>1</v>
      </c>
      <c r="T584" s="48">
        <v>0</v>
      </c>
      <c r="U584" s="49">
        <v>0</v>
      </c>
      <c r="V584" s="49">
        <v>0.2</v>
      </c>
      <c r="W584" s="49">
        <v>0</v>
      </c>
      <c r="X584" s="49">
        <v>0.693693</v>
      </c>
      <c r="Y584" s="49">
        <v>0</v>
      </c>
      <c r="Z584" s="49">
        <v>0</v>
      </c>
      <c r="AA584" s="72">
        <v>584</v>
      </c>
      <c r="AB584" s="72"/>
      <c r="AC584" s="73"/>
      <c r="AD584" s="79" t="s">
        <v>4270</v>
      </c>
      <c r="AE584" s="79">
        <v>1291</v>
      </c>
      <c r="AF584" s="79">
        <v>125616</v>
      </c>
      <c r="AG584" s="79">
        <v>56832</v>
      </c>
      <c r="AH584" s="79">
        <v>245</v>
      </c>
      <c r="AI584" s="79"/>
      <c r="AJ584" s="79" t="s">
        <v>4888</v>
      </c>
      <c r="AK584" s="79" t="s">
        <v>5395</v>
      </c>
      <c r="AL584" s="84" t="s">
        <v>5724</v>
      </c>
      <c r="AM584" s="79"/>
      <c r="AN584" s="81">
        <v>40088.53974537037</v>
      </c>
      <c r="AO584" s="84" t="s">
        <v>6175</v>
      </c>
      <c r="AP584" s="79" t="b">
        <v>0</v>
      </c>
      <c r="AQ584" s="79" t="b">
        <v>0</v>
      </c>
      <c r="AR584" s="79" t="b">
        <v>0</v>
      </c>
      <c r="AS584" s="79"/>
      <c r="AT584" s="79">
        <v>1510</v>
      </c>
      <c r="AU584" s="84" t="s">
        <v>6484</v>
      </c>
      <c r="AV584" s="79" t="b">
        <v>1</v>
      </c>
      <c r="AW584" s="79" t="s">
        <v>6792</v>
      </c>
      <c r="AX584" s="84" t="s">
        <v>7108</v>
      </c>
      <c r="AY584" s="79" t="s">
        <v>65</v>
      </c>
      <c r="AZ584" s="79" t="str">
        <f>REPLACE(INDEX(GroupVertices[Group],MATCH(Vertices[[#This Row],[Vertex]],GroupVertices[Vertex],0)),1,1,"")</f>
        <v>25</v>
      </c>
      <c r="BA584" s="48"/>
      <c r="BB584" s="48"/>
      <c r="BC584" s="48"/>
      <c r="BD584" s="48"/>
      <c r="BE584" s="48"/>
      <c r="BF584" s="48"/>
      <c r="BG584" s="48"/>
      <c r="BH584" s="48"/>
      <c r="BI584" s="48"/>
      <c r="BJ584" s="48"/>
      <c r="BK584" s="2"/>
      <c r="BL584" s="3"/>
      <c r="BM584" s="3"/>
      <c r="BN584" s="3"/>
      <c r="BO584" s="3"/>
    </row>
    <row r="585" spans="1:67" ht="15">
      <c r="A585" s="65" t="s">
        <v>782</v>
      </c>
      <c r="B585" s="66"/>
      <c r="C585" s="66"/>
      <c r="D585" s="67">
        <v>1.5</v>
      </c>
      <c r="E585" s="69">
        <v>82.9129711256032</v>
      </c>
      <c r="F585" s="103" t="s">
        <v>6628</v>
      </c>
      <c r="G585" s="66"/>
      <c r="H585" s="70"/>
      <c r="I585" s="71"/>
      <c r="J585" s="71"/>
      <c r="K585" s="70" t="s">
        <v>7767</v>
      </c>
      <c r="L585" s="74"/>
      <c r="M585" s="75">
        <v>4043.80615234375</v>
      </c>
      <c r="N585" s="75">
        <v>8480.61328125</v>
      </c>
      <c r="O585" s="76"/>
      <c r="P585" s="77"/>
      <c r="Q585" s="77"/>
      <c r="R585" s="89"/>
      <c r="S585" s="48">
        <v>1</v>
      </c>
      <c r="T585" s="48">
        <v>0</v>
      </c>
      <c r="U585" s="49">
        <v>0</v>
      </c>
      <c r="V585" s="49">
        <v>0.2</v>
      </c>
      <c r="W585" s="49">
        <v>0</v>
      </c>
      <c r="X585" s="49">
        <v>0.693693</v>
      </c>
      <c r="Y585" s="49">
        <v>0</v>
      </c>
      <c r="Z585" s="49">
        <v>0</v>
      </c>
      <c r="AA585" s="72">
        <v>585</v>
      </c>
      <c r="AB585" s="72"/>
      <c r="AC585" s="73"/>
      <c r="AD585" s="79" t="s">
        <v>4271</v>
      </c>
      <c r="AE585" s="79">
        <v>338</v>
      </c>
      <c r="AF585" s="79">
        <v>1149</v>
      </c>
      <c r="AG585" s="79">
        <v>11813</v>
      </c>
      <c r="AH585" s="79">
        <v>11455</v>
      </c>
      <c r="AI585" s="79"/>
      <c r="AJ585" s="79" t="s">
        <v>4889</v>
      </c>
      <c r="AK585" s="79"/>
      <c r="AL585" s="79"/>
      <c r="AM585" s="79"/>
      <c r="AN585" s="81">
        <v>41203.55087962963</v>
      </c>
      <c r="AO585" s="79"/>
      <c r="AP585" s="79" t="b">
        <v>0</v>
      </c>
      <c r="AQ585" s="79" t="b">
        <v>0</v>
      </c>
      <c r="AR585" s="79" t="b">
        <v>0</v>
      </c>
      <c r="AS585" s="79"/>
      <c r="AT585" s="79">
        <v>14</v>
      </c>
      <c r="AU585" s="84" t="s">
        <v>6484</v>
      </c>
      <c r="AV585" s="79" t="b">
        <v>0</v>
      </c>
      <c r="AW585" s="79" t="s">
        <v>6792</v>
      </c>
      <c r="AX585" s="84" t="s">
        <v>7109</v>
      </c>
      <c r="AY585" s="79" t="s">
        <v>65</v>
      </c>
      <c r="AZ585" s="79" t="str">
        <f>REPLACE(INDEX(GroupVertices[Group],MATCH(Vertices[[#This Row],[Vertex]],GroupVertices[Vertex],0)),1,1,"")</f>
        <v>25</v>
      </c>
      <c r="BA585" s="48"/>
      <c r="BB585" s="48"/>
      <c r="BC585" s="48"/>
      <c r="BD585" s="48"/>
      <c r="BE585" s="48"/>
      <c r="BF585" s="48"/>
      <c r="BG585" s="48"/>
      <c r="BH585" s="48"/>
      <c r="BI585" s="48"/>
      <c r="BJ585" s="48"/>
      <c r="BK585" s="2"/>
      <c r="BL585" s="3"/>
      <c r="BM585" s="3"/>
      <c r="BN585" s="3"/>
      <c r="BO585" s="3"/>
    </row>
    <row r="586" spans="1:67" ht="15">
      <c r="A586" s="65" t="s">
        <v>783</v>
      </c>
      <c r="B586" s="66"/>
      <c r="C586" s="66"/>
      <c r="D586" s="67">
        <v>1.5</v>
      </c>
      <c r="E586" s="69">
        <v>82.9129711256032</v>
      </c>
      <c r="F586" s="103" t="s">
        <v>6629</v>
      </c>
      <c r="G586" s="66"/>
      <c r="H586" s="70"/>
      <c r="I586" s="71"/>
      <c r="J586" s="71"/>
      <c r="K586" s="70" t="s">
        <v>7768</v>
      </c>
      <c r="L586" s="74"/>
      <c r="M586" s="75">
        <v>3996.480712890625</v>
      </c>
      <c r="N586" s="75">
        <v>7979.3408203125</v>
      </c>
      <c r="O586" s="76"/>
      <c r="P586" s="77"/>
      <c r="Q586" s="77"/>
      <c r="R586" s="89"/>
      <c r="S586" s="48">
        <v>1</v>
      </c>
      <c r="T586" s="48">
        <v>0</v>
      </c>
      <c r="U586" s="49">
        <v>0</v>
      </c>
      <c r="V586" s="49">
        <v>0.2</v>
      </c>
      <c r="W586" s="49">
        <v>0</v>
      </c>
      <c r="X586" s="49">
        <v>0.693693</v>
      </c>
      <c r="Y586" s="49">
        <v>0</v>
      </c>
      <c r="Z586" s="49">
        <v>0</v>
      </c>
      <c r="AA586" s="72">
        <v>586</v>
      </c>
      <c r="AB586" s="72"/>
      <c r="AC586" s="73"/>
      <c r="AD586" s="79" t="s">
        <v>4272</v>
      </c>
      <c r="AE586" s="79">
        <v>1748</v>
      </c>
      <c r="AF586" s="79">
        <v>1156</v>
      </c>
      <c r="AG586" s="79">
        <v>10368</v>
      </c>
      <c r="AH586" s="79">
        <v>26216</v>
      </c>
      <c r="AI586" s="79"/>
      <c r="AJ586" s="79" t="s">
        <v>4890</v>
      </c>
      <c r="AK586" s="79" t="s">
        <v>5334</v>
      </c>
      <c r="AL586" s="84" t="s">
        <v>5725</v>
      </c>
      <c r="AM586" s="79"/>
      <c r="AN586" s="81">
        <v>43327.93072916667</v>
      </c>
      <c r="AO586" s="84" t="s">
        <v>6176</v>
      </c>
      <c r="AP586" s="79" t="b">
        <v>1</v>
      </c>
      <c r="AQ586" s="79" t="b">
        <v>0</v>
      </c>
      <c r="AR586" s="79" t="b">
        <v>0</v>
      </c>
      <c r="AS586" s="79"/>
      <c r="AT586" s="79">
        <v>4</v>
      </c>
      <c r="AU586" s="79"/>
      <c r="AV586" s="79" t="b">
        <v>0</v>
      </c>
      <c r="AW586" s="79" t="s">
        <v>6792</v>
      </c>
      <c r="AX586" s="84" t="s">
        <v>7110</v>
      </c>
      <c r="AY586" s="79" t="s">
        <v>65</v>
      </c>
      <c r="AZ586" s="79" t="str">
        <f>REPLACE(INDEX(GroupVertices[Group],MATCH(Vertices[[#This Row],[Vertex]],GroupVertices[Vertex],0)),1,1,"")</f>
        <v>25</v>
      </c>
      <c r="BA586" s="48"/>
      <c r="BB586" s="48"/>
      <c r="BC586" s="48"/>
      <c r="BD586" s="48"/>
      <c r="BE586" s="48"/>
      <c r="BF586" s="48"/>
      <c r="BG586" s="48"/>
      <c r="BH586" s="48"/>
      <c r="BI586" s="48"/>
      <c r="BJ586" s="48"/>
      <c r="BK586" s="2"/>
      <c r="BL586" s="3"/>
      <c r="BM586" s="3"/>
      <c r="BN586" s="3"/>
      <c r="BO586" s="3"/>
    </row>
    <row r="587" spans="1:67" ht="15">
      <c r="A587" s="65" t="s">
        <v>784</v>
      </c>
      <c r="B587" s="66"/>
      <c r="C587" s="66"/>
      <c r="D587" s="67">
        <v>1.5</v>
      </c>
      <c r="E587" s="69">
        <v>74.54209166158162</v>
      </c>
      <c r="F587" s="103" t="s">
        <v>6630</v>
      </c>
      <c r="G587" s="66"/>
      <c r="H587" s="70"/>
      <c r="I587" s="71"/>
      <c r="J587" s="71"/>
      <c r="K587" s="70" t="s">
        <v>7771</v>
      </c>
      <c r="L587" s="74"/>
      <c r="M587" s="75">
        <v>3180.248291015625</v>
      </c>
      <c r="N587" s="75">
        <v>6683.6826171875</v>
      </c>
      <c r="O587" s="76"/>
      <c r="P587" s="77"/>
      <c r="Q587" s="77"/>
      <c r="R587" s="89"/>
      <c r="S587" s="48">
        <v>1</v>
      </c>
      <c r="T587" s="48">
        <v>0</v>
      </c>
      <c r="U587" s="49">
        <v>0</v>
      </c>
      <c r="V587" s="49">
        <v>0.090909</v>
      </c>
      <c r="W587" s="49">
        <v>0</v>
      </c>
      <c r="X587" s="49">
        <v>0.617117</v>
      </c>
      <c r="Y587" s="49">
        <v>0</v>
      </c>
      <c r="Z587" s="49">
        <v>0</v>
      </c>
      <c r="AA587" s="72">
        <v>587</v>
      </c>
      <c r="AB587" s="72"/>
      <c r="AC587" s="73"/>
      <c r="AD587" s="79" t="s">
        <v>4275</v>
      </c>
      <c r="AE587" s="79">
        <v>570</v>
      </c>
      <c r="AF587" s="79">
        <v>1575</v>
      </c>
      <c r="AG587" s="79">
        <v>26900</v>
      </c>
      <c r="AH587" s="79">
        <v>49380</v>
      </c>
      <c r="AI587" s="79"/>
      <c r="AJ587" s="79" t="s">
        <v>4893</v>
      </c>
      <c r="AK587" s="79" t="s">
        <v>5398</v>
      </c>
      <c r="AL587" s="84" t="s">
        <v>5727</v>
      </c>
      <c r="AM587" s="79"/>
      <c r="AN587" s="81">
        <v>41709.03273148148</v>
      </c>
      <c r="AO587" s="84" t="s">
        <v>6179</v>
      </c>
      <c r="AP587" s="79" t="b">
        <v>0</v>
      </c>
      <c r="AQ587" s="79" t="b">
        <v>0</v>
      </c>
      <c r="AR587" s="79" t="b">
        <v>1</v>
      </c>
      <c r="AS587" s="79"/>
      <c r="AT587" s="79">
        <v>54</v>
      </c>
      <c r="AU587" s="84" t="s">
        <v>6484</v>
      </c>
      <c r="AV587" s="79" t="b">
        <v>0</v>
      </c>
      <c r="AW587" s="79" t="s">
        <v>6792</v>
      </c>
      <c r="AX587" s="84" t="s">
        <v>7113</v>
      </c>
      <c r="AY587" s="79" t="s">
        <v>65</v>
      </c>
      <c r="AZ587" s="79" t="str">
        <f>REPLACE(INDEX(GroupVertices[Group],MATCH(Vertices[[#This Row],[Vertex]],GroupVertices[Vertex],0)),1,1,"")</f>
        <v>11</v>
      </c>
      <c r="BA587" s="48"/>
      <c r="BB587" s="48"/>
      <c r="BC587" s="48"/>
      <c r="BD587" s="48"/>
      <c r="BE587" s="48"/>
      <c r="BF587" s="48"/>
      <c r="BG587" s="48"/>
      <c r="BH587" s="48"/>
      <c r="BI587" s="48"/>
      <c r="BJ587" s="48"/>
      <c r="BK587" s="2"/>
      <c r="BL587" s="3"/>
      <c r="BM587" s="3"/>
      <c r="BN587" s="3"/>
      <c r="BO587" s="3"/>
    </row>
    <row r="588" spans="1:67" ht="15">
      <c r="A588" s="65" t="s">
        <v>785</v>
      </c>
      <c r="B588" s="66"/>
      <c r="C588" s="66"/>
      <c r="D588" s="67">
        <v>1.5</v>
      </c>
      <c r="E588" s="69">
        <v>74.54209166158162</v>
      </c>
      <c r="F588" s="103" t="s">
        <v>6631</v>
      </c>
      <c r="G588" s="66"/>
      <c r="H588" s="70"/>
      <c r="I588" s="71"/>
      <c r="J588" s="71"/>
      <c r="K588" s="70" t="s">
        <v>7772</v>
      </c>
      <c r="L588" s="74"/>
      <c r="M588" s="75">
        <v>3063.861328125</v>
      </c>
      <c r="N588" s="75">
        <v>8036.33251953125</v>
      </c>
      <c r="O588" s="76"/>
      <c r="P588" s="77"/>
      <c r="Q588" s="77"/>
      <c r="R588" s="89"/>
      <c r="S588" s="48">
        <v>1</v>
      </c>
      <c r="T588" s="48">
        <v>0</v>
      </c>
      <c r="U588" s="49">
        <v>0</v>
      </c>
      <c r="V588" s="49">
        <v>0.090909</v>
      </c>
      <c r="W588" s="49">
        <v>0</v>
      </c>
      <c r="X588" s="49">
        <v>0.617117</v>
      </c>
      <c r="Y588" s="49">
        <v>0</v>
      </c>
      <c r="Z588" s="49">
        <v>0</v>
      </c>
      <c r="AA588" s="72">
        <v>588</v>
      </c>
      <c r="AB588" s="72"/>
      <c r="AC588" s="73"/>
      <c r="AD588" s="79" t="s">
        <v>4276</v>
      </c>
      <c r="AE588" s="79">
        <v>504</v>
      </c>
      <c r="AF588" s="79">
        <v>415</v>
      </c>
      <c r="AG588" s="79">
        <v>4359</v>
      </c>
      <c r="AH588" s="79">
        <v>4877</v>
      </c>
      <c r="AI588" s="79"/>
      <c r="AJ588" s="79" t="s">
        <v>4894</v>
      </c>
      <c r="AK588" s="79" t="s">
        <v>5399</v>
      </c>
      <c r="AL588" s="84" t="s">
        <v>5728</v>
      </c>
      <c r="AM588" s="79"/>
      <c r="AN588" s="81">
        <v>43576.98818287037</v>
      </c>
      <c r="AO588" s="84" t="s">
        <v>6180</v>
      </c>
      <c r="AP588" s="79" t="b">
        <v>0</v>
      </c>
      <c r="AQ588" s="79" t="b">
        <v>0</v>
      </c>
      <c r="AR588" s="79" t="b">
        <v>0</v>
      </c>
      <c r="AS588" s="79"/>
      <c r="AT588" s="79">
        <v>5</v>
      </c>
      <c r="AU588" s="84" t="s">
        <v>6484</v>
      </c>
      <c r="AV588" s="79" t="b">
        <v>0</v>
      </c>
      <c r="AW588" s="79" t="s">
        <v>6792</v>
      </c>
      <c r="AX588" s="84" t="s">
        <v>7114</v>
      </c>
      <c r="AY588" s="79" t="s">
        <v>65</v>
      </c>
      <c r="AZ588" s="79" t="str">
        <f>REPLACE(INDEX(GroupVertices[Group],MATCH(Vertices[[#This Row],[Vertex]],GroupVertices[Vertex],0)),1,1,"")</f>
        <v>11</v>
      </c>
      <c r="BA588" s="48"/>
      <c r="BB588" s="48"/>
      <c r="BC588" s="48"/>
      <c r="BD588" s="48"/>
      <c r="BE588" s="48"/>
      <c r="BF588" s="48"/>
      <c r="BG588" s="48"/>
      <c r="BH588" s="48"/>
      <c r="BI588" s="48"/>
      <c r="BJ588" s="48"/>
      <c r="BK588" s="2"/>
      <c r="BL588" s="3"/>
      <c r="BM588" s="3"/>
      <c r="BN588" s="3"/>
      <c r="BO588" s="3"/>
    </row>
    <row r="589" spans="1:67" ht="15">
      <c r="A589" s="65" t="s">
        <v>786</v>
      </c>
      <c r="B589" s="66"/>
      <c r="C589" s="66"/>
      <c r="D589" s="67">
        <v>1.5</v>
      </c>
      <c r="E589" s="69">
        <v>74.54209166158162</v>
      </c>
      <c r="F589" s="103" t="s">
        <v>6632</v>
      </c>
      <c r="G589" s="66"/>
      <c r="H589" s="70"/>
      <c r="I589" s="71"/>
      <c r="J589" s="71"/>
      <c r="K589" s="70" t="s">
        <v>7773</v>
      </c>
      <c r="L589" s="74"/>
      <c r="M589" s="75">
        <v>3042.60791015625</v>
      </c>
      <c r="N589" s="75">
        <v>7366.626953125</v>
      </c>
      <c r="O589" s="76"/>
      <c r="P589" s="77"/>
      <c r="Q589" s="77"/>
      <c r="R589" s="89"/>
      <c r="S589" s="48">
        <v>1</v>
      </c>
      <c r="T589" s="48">
        <v>0</v>
      </c>
      <c r="U589" s="49">
        <v>0</v>
      </c>
      <c r="V589" s="49">
        <v>0.090909</v>
      </c>
      <c r="W589" s="49">
        <v>0</v>
      </c>
      <c r="X589" s="49">
        <v>0.617117</v>
      </c>
      <c r="Y589" s="49">
        <v>0</v>
      </c>
      <c r="Z589" s="49">
        <v>0</v>
      </c>
      <c r="AA589" s="72">
        <v>589</v>
      </c>
      <c r="AB589" s="72"/>
      <c r="AC589" s="73"/>
      <c r="AD589" s="79" t="s">
        <v>4277</v>
      </c>
      <c r="AE589" s="79">
        <v>262</v>
      </c>
      <c r="AF589" s="79">
        <v>301</v>
      </c>
      <c r="AG589" s="79">
        <v>30860</v>
      </c>
      <c r="AH589" s="79">
        <v>38783</v>
      </c>
      <c r="AI589" s="79"/>
      <c r="AJ589" s="79" t="s">
        <v>4895</v>
      </c>
      <c r="AK589" s="79" t="s">
        <v>5400</v>
      </c>
      <c r="AL589" s="79"/>
      <c r="AM589" s="79"/>
      <c r="AN589" s="81">
        <v>42926.79549768518</v>
      </c>
      <c r="AO589" s="84" t="s">
        <v>6181</v>
      </c>
      <c r="AP589" s="79" t="b">
        <v>1</v>
      </c>
      <c r="AQ589" s="79" t="b">
        <v>0</v>
      </c>
      <c r="AR589" s="79" t="b">
        <v>0</v>
      </c>
      <c r="AS589" s="79"/>
      <c r="AT589" s="79">
        <v>6</v>
      </c>
      <c r="AU589" s="79"/>
      <c r="AV589" s="79" t="b">
        <v>0</v>
      </c>
      <c r="AW589" s="79" t="s">
        <v>6792</v>
      </c>
      <c r="AX589" s="84" t="s">
        <v>7115</v>
      </c>
      <c r="AY589" s="79" t="s">
        <v>65</v>
      </c>
      <c r="AZ589" s="79" t="str">
        <f>REPLACE(INDEX(GroupVertices[Group],MATCH(Vertices[[#This Row],[Vertex]],GroupVertices[Vertex],0)),1,1,"")</f>
        <v>11</v>
      </c>
      <c r="BA589" s="48"/>
      <c r="BB589" s="48"/>
      <c r="BC589" s="48"/>
      <c r="BD589" s="48"/>
      <c r="BE589" s="48"/>
      <c r="BF589" s="48"/>
      <c r="BG589" s="48"/>
      <c r="BH589" s="48"/>
      <c r="BI589" s="48"/>
      <c r="BJ589" s="48"/>
      <c r="BK589" s="2"/>
      <c r="BL589" s="3"/>
      <c r="BM589" s="3"/>
      <c r="BN589" s="3"/>
      <c r="BO589" s="3"/>
    </row>
    <row r="590" spans="1:67" ht="15">
      <c r="A590" s="65" t="s">
        <v>787</v>
      </c>
      <c r="B590" s="66"/>
      <c r="C590" s="66"/>
      <c r="D590" s="67">
        <v>1.5</v>
      </c>
      <c r="E590" s="69">
        <v>74.54209166158162</v>
      </c>
      <c r="F590" s="103" t="s">
        <v>6633</v>
      </c>
      <c r="G590" s="66"/>
      <c r="H590" s="70"/>
      <c r="I590" s="71"/>
      <c r="J590" s="71"/>
      <c r="K590" s="70" t="s">
        <v>7774</v>
      </c>
      <c r="L590" s="74"/>
      <c r="M590" s="75">
        <v>3369.66796875</v>
      </c>
      <c r="N590" s="75">
        <v>6838.482421875</v>
      </c>
      <c r="O590" s="76"/>
      <c r="P590" s="77"/>
      <c r="Q590" s="77"/>
      <c r="R590" s="89"/>
      <c r="S590" s="48">
        <v>1</v>
      </c>
      <c r="T590" s="48">
        <v>0</v>
      </c>
      <c r="U590" s="49">
        <v>0</v>
      </c>
      <c r="V590" s="49">
        <v>0.090909</v>
      </c>
      <c r="W590" s="49">
        <v>0</v>
      </c>
      <c r="X590" s="49">
        <v>0.617117</v>
      </c>
      <c r="Y590" s="49">
        <v>0</v>
      </c>
      <c r="Z590" s="49">
        <v>0</v>
      </c>
      <c r="AA590" s="72">
        <v>590</v>
      </c>
      <c r="AB590" s="72"/>
      <c r="AC590" s="73"/>
      <c r="AD590" s="79" t="s">
        <v>4278</v>
      </c>
      <c r="AE590" s="79">
        <v>594</v>
      </c>
      <c r="AF590" s="79">
        <v>1179</v>
      </c>
      <c r="AG590" s="79">
        <v>10773</v>
      </c>
      <c r="AH590" s="79">
        <v>22830</v>
      </c>
      <c r="AI590" s="79"/>
      <c r="AJ590" s="79" t="s">
        <v>4896</v>
      </c>
      <c r="AK590" s="79" t="s">
        <v>5401</v>
      </c>
      <c r="AL590" s="84" t="s">
        <v>5729</v>
      </c>
      <c r="AM590" s="79"/>
      <c r="AN590" s="81">
        <v>43392.80380787037</v>
      </c>
      <c r="AO590" s="84" t="s">
        <v>6182</v>
      </c>
      <c r="AP590" s="79" t="b">
        <v>0</v>
      </c>
      <c r="AQ590" s="79" t="b">
        <v>0</v>
      </c>
      <c r="AR590" s="79" t="b">
        <v>0</v>
      </c>
      <c r="AS590" s="79"/>
      <c r="AT590" s="79">
        <v>12</v>
      </c>
      <c r="AU590" s="84" t="s">
        <v>6484</v>
      </c>
      <c r="AV590" s="79" t="b">
        <v>0</v>
      </c>
      <c r="AW590" s="79" t="s">
        <v>6792</v>
      </c>
      <c r="AX590" s="84" t="s">
        <v>7116</v>
      </c>
      <c r="AY590" s="79" t="s">
        <v>65</v>
      </c>
      <c r="AZ590" s="79" t="str">
        <f>REPLACE(INDEX(GroupVertices[Group],MATCH(Vertices[[#This Row],[Vertex]],GroupVertices[Vertex],0)),1,1,"")</f>
        <v>11</v>
      </c>
      <c r="BA590" s="48"/>
      <c r="BB590" s="48"/>
      <c r="BC590" s="48"/>
      <c r="BD590" s="48"/>
      <c r="BE590" s="48"/>
      <c r="BF590" s="48"/>
      <c r="BG590" s="48"/>
      <c r="BH590" s="48"/>
      <c r="BI590" s="48"/>
      <c r="BJ590" s="48"/>
      <c r="BK590" s="2"/>
      <c r="BL590" s="3"/>
      <c r="BM590" s="3"/>
      <c r="BN590" s="3"/>
      <c r="BO590" s="3"/>
    </row>
    <row r="591" spans="1:67" ht="15">
      <c r="A591" s="65" t="s">
        <v>788</v>
      </c>
      <c r="B591" s="66"/>
      <c r="C591" s="66"/>
      <c r="D591" s="67">
        <v>1.5</v>
      </c>
      <c r="E591" s="69">
        <v>74.54209166158162</v>
      </c>
      <c r="F591" s="103" t="s">
        <v>6634</v>
      </c>
      <c r="G591" s="66"/>
      <c r="H591" s="70"/>
      <c r="I591" s="71"/>
      <c r="J591" s="71"/>
      <c r="K591" s="70" t="s">
        <v>7775</v>
      </c>
      <c r="L591" s="74"/>
      <c r="M591" s="75">
        <v>3497.69873046875</v>
      </c>
      <c r="N591" s="75">
        <v>7804.32421875</v>
      </c>
      <c r="O591" s="76"/>
      <c r="P591" s="77"/>
      <c r="Q591" s="77"/>
      <c r="R591" s="89"/>
      <c r="S591" s="48">
        <v>1</v>
      </c>
      <c r="T591" s="48">
        <v>0</v>
      </c>
      <c r="U591" s="49">
        <v>0</v>
      </c>
      <c r="V591" s="49">
        <v>0.090909</v>
      </c>
      <c r="W591" s="49">
        <v>0</v>
      </c>
      <c r="X591" s="49">
        <v>0.617117</v>
      </c>
      <c r="Y591" s="49">
        <v>0</v>
      </c>
      <c r="Z591" s="49">
        <v>0</v>
      </c>
      <c r="AA591" s="72">
        <v>591</v>
      </c>
      <c r="AB591" s="72"/>
      <c r="AC591" s="73"/>
      <c r="AD591" s="79" t="s">
        <v>4279</v>
      </c>
      <c r="AE591" s="79">
        <v>1100</v>
      </c>
      <c r="AF591" s="79">
        <v>858</v>
      </c>
      <c r="AG591" s="79">
        <v>21261</v>
      </c>
      <c r="AH591" s="79">
        <v>61761</v>
      </c>
      <c r="AI591" s="79"/>
      <c r="AJ591" s="79" t="s">
        <v>4897</v>
      </c>
      <c r="AK591" s="79" t="s">
        <v>5402</v>
      </c>
      <c r="AL591" s="79"/>
      <c r="AM591" s="79"/>
      <c r="AN591" s="81">
        <v>42903.78619212963</v>
      </c>
      <c r="AO591" s="84" t="s">
        <v>6183</v>
      </c>
      <c r="AP591" s="79" t="b">
        <v>1</v>
      </c>
      <c r="AQ591" s="79" t="b">
        <v>0</v>
      </c>
      <c r="AR591" s="79" t="b">
        <v>0</v>
      </c>
      <c r="AS591" s="79"/>
      <c r="AT591" s="79">
        <v>19</v>
      </c>
      <c r="AU591" s="79"/>
      <c r="AV591" s="79" t="b">
        <v>0</v>
      </c>
      <c r="AW591" s="79" t="s">
        <v>6792</v>
      </c>
      <c r="AX591" s="84" t="s">
        <v>7117</v>
      </c>
      <c r="AY591" s="79" t="s">
        <v>65</v>
      </c>
      <c r="AZ591" s="79" t="str">
        <f>REPLACE(INDEX(GroupVertices[Group],MATCH(Vertices[[#This Row],[Vertex]],GroupVertices[Vertex],0)),1,1,"")</f>
        <v>11</v>
      </c>
      <c r="BA591" s="48"/>
      <c r="BB591" s="48"/>
      <c r="BC591" s="48"/>
      <c r="BD591" s="48"/>
      <c r="BE591" s="48"/>
      <c r="BF591" s="48"/>
      <c r="BG591" s="48"/>
      <c r="BH591" s="48"/>
      <c r="BI591" s="48"/>
      <c r="BJ591" s="48"/>
      <c r="BK591" s="2"/>
      <c r="BL591" s="3"/>
      <c r="BM591" s="3"/>
      <c r="BN591" s="3"/>
      <c r="BO591" s="3"/>
    </row>
    <row r="592" spans="1:67" ht="15">
      <c r="A592" s="65" t="s">
        <v>789</v>
      </c>
      <c r="B592" s="66"/>
      <c r="C592" s="66"/>
      <c r="D592" s="67">
        <v>1.5</v>
      </c>
      <c r="E592" s="69">
        <v>74.54209166158162</v>
      </c>
      <c r="F592" s="103" t="s">
        <v>6635</v>
      </c>
      <c r="G592" s="66"/>
      <c r="H592" s="70"/>
      <c r="I592" s="71"/>
      <c r="J592" s="71"/>
      <c r="K592" s="70" t="s">
        <v>7776</v>
      </c>
      <c r="L592" s="74"/>
      <c r="M592" s="75">
        <v>3461.57421875</v>
      </c>
      <c r="N592" s="75">
        <v>7302.1611328125</v>
      </c>
      <c r="O592" s="76"/>
      <c r="P592" s="77"/>
      <c r="Q592" s="77"/>
      <c r="R592" s="89"/>
      <c r="S592" s="48">
        <v>1</v>
      </c>
      <c r="T592" s="48">
        <v>0</v>
      </c>
      <c r="U592" s="49">
        <v>0</v>
      </c>
      <c r="V592" s="49">
        <v>0.090909</v>
      </c>
      <c r="W592" s="49">
        <v>0</v>
      </c>
      <c r="X592" s="49">
        <v>0.617117</v>
      </c>
      <c r="Y592" s="49">
        <v>0</v>
      </c>
      <c r="Z592" s="49">
        <v>0</v>
      </c>
      <c r="AA592" s="72">
        <v>592</v>
      </c>
      <c r="AB592" s="72"/>
      <c r="AC592" s="73"/>
      <c r="AD592" s="79" t="s">
        <v>4280</v>
      </c>
      <c r="AE592" s="79">
        <v>599</v>
      </c>
      <c r="AF592" s="79">
        <v>468</v>
      </c>
      <c r="AG592" s="79">
        <v>10410</v>
      </c>
      <c r="AH592" s="79">
        <v>25518</v>
      </c>
      <c r="AI592" s="79"/>
      <c r="AJ592" s="79" t="s">
        <v>4898</v>
      </c>
      <c r="AK592" s="79" t="s">
        <v>5403</v>
      </c>
      <c r="AL592" s="84" t="s">
        <v>5730</v>
      </c>
      <c r="AM592" s="79"/>
      <c r="AN592" s="81">
        <v>43435.975902777776</v>
      </c>
      <c r="AO592" s="84" t="s">
        <v>6184</v>
      </c>
      <c r="AP592" s="79" t="b">
        <v>1</v>
      </c>
      <c r="AQ592" s="79" t="b">
        <v>0</v>
      </c>
      <c r="AR592" s="79" t="b">
        <v>0</v>
      </c>
      <c r="AS592" s="79"/>
      <c r="AT592" s="79">
        <v>6</v>
      </c>
      <c r="AU592" s="79"/>
      <c r="AV592" s="79" t="b">
        <v>0</v>
      </c>
      <c r="AW592" s="79" t="s">
        <v>6792</v>
      </c>
      <c r="AX592" s="84" t="s">
        <v>7118</v>
      </c>
      <c r="AY592" s="79" t="s">
        <v>65</v>
      </c>
      <c r="AZ592" s="79" t="str">
        <f>REPLACE(INDEX(GroupVertices[Group],MATCH(Vertices[[#This Row],[Vertex]],GroupVertices[Vertex],0)),1,1,"")</f>
        <v>11</v>
      </c>
      <c r="BA592" s="48"/>
      <c r="BB592" s="48"/>
      <c r="BC592" s="48"/>
      <c r="BD592" s="48"/>
      <c r="BE592" s="48"/>
      <c r="BF592" s="48"/>
      <c r="BG592" s="48"/>
      <c r="BH592" s="48"/>
      <c r="BI592" s="48"/>
      <c r="BJ592" s="48"/>
      <c r="BK592" s="2"/>
      <c r="BL592" s="3"/>
      <c r="BM592" s="3"/>
      <c r="BN592" s="3"/>
      <c r="BO592" s="3"/>
    </row>
    <row r="593" spans="1:67" ht="15">
      <c r="A593" s="65" t="s">
        <v>790</v>
      </c>
      <c r="B593" s="66"/>
      <c r="C593" s="66"/>
      <c r="D593" s="67">
        <v>1.5</v>
      </c>
      <c r="E593" s="69">
        <v>61.95469585710393</v>
      </c>
      <c r="F593" s="103" t="s">
        <v>6636</v>
      </c>
      <c r="G593" s="66"/>
      <c r="H593" s="70"/>
      <c r="I593" s="71"/>
      <c r="J593" s="71"/>
      <c r="K593" s="70" t="s">
        <v>7778</v>
      </c>
      <c r="L593" s="74"/>
      <c r="M593" s="75">
        <v>2512.371337890625</v>
      </c>
      <c r="N593" s="75">
        <v>5781.916015625</v>
      </c>
      <c r="O593" s="76"/>
      <c r="P593" s="77"/>
      <c r="Q593" s="77"/>
      <c r="R593" s="89"/>
      <c r="S593" s="48">
        <v>1</v>
      </c>
      <c r="T593" s="48">
        <v>0</v>
      </c>
      <c r="U593" s="49">
        <v>0</v>
      </c>
      <c r="V593" s="49">
        <v>0.027778</v>
      </c>
      <c r="W593" s="49">
        <v>0</v>
      </c>
      <c r="X593" s="49">
        <v>0.639517</v>
      </c>
      <c r="Y593" s="49">
        <v>0</v>
      </c>
      <c r="Z593" s="49">
        <v>0</v>
      </c>
      <c r="AA593" s="72">
        <v>593</v>
      </c>
      <c r="AB593" s="72"/>
      <c r="AC593" s="73"/>
      <c r="AD593" s="79" t="s">
        <v>4282</v>
      </c>
      <c r="AE593" s="79">
        <v>689</v>
      </c>
      <c r="AF593" s="79">
        <v>1906</v>
      </c>
      <c r="AG593" s="79">
        <v>34692</v>
      </c>
      <c r="AH593" s="79">
        <v>22524</v>
      </c>
      <c r="AI593" s="79"/>
      <c r="AJ593" s="79" t="s">
        <v>4900</v>
      </c>
      <c r="AK593" s="79" t="s">
        <v>5405</v>
      </c>
      <c r="AL593" s="84" t="s">
        <v>5731</v>
      </c>
      <c r="AM593" s="79"/>
      <c r="AN593" s="81">
        <v>42153.58332175926</v>
      </c>
      <c r="AO593" s="84" t="s">
        <v>6186</v>
      </c>
      <c r="AP593" s="79" t="b">
        <v>0</v>
      </c>
      <c r="AQ593" s="79" t="b">
        <v>0</v>
      </c>
      <c r="AR593" s="79" t="b">
        <v>1</v>
      </c>
      <c r="AS593" s="79"/>
      <c r="AT593" s="79">
        <v>15</v>
      </c>
      <c r="AU593" s="84" t="s">
        <v>6484</v>
      </c>
      <c r="AV593" s="79" t="b">
        <v>0</v>
      </c>
      <c r="AW593" s="79" t="s">
        <v>6792</v>
      </c>
      <c r="AX593" s="84" t="s">
        <v>7120</v>
      </c>
      <c r="AY593" s="79" t="s">
        <v>65</v>
      </c>
      <c r="AZ593" s="79" t="str">
        <f>REPLACE(INDEX(GroupVertices[Group],MATCH(Vertices[[#This Row],[Vertex]],GroupVertices[Vertex],0)),1,1,"")</f>
        <v>6</v>
      </c>
      <c r="BA593" s="48"/>
      <c r="BB593" s="48"/>
      <c r="BC593" s="48"/>
      <c r="BD593" s="48"/>
      <c r="BE593" s="48"/>
      <c r="BF593" s="48"/>
      <c r="BG593" s="48"/>
      <c r="BH593" s="48"/>
      <c r="BI593" s="48"/>
      <c r="BJ593" s="48"/>
      <c r="BK593" s="2"/>
      <c r="BL593" s="3"/>
      <c r="BM593" s="3"/>
      <c r="BN593" s="3"/>
      <c r="BO593" s="3"/>
    </row>
    <row r="594" spans="1:67" ht="15">
      <c r="A594" s="65" t="s">
        <v>792</v>
      </c>
      <c r="B594" s="66"/>
      <c r="C594" s="66"/>
      <c r="D594" s="67">
        <v>1.5</v>
      </c>
      <c r="E594" s="69">
        <v>100</v>
      </c>
      <c r="F594" s="103" t="s">
        <v>6638</v>
      </c>
      <c r="G594" s="66"/>
      <c r="H594" s="70"/>
      <c r="I594" s="71"/>
      <c r="J594" s="71"/>
      <c r="K594" s="70" t="s">
        <v>7782</v>
      </c>
      <c r="L594" s="74"/>
      <c r="M594" s="75">
        <v>6566.28271484375</v>
      </c>
      <c r="N594" s="75">
        <v>4721.03662109375</v>
      </c>
      <c r="O594" s="76"/>
      <c r="P594" s="77"/>
      <c r="Q594" s="77"/>
      <c r="R594" s="89"/>
      <c r="S594" s="48">
        <v>1</v>
      </c>
      <c r="T594" s="48">
        <v>0</v>
      </c>
      <c r="U594" s="49">
        <v>0</v>
      </c>
      <c r="V594" s="49">
        <v>1</v>
      </c>
      <c r="W594" s="49">
        <v>0</v>
      </c>
      <c r="X594" s="49">
        <v>0.999999</v>
      </c>
      <c r="Y594" s="49">
        <v>0</v>
      </c>
      <c r="Z594" s="49">
        <v>0</v>
      </c>
      <c r="AA594" s="72">
        <v>594</v>
      </c>
      <c r="AB594" s="72"/>
      <c r="AC594" s="73"/>
      <c r="AD594" s="79" t="s">
        <v>4286</v>
      </c>
      <c r="AE594" s="79">
        <v>1957</v>
      </c>
      <c r="AF594" s="79">
        <v>3406</v>
      </c>
      <c r="AG594" s="79">
        <v>1536</v>
      </c>
      <c r="AH594" s="79">
        <v>14477</v>
      </c>
      <c r="AI594" s="79"/>
      <c r="AJ594" s="79" t="s">
        <v>4904</v>
      </c>
      <c r="AK594" s="79" t="s">
        <v>5409</v>
      </c>
      <c r="AL594" s="84" t="s">
        <v>5734</v>
      </c>
      <c r="AM594" s="79"/>
      <c r="AN594" s="81">
        <v>40107.27809027778</v>
      </c>
      <c r="AO594" s="84" t="s">
        <v>6189</v>
      </c>
      <c r="AP594" s="79" t="b">
        <v>0</v>
      </c>
      <c r="AQ594" s="79" t="b">
        <v>0</v>
      </c>
      <c r="AR594" s="79" t="b">
        <v>1</v>
      </c>
      <c r="AS594" s="79"/>
      <c r="AT594" s="79">
        <v>150</v>
      </c>
      <c r="AU594" s="84" t="s">
        <v>6491</v>
      </c>
      <c r="AV594" s="79" t="b">
        <v>1</v>
      </c>
      <c r="AW594" s="79" t="s">
        <v>6792</v>
      </c>
      <c r="AX594" s="84" t="s">
        <v>7124</v>
      </c>
      <c r="AY594" s="79" t="s">
        <v>65</v>
      </c>
      <c r="AZ594" s="79" t="str">
        <f>REPLACE(INDEX(GroupVertices[Group],MATCH(Vertices[[#This Row],[Vertex]],GroupVertices[Vertex],0)),1,1,"")</f>
        <v>64</v>
      </c>
      <c r="BA594" s="48"/>
      <c r="BB594" s="48"/>
      <c r="BC594" s="48"/>
      <c r="BD594" s="48"/>
      <c r="BE594" s="48"/>
      <c r="BF594" s="48"/>
      <c r="BG594" s="48"/>
      <c r="BH594" s="48"/>
      <c r="BI594" s="48"/>
      <c r="BJ594" s="48"/>
      <c r="BK594" s="2"/>
      <c r="BL594" s="3"/>
      <c r="BM594" s="3"/>
      <c r="BN594" s="3"/>
      <c r="BO594" s="3"/>
    </row>
    <row r="595" spans="1:67" ht="15">
      <c r="A595" s="65" t="s">
        <v>794</v>
      </c>
      <c r="B595" s="66"/>
      <c r="C595" s="66"/>
      <c r="D595" s="67">
        <v>1.5</v>
      </c>
      <c r="E595" s="69">
        <v>100</v>
      </c>
      <c r="F595" s="103" t="s">
        <v>6640</v>
      </c>
      <c r="G595" s="66"/>
      <c r="H595" s="70"/>
      <c r="I595" s="71"/>
      <c r="J595" s="71"/>
      <c r="K595" s="70" t="s">
        <v>7786</v>
      </c>
      <c r="L595" s="74"/>
      <c r="M595" s="75">
        <v>9842.8896484375</v>
      </c>
      <c r="N595" s="75">
        <v>8434.1787109375</v>
      </c>
      <c r="O595" s="76"/>
      <c r="P595" s="77"/>
      <c r="Q595" s="77"/>
      <c r="R595" s="89"/>
      <c r="S595" s="48">
        <v>1</v>
      </c>
      <c r="T595" s="48">
        <v>0</v>
      </c>
      <c r="U595" s="49">
        <v>0</v>
      </c>
      <c r="V595" s="49">
        <v>1</v>
      </c>
      <c r="W595" s="49">
        <v>0</v>
      </c>
      <c r="X595" s="49">
        <v>0.999999</v>
      </c>
      <c r="Y595" s="49">
        <v>0</v>
      </c>
      <c r="Z595" s="49">
        <v>0</v>
      </c>
      <c r="AA595" s="72">
        <v>595</v>
      </c>
      <c r="AB595" s="72"/>
      <c r="AC595" s="73"/>
      <c r="AD595" s="79" t="s">
        <v>4290</v>
      </c>
      <c r="AE595" s="79">
        <v>117</v>
      </c>
      <c r="AF595" s="79">
        <v>44</v>
      </c>
      <c r="AG595" s="79">
        <v>269</v>
      </c>
      <c r="AH595" s="79">
        <v>97</v>
      </c>
      <c r="AI595" s="79"/>
      <c r="AJ595" s="79" t="s">
        <v>4907</v>
      </c>
      <c r="AK595" s="79" t="s">
        <v>5412</v>
      </c>
      <c r="AL595" s="79"/>
      <c r="AM595" s="79"/>
      <c r="AN595" s="81">
        <v>43653.984606481485</v>
      </c>
      <c r="AO595" s="84" t="s">
        <v>6192</v>
      </c>
      <c r="AP595" s="79" t="b">
        <v>1</v>
      </c>
      <c r="AQ595" s="79" t="b">
        <v>0</v>
      </c>
      <c r="AR595" s="79" t="b">
        <v>0</v>
      </c>
      <c r="AS595" s="79"/>
      <c r="AT595" s="79">
        <v>0</v>
      </c>
      <c r="AU595" s="79"/>
      <c r="AV595" s="79" t="b">
        <v>0</v>
      </c>
      <c r="AW595" s="79" t="s">
        <v>6792</v>
      </c>
      <c r="AX595" s="84" t="s">
        <v>7128</v>
      </c>
      <c r="AY595" s="79" t="s">
        <v>65</v>
      </c>
      <c r="AZ595" s="79" t="str">
        <f>REPLACE(INDEX(GroupVertices[Group],MATCH(Vertices[[#This Row],[Vertex]],GroupVertices[Vertex],0)),1,1,"")</f>
        <v>125</v>
      </c>
      <c r="BA595" s="48"/>
      <c r="BB595" s="48"/>
      <c r="BC595" s="48"/>
      <c r="BD595" s="48"/>
      <c r="BE595" s="48"/>
      <c r="BF595" s="48"/>
      <c r="BG595" s="48"/>
      <c r="BH595" s="48"/>
      <c r="BI595" s="48"/>
      <c r="BJ595" s="48"/>
      <c r="BK595" s="2"/>
      <c r="BL595" s="3"/>
      <c r="BM595" s="3"/>
      <c r="BN595" s="3"/>
      <c r="BO595" s="3"/>
    </row>
    <row r="596" spans="1:67" ht="15">
      <c r="A596" s="65" t="s">
        <v>795</v>
      </c>
      <c r="B596" s="66"/>
      <c r="C596" s="66"/>
      <c r="D596" s="67">
        <v>1.5</v>
      </c>
      <c r="E596" s="69">
        <v>100</v>
      </c>
      <c r="F596" s="103" t="s">
        <v>6642</v>
      </c>
      <c r="G596" s="66"/>
      <c r="H596" s="70"/>
      <c r="I596" s="71"/>
      <c r="J596" s="71"/>
      <c r="K596" s="70" t="s">
        <v>7792</v>
      </c>
      <c r="L596" s="74"/>
      <c r="M596" s="75">
        <v>5773.14794921875</v>
      </c>
      <c r="N596" s="75">
        <v>7744.5849609375</v>
      </c>
      <c r="O596" s="76"/>
      <c r="P596" s="77"/>
      <c r="Q596" s="77"/>
      <c r="R596" s="89"/>
      <c r="S596" s="48">
        <v>1</v>
      </c>
      <c r="T596" s="48">
        <v>0</v>
      </c>
      <c r="U596" s="49">
        <v>0</v>
      </c>
      <c r="V596" s="49">
        <v>1</v>
      </c>
      <c r="W596" s="49">
        <v>0</v>
      </c>
      <c r="X596" s="49">
        <v>0.999999</v>
      </c>
      <c r="Y596" s="49">
        <v>0</v>
      </c>
      <c r="Z596" s="49">
        <v>0</v>
      </c>
      <c r="AA596" s="72">
        <v>596</v>
      </c>
      <c r="AB596" s="72"/>
      <c r="AC596" s="73"/>
      <c r="AD596" s="79" t="s">
        <v>4296</v>
      </c>
      <c r="AE596" s="79">
        <v>458</v>
      </c>
      <c r="AF596" s="79">
        <v>622</v>
      </c>
      <c r="AG596" s="79">
        <v>8284</v>
      </c>
      <c r="AH596" s="79">
        <v>39294</v>
      </c>
      <c r="AI596" s="79"/>
      <c r="AJ596" s="79" t="s">
        <v>4913</v>
      </c>
      <c r="AK596" s="79" t="s">
        <v>5415</v>
      </c>
      <c r="AL596" s="84" t="s">
        <v>5739</v>
      </c>
      <c r="AM596" s="79"/>
      <c r="AN596" s="81">
        <v>42259.9612037037</v>
      </c>
      <c r="AO596" s="84" t="s">
        <v>6198</v>
      </c>
      <c r="AP596" s="79" t="b">
        <v>0</v>
      </c>
      <c r="AQ596" s="79" t="b">
        <v>0</v>
      </c>
      <c r="AR596" s="79" t="b">
        <v>0</v>
      </c>
      <c r="AS596" s="79"/>
      <c r="AT596" s="79">
        <v>29</v>
      </c>
      <c r="AU596" s="84" t="s">
        <v>6484</v>
      </c>
      <c r="AV596" s="79" t="b">
        <v>0</v>
      </c>
      <c r="AW596" s="79" t="s">
        <v>6792</v>
      </c>
      <c r="AX596" s="84" t="s">
        <v>7134</v>
      </c>
      <c r="AY596" s="79" t="s">
        <v>65</v>
      </c>
      <c r="AZ596" s="79" t="str">
        <f>REPLACE(INDEX(GroupVertices[Group],MATCH(Vertices[[#This Row],[Vertex]],GroupVertices[Vertex],0)),1,1,"")</f>
        <v>101</v>
      </c>
      <c r="BA596" s="48"/>
      <c r="BB596" s="48"/>
      <c r="BC596" s="48"/>
      <c r="BD596" s="48"/>
      <c r="BE596" s="48"/>
      <c r="BF596" s="48"/>
      <c r="BG596" s="48"/>
      <c r="BH596" s="48"/>
      <c r="BI596" s="48"/>
      <c r="BJ596" s="48"/>
      <c r="BK596" s="2"/>
      <c r="BL596" s="3"/>
      <c r="BM596" s="3"/>
      <c r="BN596" s="3"/>
      <c r="BO596" s="3"/>
    </row>
    <row r="597" spans="1:67" ht="15">
      <c r="A597" s="65" t="s">
        <v>796</v>
      </c>
      <c r="B597" s="66"/>
      <c r="C597" s="66"/>
      <c r="D597" s="67">
        <v>1.5</v>
      </c>
      <c r="E597" s="69">
        <v>100</v>
      </c>
      <c r="F597" s="103" t="s">
        <v>6644</v>
      </c>
      <c r="G597" s="66"/>
      <c r="H597" s="70"/>
      <c r="I597" s="71"/>
      <c r="J597" s="71"/>
      <c r="K597" s="70" t="s">
        <v>7797</v>
      </c>
      <c r="L597" s="74"/>
      <c r="M597" s="75">
        <v>7268.37109375</v>
      </c>
      <c r="N597" s="75">
        <v>7638.51513671875</v>
      </c>
      <c r="O597" s="76"/>
      <c r="P597" s="77"/>
      <c r="Q597" s="77"/>
      <c r="R597" s="89"/>
      <c r="S597" s="48">
        <v>1</v>
      </c>
      <c r="T597" s="48">
        <v>0</v>
      </c>
      <c r="U597" s="49">
        <v>0</v>
      </c>
      <c r="V597" s="49">
        <v>1</v>
      </c>
      <c r="W597" s="49">
        <v>0</v>
      </c>
      <c r="X597" s="49">
        <v>0.999999</v>
      </c>
      <c r="Y597" s="49">
        <v>0</v>
      </c>
      <c r="Z597" s="49">
        <v>0</v>
      </c>
      <c r="AA597" s="72">
        <v>597</v>
      </c>
      <c r="AB597" s="72"/>
      <c r="AC597" s="73"/>
      <c r="AD597" s="79" t="s">
        <v>4301</v>
      </c>
      <c r="AE597" s="79">
        <v>1019</v>
      </c>
      <c r="AF597" s="79">
        <v>943</v>
      </c>
      <c r="AG597" s="79">
        <v>14700</v>
      </c>
      <c r="AH597" s="79">
        <v>16572</v>
      </c>
      <c r="AI597" s="79"/>
      <c r="AJ597" s="79" t="s">
        <v>4918</v>
      </c>
      <c r="AK597" s="79" t="s">
        <v>5419</v>
      </c>
      <c r="AL597" s="84" t="s">
        <v>5741</v>
      </c>
      <c r="AM597" s="79"/>
      <c r="AN597" s="81">
        <v>41720.654490740744</v>
      </c>
      <c r="AO597" s="84" t="s">
        <v>6203</v>
      </c>
      <c r="AP597" s="79" t="b">
        <v>1</v>
      </c>
      <c r="AQ597" s="79" t="b">
        <v>0</v>
      </c>
      <c r="AR597" s="79" t="b">
        <v>1</v>
      </c>
      <c r="AS597" s="79"/>
      <c r="AT597" s="79">
        <v>5</v>
      </c>
      <c r="AU597" s="84" t="s">
        <v>6484</v>
      </c>
      <c r="AV597" s="79" t="b">
        <v>0</v>
      </c>
      <c r="AW597" s="79" t="s">
        <v>6792</v>
      </c>
      <c r="AX597" s="84" t="s">
        <v>7139</v>
      </c>
      <c r="AY597" s="79" t="s">
        <v>65</v>
      </c>
      <c r="AZ597" s="79" t="str">
        <f>REPLACE(INDEX(GroupVertices[Group],MATCH(Vertices[[#This Row],[Vertex]],GroupVertices[Vertex],0)),1,1,"")</f>
        <v>75</v>
      </c>
      <c r="BA597" s="48"/>
      <c r="BB597" s="48"/>
      <c r="BC597" s="48"/>
      <c r="BD597" s="48"/>
      <c r="BE597" s="48"/>
      <c r="BF597" s="48"/>
      <c r="BG597" s="48"/>
      <c r="BH597" s="48"/>
      <c r="BI597" s="48"/>
      <c r="BJ597" s="48"/>
      <c r="BK597" s="2"/>
      <c r="BL597" s="3"/>
      <c r="BM597" s="3"/>
      <c r="BN597" s="3"/>
      <c r="BO597" s="3"/>
    </row>
    <row r="598" spans="1:67" ht="15">
      <c r="A598" s="65" t="s">
        <v>797</v>
      </c>
      <c r="B598" s="66"/>
      <c r="C598" s="66"/>
      <c r="D598" s="67">
        <v>1.5</v>
      </c>
      <c r="E598" s="69">
        <v>82.9129711256032</v>
      </c>
      <c r="F598" s="103" t="s">
        <v>6646</v>
      </c>
      <c r="G598" s="66"/>
      <c r="H598" s="70"/>
      <c r="I598" s="71"/>
      <c r="J598" s="71"/>
      <c r="K598" s="70" t="s">
        <v>7802</v>
      </c>
      <c r="L598" s="74"/>
      <c r="M598" s="75">
        <v>4253.62744140625</v>
      </c>
      <c r="N598" s="75">
        <v>7426.31640625</v>
      </c>
      <c r="O598" s="76"/>
      <c r="P598" s="77"/>
      <c r="Q598" s="77"/>
      <c r="R598" s="89"/>
      <c r="S598" s="48">
        <v>1</v>
      </c>
      <c r="T598" s="48">
        <v>0</v>
      </c>
      <c r="U598" s="49">
        <v>0</v>
      </c>
      <c r="V598" s="49">
        <v>0.2</v>
      </c>
      <c r="W598" s="49">
        <v>0</v>
      </c>
      <c r="X598" s="49">
        <v>0.693693</v>
      </c>
      <c r="Y598" s="49">
        <v>0</v>
      </c>
      <c r="Z598" s="49">
        <v>0</v>
      </c>
      <c r="AA598" s="72">
        <v>598</v>
      </c>
      <c r="AB598" s="72"/>
      <c r="AC598" s="73"/>
      <c r="AD598" s="79" t="s">
        <v>4305</v>
      </c>
      <c r="AE598" s="79">
        <v>34005</v>
      </c>
      <c r="AF598" s="79">
        <v>35124</v>
      </c>
      <c r="AG598" s="79">
        <v>29000</v>
      </c>
      <c r="AH598" s="79">
        <v>91994</v>
      </c>
      <c r="AI598" s="79"/>
      <c r="AJ598" s="79" t="s">
        <v>4923</v>
      </c>
      <c r="AK598" s="79"/>
      <c r="AL598" s="84" t="s">
        <v>5743</v>
      </c>
      <c r="AM598" s="79"/>
      <c r="AN598" s="81">
        <v>43275.079722222225</v>
      </c>
      <c r="AO598" s="84" t="s">
        <v>6208</v>
      </c>
      <c r="AP598" s="79" t="b">
        <v>1</v>
      </c>
      <c r="AQ598" s="79" t="b">
        <v>0</v>
      </c>
      <c r="AR598" s="79" t="b">
        <v>0</v>
      </c>
      <c r="AS598" s="79"/>
      <c r="AT598" s="79">
        <v>80</v>
      </c>
      <c r="AU598" s="79"/>
      <c r="AV598" s="79" t="b">
        <v>0</v>
      </c>
      <c r="AW598" s="79" t="s">
        <v>6792</v>
      </c>
      <c r="AX598" s="84" t="s">
        <v>7144</v>
      </c>
      <c r="AY598" s="79" t="s">
        <v>65</v>
      </c>
      <c r="AZ598" s="79" t="str">
        <f>REPLACE(INDEX(GroupVertices[Group],MATCH(Vertices[[#This Row],[Vertex]],GroupVertices[Vertex],0)),1,1,"")</f>
        <v>22</v>
      </c>
      <c r="BA598" s="48"/>
      <c r="BB598" s="48"/>
      <c r="BC598" s="48"/>
      <c r="BD598" s="48"/>
      <c r="BE598" s="48"/>
      <c r="BF598" s="48"/>
      <c r="BG598" s="48"/>
      <c r="BH598" s="48"/>
      <c r="BI598" s="48"/>
      <c r="BJ598" s="48"/>
      <c r="BK598" s="2"/>
      <c r="BL598" s="3"/>
      <c r="BM598" s="3"/>
      <c r="BN598" s="3"/>
      <c r="BO598" s="3"/>
    </row>
    <row r="599" spans="1:67" ht="15">
      <c r="A599" s="65" t="s">
        <v>798</v>
      </c>
      <c r="B599" s="66"/>
      <c r="C599" s="66"/>
      <c r="D599" s="67">
        <v>1.5</v>
      </c>
      <c r="E599" s="69">
        <v>82.9129711256032</v>
      </c>
      <c r="F599" s="103" t="s">
        <v>6647</v>
      </c>
      <c r="G599" s="66"/>
      <c r="H599" s="70"/>
      <c r="I599" s="71"/>
      <c r="J599" s="71"/>
      <c r="K599" s="70" t="s">
        <v>7803</v>
      </c>
      <c r="L599" s="74"/>
      <c r="M599" s="75">
        <v>4485.88818359375</v>
      </c>
      <c r="N599" s="75">
        <v>8140.2978515625</v>
      </c>
      <c r="O599" s="76"/>
      <c r="P599" s="77"/>
      <c r="Q599" s="77"/>
      <c r="R599" s="89"/>
      <c r="S599" s="48">
        <v>1</v>
      </c>
      <c r="T599" s="48">
        <v>0</v>
      </c>
      <c r="U599" s="49">
        <v>0</v>
      </c>
      <c r="V599" s="49">
        <v>0.2</v>
      </c>
      <c r="W599" s="49">
        <v>0</v>
      </c>
      <c r="X599" s="49">
        <v>0.693693</v>
      </c>
      <c r="Y599" s="49">
        <v>0</v>
      </c>
      <c r="Z599" s="49">
        <v>0</v>
      </c>
      <c r="AA599" s="72">
        <v>599</v>
      </c>
      <c r="AB599" s="72"/>
      <c r="AC599" s="73"/>
      <c r="AD599" s="79" t="s">
        <v>4306</v>
      </c>
      <c r="AE599" s="79">
        <v>666</v>
      </c>
      <c r="AF599" s="79">
        <v>503</v>
      </c>
      <c r="AG599" s="79">
        <v>3884</v>
      </c>
      <c r="AH599" s="79">
        <v>4411</v>
      </c>
      <c r="AI599" s="79"/>
      <c r="AJ599" s="79" t="s">
        <v>4924</v>
      </c>
      <c r="AK599" s="79"/>
      <c r="AL599" s="84" t="s">
        <v>5744</v>
      </c>
      <c r="AM599" s="79"/>
      <c r="AN599" s="81">
        <v>42079.49482638889</v>
      </c>
      <c r="AO599" s="84" t="s">
        <v>6209</v>
      </c>
      <c r="AP599" s="79" t="b">
        <v>0</v>
      </c>
      <c r="AQ599" s="79" t="b">
        <v>0</v>
      </c>
      <c r="AR599" s="79" t="b">
        <v>0</v>
      </c>
      <c r="AS599" s="79"/>
      <c r="AT599" s="79">
        <v>2</v>
      </c>
      <c r="AU599" s="84" t="s">
        <v>6484</v>
      </c>
      <c r="AV599" s="79" t="b">
        <v>0</v>
      </c>
      <c r="AW599" s="79" t="s">
        <v>6792</v>
      </c>
      <c r="AX599" s="84" t="s">
        <v>7145</v>
      </c>
      <c r="AY599" s="79" t="s">
        <v>65</v>
      </c>
      <c r="AZ599" s="79" t="str">
        <f>REPLACE(INDEX(GroupVertices[Group],MATCH(Vertices[[#This Row],[Vertex]],GroupVertices[Vertex],0)),1,1,"")</f>
        <v>22</v>
      </c>
      <c r="BA599" s="48"/>
      <c r="BB599" s="48"/>
      <c r="BC599" s="48"/>
      <c r="BD599" s="48"/>
      <c r="BE599" s="48"/>
      <c r="BF599" s="48"/>
      <c r="BG599" s="48"/>
      <c r="BH599" s="48"/>
      <c r="BI599" s="48"/>
      <c r="BJ599" s="48"/>
      <c r="BK599" s="2"/>
      <c r="BL599" s="3"/>
      <c r="BM599" s="3"/>
      <c r="BN599" s="3"/>
      <c r="BO599" s="3"/>
    </row>
    <row r="600" spans="1:67" ht="15">
      <c r="A600" s="65" t="s">
        <v>799</v>
      </c>
      <c r="B600" s="66"/>
      <c r="C600" s="66"/>
      <c r="D600" s="67">
        <v>1.5</v>
      </c>
      <c r="E600" s="69">
        <v>82.9129711256032</v>
      </c>
      <c r="F600" s="103" t="s">
        <v>6648</v>
      </c>
      <c r="G600" s="66"/>
      <c r="H600" s="70"/>
      <c r="I600" s="71"/>
      <c r="J600" s="71"/>
      <c r="K600" s="70" t="s">
        <v>7804</v>
      </c>
      <c r="L600" s="74"/>
      <c r="M600" s="75">
        <v>4437.08251953125</v>
      </c>
      <c r="N600" s="75">
        <v>7689.1611328125</v>
      </c>
      <c r="O600" s="76"/>
      <c r="P600" s="77"/>
      <c r="Q600" s="77"/>
      <c r="R600" s="89"/>
      <c r="S600" s="48">
        <v>1</v>
      </c>
      <c r="T600" s="48">
        <v>0</v>
      </c>
      <c r="U600" s="49">
        <v>0</v>
      </c>
      <c r="V600" s="49">
        <v>0.2</v>
      </c>
      <c r="W600" s="49">
        <v>0</v>
      </c>
      <c r="X600" s="49">
        <v>0.693693</v>
      </c>
      <c r="Y600" s="49">
        <v>0</v>
      </c>
      <c r="Z600" s="49">
        <v>0</v>
      </c>
      <c r="AA600" s="72">
        <v>600</v>
      </c>
      <c r="AB600" s="72"/>
      <c r="AC600" s="73"/>
      <c r="AD600" s="79" t="s">
        <v>4307</v>
      </c>
      <c r="AE600" s="79">
        <v>159</v>
      </c>
      <c r="AF600" s="79">
        <v>349</v>
      </c>
      <c r="AG600" s="79">
        <v>1090</v>
      </c>
      <c r="AH600" s="79">
        <v>2214</v>
      </c>
      <c r="AI600" s="79"/>
      <c r="AJ600" s="79" t="s">
        <v>4925</v>
      </c>
      <c r="AK600" s="79" t="s">
        <v>5410</v>
      </c>
      <c r="AL600" s="84" t="s">
        <v>5745</v>
      </c>
      <c r="AM600" s="79"/>
      <c r="AN600" s="81">
        <v>41749.097395833334</v>
      </c>
      <c r="AO600" s="84" t="s">
        <v>6210</v>
      </c>
      <c r="AP600" s="79" t="b">
        <v>0</v>
      </c>
      <c r="AQ600" s="79" t="b">
        <v>0</v>
      </c>
      <c r="AR600" s="79" t="b">
        <v>0</v>
      </c>
      <c r="AS600" s="79"/>
      <c r="AT600" s="79">
        <v>1</v>
      </c>
      <c r="AU600" s="84" t="s">
        <v>6484</v>
      </c>
      <c r="AV600" s="79" t="b">
        <v>0</v>
      </c>
      <c r="AW600" s="79" t="s">
        <v>6792</v>
      </c>
      <c r="AX600" s="84" t="s">
        <v>7146</v>
      </c>
      <c r="AY600" s="79" t="s">
        <v>65</v>
      </c>
      <c r="AZ600" s="79" t="str">
        <f>REPLACE(INDEX(GroupVertices[Group],MATCH(Vertices[[#This Row],[Vertex]],GroupVertices[Vertex],0)),1,1,"")</f>
        <v>22</v>
      </c>
      <c r="BA600" s="48"/>
      <c r="BB600" s="48"/>
      <c r="BC600" s="48"/>
      <c r="BD600" s="48"/>
      <c r="BE600" s="48"/>
      <c r="BF600" s="48"/>
      <c r="BG600" s="48"/>
      <c r="BH600" s="48"/>
      <c r="BI600" s="48"/>
      <c r="BJ600" s="48"/>
      <c r="BK600" s="2"/>
      <c r="BL600" s="3"/>
      <c r="BM600" s="3"/>
      <c r="BN600" s="3"/>
      <c r="BO600" s="3"/>
    </row>
    <row r="601" spans="1:67" ht="15">
      <c r="A601" s="65" t="s">
        <v>800</v>
      </c>
      <c r="B601" s="66"/>
      <c r="C601" s="66"/>
      <c r="D601" s="67">
        <v>1.5</v>
      </c>
      <c r="E601" s="69">
        <v>100</v>
      </c>
      <c r="F601" s="103" t="s">
        <v>6652</v>
      </c>
      <c r="G601" s="66"/>
      <c r="H601" s="70"/>
      <c r="I601" s="71"/>
      <c r="J601" s="71"/>
      <c r="K601" s="70" t="s">
        <v>7811</v>
      </c>
      <c r="L601" s="74"/>
      <c r="M601" s="75">
        <v>9101.7314453125</v>
      </c>
      <c r="N601" s="75">
        <v>9229.845703125</v>
      </c>
      <c r="O601" s="76"/>
      <c r="P601" s="77"/>
      <c r="Q601" s="77"/>
      <c r="R601" s="89"/>
      <c r="S601" s="48">
        <v>1</v>
      </c>
      <c r="T601" s="48">
        <v>0</v>
      </c>
      <c r="U601" s="49">
        <v>0</v>
      </c>
      <c r="V601" s="49">
        <v>1</v>
      </c>
      <c r="W601" s="49">
        <v>0</v>
      </c>
      <c r="X601" s="49">
        <v>0.999999</v>
      </c>
      <c r="Y601" s="49">
        <v>0</v>
      </c>
      <c r="Z601" s="49">
        <v>0</v>
      </c>
      <c r="AA601" s="72">
        <v>601</v>
      </c>
      <c r="AB601" s="72"/>
      <c r="AC601" s="73"/>
      <c r="AD601" s="79" t="s">
        <v>4314</v>
      </c>
      <c r="AE601" s="79">
        <v>8</v>
      </c>
      <c r="AF601" s="79">
        <v>2361517</v>
      </c>
      <c r="AG601" s="79">
        <v>437</v>
      </c>
      <c r="AH601" s="79">
        <v>15</v>
      </c>
      <c r="AI601" s="79"/>
      <c r="AJ601" s="79" t="s">
        <v>4932</v>
      </c>
      <c r="AK601" s="79"/>
      <c r="AL601" s="84" t="s">
        <v>5749</v>
      </c>
      <c r="AM601" s="79"/>
      <c r="AN601" s="81">
        <v>43409.25800925926</v>
      </c>
      <c r="AO601" s="84" t="s">
        <v>6217</v>
      </c>
      <c r="AP601" s="79" t="b">
        <v>1</v>
      </c>
      <c r="AQ601" s="79" t="b">
        <v>0</v>
      </c>
      <c r="AR601" s="79" t="b">
        <v>0</v>
      </c>
      <c r="AS601" s="79"/>
      <c r="AT601" s="79">
        <v>3363</v>
      </c>
      <c r="AU601" s="79"/>
      <c r="AV601" s="79" t="b">
        <v>1</v>
      </c>
      <c r="AW601" s="79" t="s">
        <v>6792</v>
      </c>
      <c r="AX601" s="84" t="s">
        <v>7153</v>
      </c>
      <c r="AY601" s="79" t="s">
        <v>65</v>
      </c>
      <c r="AZ601" s="79" t="str">
        <f>REPLACE(INDEX(GroupVertices[Group],MATCH(Vertices[[#This Row],[Vertex]],GroupVertices[Vertex],0)),1,1,"")</f>
        <v>116</v>
      </c>
      <c r="BA601" s="48"/>
      <c r="BB601" s="48"/>
      <c r="BC601" s="48"/>
      <c r="BD601" s="48"/>
      <c r="BE601" s="48"/>
      <c r="BF601" s="48"/>
      <c r="BG601" s="48"/>
      <c r="BH601" s="48"/>
      <c r="BI601" s="48"/>
      <c r="BJ601" s="48"/>
      <c r="BK601" s="2"/>
      <c r="BL601" s="3"/>
      <c r="BM601" s="3"/>
      <c r="BN601" s="3"/>
      <c r="BO601" s="3"/>
    </row>
    <row r="602" spans="1:67" ht="15">
      <c r="A602" s="65" t="s">
        <v>801</v>
      </c>
      <c r="B602" s="66"/>
      <c r="C602" s="66"/>
      <c r="D602" s="67">
        <v>1.5</v>
      </c>
      <c r="E602" s="69">
        <v>100</v>
      </c>
      <c r="F602" s="103" t="s">
        <v>6653</v>
      </c>
      <c r="G602" s="66"/>
      <c r="H602" s="70"/>
      <c r="I602" s="71"/>
      <c r="J602" s="71"/>
      <c r="K602" s="70" t="s">
        <v>7816</v>
      </c>
      <c r="L602" s="74"/>
      <c r="M602" s="75">
        <v>9114.6865234375</v>
      </c>
      <c r="N602" s="75">
        <v>6842.857421875</v>
      </c>
      <c r="O602" s="76"/>
      <c r="P602" s="77"/>
      <c r="Q602" s="77"/>
      <c r="R602" s="89"/>
      <c r="S602" s="48">
        <v>1</v>
      </c>
      <c r="T602" s="48">
        <v>0</v>
      </c>
      <c r="U602" s="49">
        <v>0</v>
      </c>
      <c r="V602" s="49">
        <v>1</v>
      </c>
      <c r="W602" s="49">
        <v>0</v>
      </c>
      <c r="X602" s="49">
        <v>0.999999</v>
      </c>
      <c r="Y602" s="49">
        <v>0</v>
      </c>
      <c r="Z602" s="49">
        <v>0</v>
      </c>
      <c r="AA602" s="72">
        <v>602</v>
      </c>
      <c r="AB602" s="72"/>
      <c r="AC602" s="73"/>
      <c r="AD602" s="79" t="s">
        <v>4319</v>
      </c>
      <c r="AE602" s="79">
        <v>2267</v>
      </c>
      <c r="AF602" s="79">
        <v>889</v>
      </c>
      <c r="AG602" s="79">
        <v>26249</v>
      </c>
      <c r="AH602" s="79">
        <v>35898</v>
      </c>
      <c r="AI602" s="79"/>
      <c r="AJ602" s="79" t="s">
        <v>4937</v>
      </c>
      <c r="AK602" s="79" t="s">
        <v>5430</v>
      </c>
      <c r="AL602" s="84" t="s">
        <v>5752</v>
      </c>
      <c r="AM602" s="79"/>
      <c r="AN602" s="81">
        <v>39590.704247685186</v>
      </c>
      <c r="AO602" s="84" t="s">
        <v>6221</v>
      </c>
      <c r="AP602" s="79" t="b">
        <v>0</v>
      </c>
      <c r="AQ602" s="79" t="b">
        <v>0</v>
      </c>
      <c r="AR602" s="79" t="b">
        <v>1</v>
      </c>
      <c r="AS602" s="79"/>
      <c r="AT602" s="79">
        <v>8</v>
      </c>
      <c r="AU602" s="84" t="s">
        <v>6490</v>
      </c>
      <c r="AV602" s="79" t="b">
        <v>0</v>
      </c>
      <c r="AW602" s="79" t="s">
        <v>6792</v>
      </c>
      <c r="AX602" s="84" t="s">
        <v>7158</v>
      </c>
      <c r="AY602" s="79" t="s">
        <v>65</v>
      </c>
      <c r="AZ602" s="79" t="str">
        <f>REPLACE(INDEX(GroupVertices[Group],MATCH(Vertices[[#This Row],[Vertex]],GroupVertices[Vertex],0)),1,1,"")</f>
        <v>96</v>
      </c>
      <c r="BA602" s="48"/>
      <c r="BB602" s="48"/>
      <c r="BC602" s="48"/>
      <c r="BD602" s="48"/>
      <c r="BE602" s="48"/>
      <c r="BF602" s="48"/>
      <c r="BG602" s="48"/>
      <c r="BH602" s="48"/>
      <c r="BI602" s="48"/>
      <c r="BJ602" s="48"/>
      <c r="BK602" s="2"/>
      <c r="BL602" s="3"/>
      <c r="BM602" s="3"/>
      <c r="BN602" s="3"/>
      <c r="BO602" s="3"/>
    </row>
    <row r="603" spans="1:67" ht="15">
      <c r="A603" s="65" t="s">
        <v>802</v>
      </c>
      <c r="B603" s="66"/>
      <c r="C603" s="66"/>
      <c r="D603" s="67">
        <v>1.5</v>
      </c>
      <c r="E603" s="69">
        <v>88.33627762820258</v>
      </c>
      <c r="F603" s="103" t="s">
        <v>6658</v>
      </c>
      <c r="G603" s="66"/>
      <c r="H603" s="70"/>
      <c r="I603" s="71"/>
      <c r="J603" s="71"/>
      <c r="K603" s="70" t="s">
        <v>7835</v>
      </c>
      <c r="L603" s="74"/>
      <c r="M603" s="75">
        <v>4485.888671875</v>
      </c>
      <c r="N603" s="75">
        <v>3601.011474609375</v>
      </c>
      <c r="O603" s="76"/>
      <c r="P603" s="77"/>
      <c r="Q603" s="77"/>
      <c r="R603" s="89"/>
      <c r="S603" s="48">
        <v>1</v>
      </c>
      <c r="T603" s="48">
        <v>0</v>
      </c>
      <c r="U603" s="49">
        <v>0</v>
      </c>
      <c r="V603" s="49">
        <v>0.333333</v>
      </c>
      <c r="W603" s="49">
        <v>0</v>
      </c>
      <c r="X603" s="49">
        <v>0.77027</v>
      </c>
      <c r="Y603" s="49">
        <v>0</v>
      </c>
      <c r="Z603" s="49">
        <v>0</v>
      </c>
      <c r="AA603" s="72">
        <v>603</v>
      </c>
      <c r="AB603" s="72"/>
      <c r="AC603" s="73"/>
      <c r="AD603" s="79" t="s">
        <v>4338</v>
      </c>
      <c r="AE603" s="79">
        <v>545</v>
      </c>
      <c r="AF603" s="79">
        <v>1098</v>
      </c>
      <c r="AG603" s="79">
        <v>22514</v>
      </c>
      <c r="AH603" s="79">
        <v>11234</v>
      </c>
      <c r="AI603" s="79"/>
      <c r="AJ603" s="79" t="s">
        <v>4955</v>
      </c>
      <c r="AK603" s="79" t="s">
        <v>5248</v>
      </c>
      <c r="AL603" s="79"/>
      <c r="AM603" s="79"/>
      <c r="AN603" s="81">
        <v>41555.145266203705</v>
      </c>
      <c r="AO603" s="84" t="s">
        <v>6234</v>
      </c>
      <c r="AP603" s="79" t="b">
        <v>0</v>
      </c>
      <c r="AQ603" s="79" t="b">
        <v>0</v>
      </c>
      <c r="AR603" s="79" t="b">
        <v>1</v>
      </c>
      <c r="AS603" s="79"/>
      <c r="AT603" s="79">
        <v>2</v>
      </c>
      <c r="AU603" s="84" t="s">
        <v>6484</v>
      </c>
      <c r="AV603" s="79" t="b">
        <v>0</v>
      </c>
      <c r="AW603" s="79" t="s">
        <v>6792</v>
      </c>
      <c r="AX603" s="84" t="s">
        <v>7177</v>
      </c>
      <c r="AY603" s="79" t="s">
        <v>65</v>
      </c>
      <c r="AZ603" s="79" t="str">
        <f>REPLACE(INDEX(GroupVertices[Group],MATCH(Vertices[[#This Row],[Vertex]],GroupVertices[Vertex],0)),1,1,"")</f>
        <v>48</v>
      </c>
      <c r="BA603" s="48"/>
      <c r="BB603" s="48"/>
      <c r="BC603" s="48"/>
      <c r="BD603" s="48"/>
      <c r="BE603" s="48"/>
      <c r="BF603" s="48"/>
      <c r="BG603" s="48"/>
      <c r="BH603" s="48"/>
      <c r="BI603" s="48"/>
      <c r="BJ603" s="48"/>
      <c r="BK603" s="2"/>
      <c r="BL603" s="3"/>
      <c r="BM603" s="3"/>
      <c r="BN603" s="3"/>
      <c r="BO603" s="3"/>
    </row>
    <row r="604" spans="1:67" ht="15">
      <c r="A604" s="65" t="s">
        <v>803</v>
      </c>
      <c r="B604" s="66"/>
      <c r="C604" s="66"/>
      <c r="D604" s="67">
        <v>1.5</v>
      </c>
      <c r="E604" s="69">
        <v>100</v>
      </c>
      <c r="F604" s="103" t="s">
        <v>6661</v>
      </c>
      <c r="G604" s="66"/>
      <c r="H604" s="70"/>
      <c r="I604" s="71"/>
      <c r="J604" s="71"/>
      <c r="K604" s="70" t="s">
        <v>7840</v>
      </c>
      <c r="L604" s="74"/>
      <c r="M604" s="75">
        <v>9478.7548828125</v>
      </c>
      <c r="N604" s="75">
        <v>6842.857421875</v>
      </c>
      <c r="O604" s="76"/>
      <c r="P604" s="77"/>
      <c r="Q604" s="77"/>
      <c r="R604" s="89"/>
      <c r="S604" s="48">
        <v>1</v>
      </c>
      <c r="T604" s="48">
        <v>0</v>
      </c>
      <c r="U604" s="49">
        <v>0</v>
      </c>
      <c r="V604" s="49">
        <v>1</v>
      </c>
      <c r="W604" s="49">
        <v>0</v>
      </c>
      <c r="X604" s="49">
        <v>0.999999</v>
      </c>
      <c r="Y604" s="49">
        <v>0</v>
      </c>
      <c r="Z604" s="49">
        <v>0</v>
      </c>
      <c r="AA604" s="72">
        <v>604</v>
      </c>
      <c r="AB604" s="72"/>
      <c r="AC604" s="73"/>
      <c r="AD604" s="79" t="s">
        <v>4343</v>
      </c>
      <c r="AE604" s="79">
        <v>550</v>
      </c>
      <c r="AF604" s="79">
        <v>559</v>
      </c>
      <c r="AG604" s="79">
        <v>31587</v>
      </c>
      <c r="AH604" s="79">
        <v>92312</v>
      </c>
      <c r="AI604" s="79"/>
      <c r="AJ604" s="79" t="s">
        <v>4958</v>
      </c>
      <c r="AK604" s="79"/>
      <c r="AL604" s="84" t="s">
        <v>5760</v>
      </c>
      <c r="AM604" s="79"/>
      <c r="AN604" s="81">
        <v>42557.03046296296</v>
      </c>
      <c r="AO604" s="84" t="s">
        <v>6239</v>
      </c>
      <c r="AP604" s="79" t="b">
        <v>0</v>
      </c>
      <c r="AQ604" s="79" t="b">
        <v>0</v>
      </c>
      <c r="AR604" s="79" t="b">
        <v>0</v>
      </c>
      <c r="AS604" s="79"/>
      <c r="AT604" s="79">
        <v>23</v>
      </c>
      <c r="AU604" s="84" t="s">
        <v>6484</v>
      </c>
      <c r="AV604" s="79" t="b">
        <v>0</v>
      </c>
      <c r="AW604" s="79" t="s">
        <v>6792</v>
      </c>
      <c r="AX604" s="84" t="s">
        <v>7182</v>
      </c>
      <c r="AY604" s="79" t="s">
        <v>65</v>
      </c>
      <c r="AZ604" s="79" t="str">
        <f>REPLACE(INDEX(GroupVertices[Group],MATCH(Vertices[[#This Row],[Vertex]],GroupVertices[Vertex],0)),1,1,"")</f>
        <v>94</v>
      </c>
      <c r="BA604" s="48"/>
      <c r="BB604" s="48"/>
      <c r="BC604" s="48"/>
      <c r="BD604" s="48"/>
      <c r="BE604" s="48"/>
      <c r="BF604" s="48"/>
      <c r="BG604" s="48"/>
      <c r="BH604" s="48"/>
      <c r="BI604" s="48"/>
      <c r="BJ604" s="48"/>
      <c r="BK604" s="2"/>
      <c r="BL604" s="3"/>
      <c r="BM604" s="3"/>
      <c r="BN604" s="3"/>
      <c r="BO604" s="3"/>
    </row>
    <row r="605" spans="1:67" ht="15">
      <c r="A605" s="65" t="s">
        <v>804</v>
      </c>
      <c r="B605" s="66"/>
      <c r="C605" s="66"/>
      <c r="D605" s="67">
        <v>1.5</v>
      </c>
      <c r="E605" s="69">
        <v>100</v>
      </c>
      <c r="F605" s="103" t="s">
        <v>6662</v>
      </c>
      <c r="G605" s="66"/>
      <c r="H605" s="70"/>
      <c r="I605" s="71"/>
      <c r="J605" s="71"/>
      <c r="K605" s="70" t="s">
        <v>7845</v>
      </c>
      <c r="L605" s="74"/>
      <c r="M605" s="75">
        <v>6956.3642578125</v>
      </c>
      <c r="N605" s="75">
        <v>6126.72216796875</v>
      </c>
      <c r="O605" s="76"/>
      <c r="P605" s="77"/>
      <c r="Q605" s="77"/>
      <c r="R605" s="89"/>
      <c r="S605" s="48">
        <v>1</v>
      </c>
      <c r="T605" s="48">
        <v>0</v>
      </c>
      <c r="U605" s="49">
        <v>0</v>
      </c>
      <c r="V605" s="49">
        <v>1</v>
      </c>
      <c r="W605" s="49">
        <v>0</v>
      </c>
      <c r="X605" s="49">
        <v>0.999999</v>
      </c>
      <c r="Y605" s="49">
        <v>0</v>
      </c>
      <c r="Z605" s="49">
        <v>0</v>
      </c>
      <c r="AA605" s="72">
        <v>605</v>
      </c>
      <c r="AB605" s="72"/>
      <c r="AC605" s="73"/>
      <c r="AD605" s="79" t="s">
        <v>4348</v>
      </c>
      <c r="AE605" s="79">
        <v>383</v>
      </c>
      <c r="AF605" s="79">
        <v>3223</v>
      </c>
      <c r="AG605" s="79">
        <v>30203</v>
      </c>
      <c r="AH605" s="79">
        <v>17287</v>
      </c>
      <c r="AI605" s="79"/>
      <c r="AJ605" s="79" t="s">
        <v>4963</v>
      </c>
      <c r="AK605" s="79" t="s">
        <v>5446</v>
      </c>
      <c r="AL605" s="84" t="s">
        <v>5763</v>
      </c>
      <c r="AM605" s="79"/>
      <c r="AN605" s="81">
        <v>42363.774247685185</v>
      </c>
      <c r="AO605" s="84" t="s">
        <v>6244</v>
      </c>
      <c r="AP605" s="79" t="b">
        <v>0</v>
      </c>
      <c r="AQ605" s="79" t="b">
        <v>0</v>
      </c>
      <c r="AR605" s="79" t="b">
        <v>1</v>
      </c>
      <c r="AS605" s="79"/>
      <c r="AT605" s="79">
        <v>67</v>
      </c>
      <c r="AU605" s="84" t="s">
        <v>6484</v>
      </c>
      <c r="AV605" s="79" t="b">
        <v>0</v>
      </c>
      <c r="AW605" s="79" t="s">
        <v>6792</v>
      </c>
      <c r="AX605" s="84" t="s">
        <v>7187</v>
      </c>
      <c r="AY605" s="79" t="s">
        <v>65</v>
      </c>
      <c r="AZ605" s="79" t="str">
        <f>REPLACE(INDEX(GroupVertices[Group],MATCH(Vertices[[#This Row],[Vertex]],GroupVertices[Vertex],0)),1,1,"")</f>
        <v>88</v>
      </c>
      <c r="BA605" s="48"/>
      <c r="BB605" s="48"/>
      <c r="BC605" s="48"/>
      <c r="BD605" s="48"/>
      <c r="BE605" s="48"/>
      <c r="BF605" s="48"/>
      <c r="BG605" s="48"/>
      <c r="BH605" s="48"/>
      <c r="BI605" s="48"/>
      <c r="BJ605" s="48"/>
      <c r="BK605" s="2"/>
      <c r="BL605" s="3"/>
      <c r="BM605" s="3"/>
      <c r="BN605" s="3"/>
      <c r="BO605" s="3"/>
    </row>
    <row r="606" spans="1:67" ht="15">
      <c r="A606" s="65" t="s">
        <v>805</v>
      </c>
      <c r="B606" s="66"/>
      <c r="C606" s="66"/>
      <c r="D606" s="67">
        <v>1.5</v>
      </c>
      <c r="E606" s="69">
        <v>100</v>
      </c>
      <c r="F606" s="103" t="s">
        <v>6663</v>
      </c>
      <c r="G606" s="66"/>
      <c r="H606" s="70"/>
      <c r="I606" s="71"/>
      <c r="J606" s="71"/>
      <c r="K606" s="70" t="s">
        <v>7847</v>
      </c>
      <c r="L606" s="74"/>
      <c r="M606" s="75">
        <v>5773.14453125</v>
      </c>
      <c r="N606" s="75">
        <v>1803.546875</v>
      </c>
      <c r="O606" s="76"/>
      <c r="P606" s="77"/>
      <c r="Q606" s="77"/>
      <c r="R606" s="89"/>
      <c r="S606" s="48">
        <v>1</v>
      </c>
      <c r="T606" s="48">
        <v>0</v>
      </c>
      <c r="U606" s="49">
        <v>0</v>
      </c>
      <c r="V606" s="49">
        <v>1</v>
      </c>
      <c r="W606" s="49">
        <v>0</v>
      </c>
      <c r="X606" s="49">
        <v>0.999999</v>
      </c>
      <c r="Y606" s="49">
        <v>0</v>
      </c>
      <c r="Z606" s="49">
        <v>0</v>
      </c>
      <c r="AA606" s="72">
        <v>606</v>
      </c>
      <c r="AB606" s="72"/>
      <c r="AC606" s="73"/>
      <c r="AD606" s="79" t="s">
        <v>4350</v>
      </c>
      <c r="AE606" s="79">
        <v>955</v>
      </c>
      <c r="AF606" s="79">
        <v>756</v>
      </c>
      <c r="AG606" s="79">
        <v>18406</v>
      </c>
      <c r="AH606" s="79">
        <v>1832</v>
      </c>
      <c r="AI606" s="79"/>
      <c r="AJ606" s="79" t="s">
        <v>4965</v>
      </c>
      <c r="AK606" s="79" t="s">
        <v>5448</v>
      </c>
      <c r="AL606" s="84" t="s">
        <v>5765</v>
      </c>
      <c r="AM606" s="79"/>
      <c r="AN606" s="81">
        <v>39533.85759259259</v>
      </c>
      <c r="AO606" s="84" t="s">
        <v>6246</v>
      </c>
      <c r="AP606" s="79" t="b">
        <v>0</v>
      </c>
      <c r="AQ606" s="79" t="b">
        <v>0</v>
      </c>
      <c r="AR606" s="79" t="b">
        <v>1</v>
      </c>
      <c r="AS606" s="79"/>
      <c r="AT606" s="79">
        <v>53</v>
      </c>
      <c r="AU606" s="84" t="s">
        <v>6486</v>
      </c>
      <c r="AV606" s="79" t="b">
        <v>0</v>
      </c>
      <c r="AW606" s="79" t="s">
        <v>6792</v>
      </c>
      <c r="AX606" s="84" t="s">
        <v>7189</v>
      </c>
      <c r="AY606" s="79" t="s">
        <v>65</v>
      </c>
      <c r="AZ606" s="79" t="str">
        <f>REPLACE(INDEX(GroupVertices[Group],MATCH(Vertices[[#This Row],[Vertex]],GroupVertices[Vertex],0)),1,1,"")</f>
        <v>120</v>
      </c>
      <c r="BA606" s="48"/>
      <c r="BB606" s="48"/>
      <c r="BC606" s="48"/>
      <c r="BD606" s="48"/>
      <c r="BE606" s="48"/>
      <c r="BF606" s="48"/>
      <c r="BG606" s="48"/>
      <c r="BH606" s="48"/>
      <c r="BI606" s="48"/>
      <c r="BJ606" s="48"/>
      <c r="BK606" s="2"/>
      <c r="BL606" s="3"/>
      <c r="BM606" s="3"/>
      <c r="BN606" s="3"/>
      <c r="BO606" s="3"/>
    </row>
    <row r="607" spans="1:67" ht="15">
      <c r="A607" s="65" t="s">
        <v>807</v>
      </c>
      <c r="B607" s="66"/>
      <c r="C607" s="66"/>
      <c r="D607" s="67">
        <v>1.5</v>
      </c>
      <c r="E607" s="69">
        <v>82.9129711256032</v>
      </c>
      <c r="F607" s="103" t="s">
        <v>6665</v>
      </c>
      <c r="G607" s="66"/>
      <c r="H607" s="70"/>
      <c r="I607" s="71"/>
      <c r="J607" s="71"/>
      <c r="K607" s="70" t="s">
        <v>7851</v>
      </c>
      <c r="L607" s="74"/>
      <c r="M607" s="75">
        <v>3999.07861328125</v>
      </c>
      <c r="N607" s="75">
        <v>6884.5693359375</v>
      </c>
      <c r="O607" s="76"/>
      <c r="P607" s="77"/>
      <c r="Q607" s="77"/>
      <c r="R607" s="89"/>
      <c r="S607" s="48">
        <v>1</v>
      </c>
      <c r="T607" s="48">
        <v>0</v>
      </c>
      <c r="U607" s="49">
        <v>0</v>
      </c>
      <c r="V607" s="49">
        <v>0.2</v>
      </c>
      <c r="W607" s="49">
        <v>0</v>
      </c>
      <c r="X607" s="49">
        <v>0.565634</v>
      </c>
      <c r="Y607" s="49">
        <v>0</v>
      </c>
      <c r="Z607" s="49">
        <v>0</v>
      </c>
      <c r="AA607" s="72">
        <v>607</v>
      </c>
      <c r="AB607" s="72"/>
      <c r="AC607" s="73"/>
      <c r="AD607" s="79" t="s">
        <v>4354</v>
      </c>
      <c r="AE607" s="79">
        <v>94</v>
      </c>
      <c r="AF607" s="79">
        <v>124</v>
      </c>
      <c r="AG607" s="79">
        <v>29831</v>
      </c>
      <c r="AH607" s="79">
        <v>752</v>
      </c>
      <c r="AI607" s="79"/>
      <c r="AJ607" s="79" t="s">
        <v>4969</v>
      </c>
      <c r="AK607" s="79" t="s">
        <v>5451</v>
      </c>
      <c r="AL607" s="79"/>
      <c r="AM607" s="79"/>
      <c r="AN607" s="81">
        <v>39926.82577546296</v>
      </c>
      <c r="AO607" s="84" t="s">
        <v>6250</v>
      </c>
      <c r="AP607" s="79" t="b">
        <v>0</v>
      </c>
      <c r="AQ607" s="79" t="b">
        <v>0</v>
      </c>
      <c r="AR607" s="79" t="b">
        <v>0</v>
      </c>
      <c r="AS607" s="79"/>
      <c r="AT607" s="79">
        <v>1</v>
      </c>
      <c r="AU607" s="84" t="s">
        <v>6489</v>
      </c>
      <c r="AV607" s="79" t="b">
        <v>0</v>
      </c>
      <c r="AW607" s="79" t="s">
        <v>6792</v>
      </c>
      <c r="AX607" s="84" t="s">
        <v>7193</v>
      </c>
      <c r="AY607" s="79" t="s">
        <v>65</v>
      </c>
      <c r="AZ607" s="79" t="str">
        <f>REPLACE(INDEX(GroupVertices[Group],MATCH(Vertices[[#This Row],[Vertex]],GroupVertices[Vertex],0)),1,1,"")</f>
        <v>24</v>
      </c>
      <c r="BA607" s="48"/>
      <c r="BB607" s="48"/>
      <c r="BC607" s="48"/>
      <c r="BD607" s="48"/>
      <c r="BE607" s="48"/>
      <c r="BF607" s="48"/>
      <c r="BG607" s="48"/>
      <c r="BH607" s="48"/>
      <c r="BI607" s="48"/>
      <c r="BJ607" s="48"/>
      <c r="BK607" s="2"/>
      <c r="BL607" s="3"/>
      <c r="BM607" s="3"/>
      <c r="BN607" s="3"/>
      <c r="BO607" s="3"/>
    </row>
    <row r="608" spans="1:67" ht="15">
      <c r="A608" s="65" t="s">
        <v>808</v>
      </c>
      <c r="B608" s="66"/>
      <c r="C608" s="66"/>
      <c r="D608" s="67">
        <v>1.5</v>
      </c>
      <c r="E608" s="69">
        <v>100</v>
      </c>
      <c r="F608" s="103" t="s">
        <v>6666</v>
      </c>
      <c r="G608" s="66"/>
      <c r="H608" s="70"/>
      <c r="I608" s="71"/>
      <c r="J608" s="71"/>
      <c r="K608" s="70" t="s">
        <v>7853</v>
      </c>
      <c r="L608" s="74"/>
      <c r="M608" s="75">
        <v>8724.595703125</v>
      </c>
      <c r="N608" s="75">
        <v>9229.8466796875</v>
      </c>
      <c r="O608" s="76"/>
      <c r="P608" s="77"/>
      <c r="Q608" s="77"/>
      <c r="R608" s="89"/>
      <c r="S608" s="48">
        <v>1</v>
      </c>
      <c r="T608" s="48">
        <v>0</v>
      </c>
      <c r="U608" s="49">
        <v>0</v>
      </c>
      <c r="V608" s="49">
        <v>1</v>
      </c>
      <c r="W608" s="49">
        <v>0</v>
      </c>
      <c r="X608" s="49">
        <v>0.999999</v>
      </c>
      <c r="Y608" s="49">
        <v>0</v>
      </c>
      <c r="Z608" s="49">
        <v>0</v>
      </c>
      <c r="AA608" s="72">
        <v>608</v>
      </c>
      <c r="AB608" s="72"/>
      <c r="AC608" s="73"/>
      <c r="AD608" s="79" t="s">
        <v>4356</v>
      </c>
      <c r="AE608" s="79">
        <v>5149</v>
      </c>
      <c r="AF608" s="79">
        <v>350942</v>
      </c>
      <c r="AG608" s="79">
        <v>16387</v>
      </c>
      <c r="AH608" s="79">
        <v>63370</v>
      </c>
      <c r="AI608" s="79"/>
      <c r="AJ608" s="79" t="s">
        <v>4970</v>
      </c>
      <c r="AK608" s="79" t="s">
        <v>5452</v>
      </c>
      <c r="AL608" s="84" t="s">
        <v>5769</v>
      </c>
      <c r="AM608" s="79"/>
      <c r="AN608" s="81">
        <v>39868.17755787037</v>
      </c>
      <c r="AO608" s="84" t="s">
        <v>6251</v>
      </c>
      <c r="AP608" s="79" t="b">
        <v>0</v>
      </c>
      <c r="AQ608" s="79" t="b">
        <v>0</v>
      </c>
      <c r="AR608" s="79" t="b">
        <v>1</v>
      </c>
      <c r="AS608" s="79"/>
      <c r="AT608" s="79">
        <v>765</v>
      </c>
      <c r="AU608" s="84" t="s">
        <v>6484</v>
      </c>
      <c r="AV608" s="79" t="b">
        <v>1</v>
      </c>
      <c r="AW608" s="79" t="s">
        <v>6792</v>
      </c>
      <c r="AX608" s="84" t="s">
        <v>7195</v>
      </c>
      <c r="AY608" s="79" t="s">
        <v>65</v>
      </c>
      <c r="AZ608" s="79" t="str">
        <f>REPLACE(INDEX(GroupVertices[Group],MATCH(Vertices[[#This Row],[Vertex]],GroupVertices[Vertex],0)),1,1,"")</f>
        <v>115</v>
      </c>
      <c r="BA608" s="48"/>
      <c r="BB608" s="48"/>
      <c r="BC608" s="48"/>
      <c r="BD608" s="48"/>
      <c r="BE608" s="48"/>
      <c r="BF608" s="48"/>
      <c r="BG608" s="48"/>
      <c r="BH608" s="48"/>
      <c r="BI608" s="48"/>
      <c r="BJ608" s="48"/>
      <c r="BK608" s="2"/>
      <c r="BL608" s="3"/>
      <c r="BM608" s="3"/>
      <c r="BN608" s="3"/>
      <c r="BO608" s="3"/>
    </row>
    <row r="609" spans="1:67" ht="15">
      <c r="A609" s="65" t="s">
        <v>809</v>
      </c>
      <c r="B609" s="66"/>
      <c r="C609" s="66"/>
      <c r="D609" s="67">
        <v>1.5</v>
      </c>
      <c r="E609" s="69">
        <v>100</v>
      </c>
      <c r="F609" s="103" t="s">
        <v>6667</v>
      </c>
      <c r="G609" s="66"/>
      <c r="H609" s="70"/>
      <c r="I609" s="71"/>
      <c r="J609" s="71"/>
      <c r="K609" s="70" t="s">
        <v>7858</v>
      </c>
      <c r="L609" s="74"/>
      <c r="M609" s="75">
        <v>6566.2841796875</v>
      </c>
      <c r="N609" s="75">
        <v>3978.407958984375</v>
      </c>
      <c r="O609" s="76"/>
      <c r="P609" s="77"/>
      <c r="Q609" s="77"/>
      <c r="R609" s="89"/>
      <c r="S609" s="48">
        <v>1</v>
      </c>
      <c r="T609" s="48">
        <v>0</v>
      </c>
      <c r="U609" s="49">
        <v>0</v>
      </c>
      <c r="V609" s="49">
        <v>1</v>
      </c>
      <c r="W609" s="49">
        <v>0</v>
      </c>
      <c r="X609" s="49">
        <v>0.999999</v>
      </c>
      <c r="Y609" s="49">
        <v>0</v>
      </c>
      <c r="Z609" s="49">
        <v>0</v>
      </c>
      <c r="AA609" s="72">
        <v>609</v>
      </c>
      <c r="AB609" s="72"/>
      <c r="AC609" s="73"/>
      <c r="AD609" s="79" t="s">
        <v>4361</v>
      </c>
      <c r="AE609" s="79">
        <v>1123</v>
      </c>
      <c r="AF609" s="79">
        <v>3130</v>
      </c>
      <c r="AG609" s="79">
        <v>17670</v>
      </c>
      <c r="AH609" s="79">
        <v>56262</v>
      </c>
      <c r="AI609" s="79"/>
      <c r="AJ609" s="79" t="s">
        <v>4975</v>
      </c>
      <c r="AK609" s="79" t="s">
        <v>5456</v>
      </c>
      <c r="AL609" s="79"/>
      <c r="AM609" s="79"/>
      <c r="AN609" s="81">
        <v>41151.66023148148</v>
      </c>
      <c r="AO609" s="84" t="s">
        <v>6256</v>
      </c>
      <c r="AP609" s="79" t="b">
        <v>0</v>
      </c>
      <c r="AQ609" s="79" t="b">
        <v>0</v>
      </c>
      <c r="AR609" s="79" t="b">
        <v>1</v>
      </c>
      <c r="AS609" s="79"/>
      <c r="AT609" s="79">
        <v>30</v>
      </c>
      <c r="AU609" s="84" t="s">
        <v>6484</v>
      </c>
      <c r="AV609" s="79" t="b">
        <v>0</v>
      </c>
      <c r="AW609" s="79" t="s">
        <v>6792</v>
      </c>
      <c r="AX609" s="84" t="s">
        <v>7200</v>
      </c>
      <c r="AY609" s="79" t="s">
        <v>65</v>
      </c>
      <c r="AZ609" s="79" t="str">
        <f>REPLACE(INDEX(GroupVertices[Group],MATCH(Vertices[[#This Row],[Vertex]],GroupVertices[Vertex],0)),1,1,"")</f>
        <v>65</v>
      </c>
      <c r="BA609" s="48"/>
      <c r="BB609" s="48"/>
      <c r="BC609" s="48"/>
      <c r="BD609" s="48"/>
      <c r="BE609" s="48"/>
      <c r="BF609" s="48"/>
      <c r="BG609" s="48"/>
      <c r="BH609" s="48"/>
      <c r="BI609" s="48"/>
      <c r="BJ609" s="48"/>
      <c r="BK609" s="2"/>
      <c r="BL609" s="3"/>
      <c r="BM609" s="3"/>
      <c r="BN609" s="3"/>
      <c r="BO609" s="3"/>
    </row>
    <row r="610" spans="1:67" ht="15">
      <c r="A610" s="65" t="s">
        <v>810</v>
      </c>
      <c r="B610" s="66"/>
      <c r="C610" s="66"/>
      <c r="D610" s="67">
        <v>1.5</v>
      </c>
      <c r="E610" s="69">
        <v>100</v>
      </c>
      <c r="F610" s="103" t="s">
        <v>6668</v>
      </c>
      <c r="G610" s="66"/>
      <c r="H610" s="70"/>
      <c r="I610" s="71"/>
      <c r="J610" s="71"/>
      <c r="K610" s="70" t="s">
        <v>7862</v>
      </c>
      <c r="L610" s="74"/>
      <c r="M610" s="75">
        <v>6865.33447265625</v>
      </c>
      <c r="N610" s="75">
        <v>9229.8447265625</v>
      </c>
      <c r="O610" s="76"/>
      <c r="P610" s="77"/>
      <c r="Q610" s="77"/>
      <c r="R610" s="89"/>
      <c r="S610" s="48">
        <v>1</v>
      </c>
      <c r="T610" s="48">
        <v>0</v>
      </c>
      <c r="U610" s="49">
        <v>0</v>
      </c>
      <c r="V610" s="49">
        <v>1</v>
      </c>
      <c r="W610" s="49">
        <v>0</v>
      </c>
      <c r="X610" s="49">
        <v>0.999999</v>
      </c>
      <c r="Y610" s="49">
        <v>0</v>
      </c>
      <c r="Z610" s="49">
        <v>0</v>
      </c>
      <c r="AA610" s="72">
        <v>610</v>
      </c>
      <c r="AB610" s="72"/>
      <c r="AC610" s="73"/>
      <c r="AD610" s="79" t="s">
        <v>4365</v>
      </c>
      <c r="AE610" s="79">
        <v>671</v>
      </c>
      <c r="AF610" s="79">
        <v>483</v>
      </c>
      <c r="AG610" s="79">
        <v>32472</v>
      </c>
      <c r="AH610" s="79">
        <v>54012</v>
      </c>
      <c r="AI610" s="79"/>
      <c r="AJ610" s="79" t="s">
        <v>4979</v>
      </c>
      <c r="AK610" s="79"/>
      <c r="AL610" s="84" t="s">
        <v>5773</v>
      </c>
      <c r="AM610" s="79"/>
      <c r="AN610" s="81">
        <v>42906.86002314815</v>
      </c>
      <c r="AO610" s="84" t="s">
        <v>6260</v>
      </c>
      <c r="AP610" s="79" t="b">
        <v>0</v>
      </c>
      <c r="AQ610" s="79" t="b">
        <v>0</v>
      </c>
      <c r="AR610" s="79" t="b">
        <v>1</v>
      </c>
      <c r="AS610" s="79"/>
      <c r="AT610" s="79">
        <v>1</v>
      </c>
      <c r="AU610" s="84" t="s">
        <v>6484</v>
      </c>
      <c r="AV610" s="79" t="b">
        <v>0</v>
      </c>
      <c r="AW610" s="79" t="s">
        <v>6792</v>
      </c>
      <c r="AX610" s="84" t="s">
        <v>7204</v>
      </c>
      <c r="AY610" s="79" t="s">
        <v>65</v>
      </c>
      <c r="AZ610" s="79" t="str">
        <f>REPLACE(INDEX(GroupVertices[Group],MATCH(Vertices[[#This Row],[Vertex]],GroupVertices[Vertex],0)),1,1,"")</f>
        <v>110</v>
      </c>
      <c r="BA610" s="48"/>
      <c r="BB610" s="48"/>
      <c r="BC610" s="48"/>
      <c r="BD610" s="48"/>
      <c r="BE610" s="48"/>
      <c r="BF610" s="48"/>
      <c r="BG610" s="48"/>
      <c r="BH610" s="48"/>
      <c r="BI610" s="48"/>
      <c r="BJ610" s="48"/>
      <c r="BK610" s="2"/>
      <c r="BL610" s="3"/>
      <c r="BM610" s="3"/>
      <c r="BN610" s="3"/>
      <c r="BO610" s="3"/>
    </row>
    <row r="611" spans="1:67" ht="15">
      <c r="A611" s="65" t="s">
        <v>811</v>
      </c>
      <c r="B611" s="66"/>
      <c r="C611" s="66"/>
      <c r="D611" s="67">
        <v>1.5</v>
      </c>
      <c r="E611" s="69">
        <v>65.40967244058969</v>
      </c>
      <c r="F611" s="103" t="s">
        <v>6670</v>
      </c>
      <c r="G611" s="66"/>
      <c r="H611" s="70"/>
      <c r="I611" s="71"/>
      <c r="J611" s="71"/>
      <c r="K611" s="70" t="s">
        <v>7864</v>
      </c>
      <c r="L611" s="74"/>
      <c r="M611" s="75">
        <v>2752.024658203125</v>
      </c>
      <c r="N611" s="75">
        <v>6103.98291015625</v>
      </c>
      <c r="O611" s="76"/>
      <c r="P611" s="77"/>
      <c r="Q611" s="77"/>
      <c r="R611" s="89"/>
      <c r="S611" s="48">
        <v>1</v>
      </c>
      <c r="T611" s="48">
        <v>0</v>
      </c>
      <c r="U611" s="49">
        <v>0</v>
      </c>
      <c r="V611" s="49">
        <v>0.038462</v>
      </c>
      <c r="W611" s="49">
        <v>0</v>
      </c>
      <c r="X611" s="49">
        <v>0.588637</v>
      </c>
      <c r="Y611" s="49">
        <v>0</v>
      </c>
      <c r="Z611" s="49">
        <v>0</v>
      </c>
      <c r="AA611" s="72">
        <v>611</v>
      </c>
      <c r="AB611" s="72"/>
      <c r="AC611" s="73"/>
      <c r="AD611" s="79" t="s">
        <v>4367</v>
      </c>
      <c r="AE611" s="79">
        <v>30</v>
      </c>
      <c r="AF611" s="79">
        <v>19603</v>
      </c>
      <c r="AG611" s="79">
        <v>12831</v>
      </c>
      <c r="AH611" s="79">
        <v>40</v>
      </c>
      <c r="AI611" s="79"/>
      <c r="AJ611" s="79" t="s">
        <v>4981</v>
      </c>
      <c r="AK611" s="79" t="s">
        <v>5459</v>
      </c>
      <c r="AL611" s="84" t="s">
        <v>5774</v>
      </c>
      <c r="AM611" s="79"/>
      <c r="AN611" s="81">
        <v>40016.901724537034</v>
      </c>
      <c r="AO611" s="84" t="s">
        <v>6262</v>
      </c>
      <c r="AP611" s="79" t="b">
        <v>0</v>
      </c>
      <c r="AQ611" s="79" t="b">
        <v>0</v>
      </c>
      <c r="AR611" s="79" t="b">
        <v>0</v>
      </c>
      <c r="AS611" s="79"/>
      <c r="AT611" s="79">
        <v>114</v>
      </c>
      <c r="AU611" s="84" t="s">
        <v>6484</v>
      </c>
      <c r="AV611" s="79" t="b">
        <v>0</v>
      </c>
      <c r="AW611" s="79" t="s">
        <v>6792</v>
      </c>
      <c r="AX611" s="84" t="s">
        <v>7206</v>
      </c>
      <c r="AY611" s="79" t="s">
        <v>65</v>
      </c>
      <c r="AZ611" s="79" t="str">
        <f>REPLACE(INDEX(GroupVertices[Group],MATCH(Vertices[[#This Row],[Vertex]],GroupVertices[Vertex],0)),1,1,"")</f>
        <v>6</v>
      </c>
      <c r="BA611" s="48"/>
      <c r="BB611" s="48"/>
      <c r="BC611" s="48"/>
      <c r="BD611" s="48"/>
      <c r="BE611" s="48"/>
      <c r="BF611" s="48"/>
      <c r="BG611" s="48"/>
      <c r="BH611" s="48"/>
      <c r="BI611" s="48"/>
      <c r="BJ611" s="48"/>
      <c r="BK611" s="2"/>
      <c r="BL611" s="3"/>
      <c r="BM611" s="3"/>
      <c r="BN611" s="3"/>
      <c r="BO611" s="3"/>
    </row>
    <row r="612" spans="1:67" ht="15">
      <c r="A612" s="65" t="s">
        <v>813</v>
      </c>
      <c r="B612" s="66"/>
      <c r="C612" s="66"/>
      <c r="D612" s="67">
        <v>1.5</v>
      </c>
      <c r="E612" s="69">
        <v>100</v>
      </c>
      <c r="F612" s="103" t="s">
        <v>6672</v>
      </c>
      <c r="G612" s="66"/>
      <c r="H612" s="70"/>
      <c r="I612" s="71"/>
      <c r="J612" s="71"/>
      <c r="K612" s="70" t="s">
        <v>7872</v>
      </c>
      <c r="L612" s="74"/>
      <c r="M612" s="75">
        <v>6163.181640625</v>
      </c>
      <c r="N612" s="75">
        <v>1803.5994873046875</v>
      </c>
      <c r="O612" s="76"/>
      <c r="P612" s="77"/>
      <c r="Q612" s="77"/>
      <c r="R612" s="89"/>
      <c r="S612" s="48">
        <v>1</v>
      </c>
      <c r="T612" s="48">
        <v>0</v>
      </c>
      <c r="U612" s="49">
        <v>0</v>
      </c>
      <c r="V612" s="49">
        <v>1</v>
      </c>
      <c r="W612" s="49">
        <v>0</v>
      </c>
      <c r="X612" s="49">
        <v>0.999999</v>
      </c>
      <c r="Y612" s="49">
        <v>0</v>
      </c>
      <c r="Z612" s="49">
        <v>0</v>
      </c>
      <c r="AA612" s="72">
        <v>612</v>
      </c>
      <c r="AB612" s="72"/>
      <c r="AC612" s="73"/>
      <c r="AD612" s="79" t="s">
        <v>4375</v>
      </c>
      <c r="AE612" s="79">
        <v>752</v>
      </c>
      <c r="AF612" s="79">
        <v>6523</v>
      </c>
      <c r="AG612" s="79">
        <v>14495</v>
      </c>
      <c r="AH612" s="79">
        <v>4166</v>
      </c>
      <c r="AI612" s="79"/>
      <c r="AJ612" s="79" t="s">
        <v>4988</v>
      </c>
      <c r="AK612" s="79" t="s">
        <v>5302</v>
      </c>
      <c r="AL612" s="84" t="s">
        <v>5778</v>
      </c>
      <c r="AM612" s="79"/>
      <c r="AN612" s="81">
        <v>39932.94107638889</v>
      </c>
      <c r="AO612" s="84" t="s">
        <v>6267</v>
      </c>
      <c r="AP612" s="79" t="b">
        <v>0</v>
      </c>
      <c r="AQ612" s="79" t="b">
        <v>0</v>
      </c>
      <c r="AR612" s="79" t="b">
        <v>1</v>
      </c>
      <c r="AS612" s="79"/>
      <c r="AT612" s="79">
        <v>94</v>
      </c>
      <c r="AU612" s="84" t="s">
        <v>6489</v>
      </c>
      <c r="AV612" s="79" t="b">
        <v>0</v>
      </c>
      <c r="AW612" s="79" t="s">
        <v>6792</v>
      </c>
      <c r="AX612" s="84" t="s">
        <v>7214</v>
      </c>
      <c r="AY612" s="79" t="s">
        <v>65</v>
      </c>
      <c r="AZ612" s="79" t="str">
        <f>REPLACE(INDEX(GroupVertices[Group],MATCH(Vertices[[#This Row],[Vertex]],GroupVertices[Vertex],0)),1,1,"")</f>
        <v>70</v>
      </c>
      <c r="BA612" s="48"/>
      <c r="BB612" s="48"/>
      <c r="BC612" s="48"/>
      <c r="BD612" s="48"/>
      <c r="BE612" s="48"/>
      <c r="BF612" s="48"/>
      <c r="BG612" s="48"/>
      <c r="BH612" s="48"/>
      <c r="BI612" s="48"/>
      <c r="BJ612" s="48"/>
      <c r="BK612" s="2"/>
      <c r="BL612" s="3"/>
      <c r="BM612" s="3"/>
      <c r="BN612" s="3"/>
      <c r="BO612" s="3"/>
    </row>
    <row r="613" spans="1:67" ht="15">
      <c r="A613" s="65" t="s">
        <v>814</v>
      </c>
      <c r="B613" s="66"/>
      <c r="C613" s="66"/>
      <c r="D613" s="67">
        <v>1.5</v>
      </c>
      <c r="E613" s="69">
        <v>100</v>
      </c>
      <c r="F613" s="103" t="s">
        <v>6673</v>
      </c>
      <c r="G613" s="66"/>
      <c r="H613" s="70"/>
      <c r="I613" s="71"/>
      <c r="J613" s="71"/>
      <c r="K613" s="70" t="s">
        <v>7874</v>
      </c>
      <c r="L613" s="74"/>
      <c r="M613" s="75">
        <v>8373.6181640625</v>
      </c>
      <c r="N613" s="75">
        <v>7638.50634765625</v>
      </c>
      <c r="O613" s="76"/>
      <c r="P613" s="77"/>
      <c r="Q613" s="77"/>
      <c r="R613" s="89"/>
      <c r="S613" s="48">
        <v>1</v>
      </c>
      <c r="T613" s="48">
        <v>0</v>
      </c>
      <c r="U613" s="49">
        <v>0</v>
      </c>
      <c r="V613" s="49">
        <v>1</v>
      </c>
      <c r="W613" s="49">
        <v>0</v>
      </c>
      <c r="X613" s="49">
        <v>0.999999</v>
      </c>
      <c r="Y613" s="49">
        <v>0</v>
      </c>
      <c r="Z613" s="49">
        <v>0</v>
      </c>
      <c r="AA613" s="72">
        <v>613</v>
      </c>
      <c r="AB613" s="72"/>
      <c r="AC613" s="73"/>
      <c r="AD613" s="79" t="s">
        <v>4377</v>
      </c>
      <c r="AE613" s="79">
        <v>117</v>
      </c>
      <c r="AF613" s="79">
        <v>74</v>
      </c>
      <c r="AG613" s="79">
        <v>1001</v>
      </c>
      <c r="AH613" s="79">
        <v>1703</v>
      </c>
      <c r="AI613" s="79"/>
      <c r="AJ613" s="79" t="s">
        <v>4990</v>
      </c>
      <c r="AK613" s="79" t="s">
        <v>5460</v>
      </c>
      <c r="AL613" s="79"/>
      <c r="AM613" s="79"/>
      <c r="AN613" s="81">
        <v>42810.924421296295</v>
      </c>
      <c r="AO613" s="84" t="s">
        <v>6269</v>
      </c>
      <c r="AP613" s="79" t="b">
        <v>1</v>
      </c>
      <c r="AQ613" s="79" t="b">
        <v>0</v>
      </c>
      <c r="AR613" s="79" t="b">
        <v>0</v>
      </c>
      <c r="AS613" s="79"/>
      <c r="AT613" s="79">
        <v>2</v>
      </c>
      <c r="AU613" s="79"/>
      <c r="AV613" s="79" t="b">
        <v>0</v>
      </c>
      <c r="AW613" s="79" t="s">
        <v>6792</v>
      </c>
      <c r="AX613" s="84" t="s">
        <v>7216</v>
      </c>
      <c r="AY613" s="79" t="s">
        <v>65</v>
      </c>
      <c r="AZ613" s="79" t="str">
        <f>REPLACE(INDEX(GroupVertices[Group],MATCH(Vertices[[#This Row],[Vertex]],GroupVertices[Vertex],0)),1,1,"")</f>
        <v>72</v>
      </c>
      <c r="BA613" s="48"/>
      <c r="BB613" s="48"/>
      <c r="BC613" s="48"/>
      <c r="BD613" s="48"/>
      <c r="BE613" s="48"/>
      <c r="BF613" s="48"/>
      <c r="BG613" s="48"/>
      <c r="BH613" s="48"/>
      <c r="BI613" s="48"/>
      <c r="BJ613" s="48"/>
      <c r="BK613" s="2"/>
      <c r="BL613" s="3"/>
      <c r="BM613" s="3"/>
      <c r="BN613" s="3"/>
      <c r="BO613" s="3"/>
    </row>
    <row r="614" spans="1:67" ht="15">
      <c r="A614" s="65" t="s">
        <v>815</v>
      </c>
      <c r="B614" s="66"/>
      <c r="C614" s="66"/>
      <c r="D614" s="67">
        <v>1.5</v>
      </c>
      <c r="E614" s="69">
        <v>100</v>
      </c>
      <c r="F614" s="103" t="s">
        <v>6674</v>
      </c>
      <c r="G614" s="66"/>
      <c r="H614" s="70"/>
      <c r="I614" s="71"/>
      <c r="J614" s="71"/>
      <c r="K614" s="70" t="s">
        <v>7876</v>
      </c>
      <c r="L614" s="74"/>
      <c r="M614" s="75">
        <v>8022.55712890625</v>
      </c>
      <c r="N614" s="75">
        <v>6842.8330078125</v>
      </c>
      <c r="O614" s="76"/>
      <c r="P614" s="77"/>
      <c r="Q614" s="77"/>
      <c r="R614" s="89"/>
      <c r="S614" s="48">
        <v>1</v>
      </c>
      <c r="T614" s="48">
        <v>0</v>
      </c>
      <c r="U614" s="49">
        <v>0</v>
      </c>
      <c r="V614" s="49">
        <v>1</v>
      </c>
      <c r="W614" s="49">
        <v>0</v>
      </c>
      <c r="X614" s="49">
        <v>0.999999</v>
      </c>
      <c r="Y614" s="49">
        <v>0</v>
      </c>
      <c r="Z614" s="49">
        <v>0</v>
      </c>
      <c r="AA614" s="72">
        <v>614</v>
      </c>
      <c r="AB614" s="72"/>
      <c r="AC614" s="73"/>
      <c r="AD614" s="79" t="s">
        <v>4379</v>
      </c>
      <c r="AE614" s="79">
        <v>403</v>
      </c>
      <c r="AF614" s="79">
        <v>308</v>
      </c>
      <c r="AG614" s="79">
        <v>4720</v>
      </c>
      <c r="AH614" s="79">
        <v>18874</v>
      </c>
      <c r="AI614" s="79"/>
      <c r="AJ614" s="79" t="s">
        <v>4992</v>
      </c>
      <c r="AK614" s="79" t="s">
        <v>5461</v>
      </c>
      <c r="AL614" s="79"/>
      <c r="AM614" s="79"/>
      <c r="AN614" s="81">
        <v>42976.566041666665</v>
      </c>
      <c r="AO614" s="84" t="s">
        <v>6271</v>
      </c>
      <c r="AP614" s="79" t="b">
        <v>1</v>
      </c>
      <c r="AQ614" s="79" t="b">
        <v>0</v>
      </c>
      <c r="AR614" s="79" t="b">
        <v>1</v>
      </c>
      <c r="AS614" s="79"/>
      <c r="AT614" s="79">
        <v>0</v>
      </c>
      <c r="AU614" s="79"/>
      <c r="AV614" s="79" t="b">
        <v>0</v>
      </c>
      <c r="AW614" s="79" t="s">
        <v>6792</v>
      </c>
      <c r="AX614" s="84" t="s">
        <v>7218</v>
      </c>
      <c r="AY614" s="79" t="s">
        <v>65</v>
      </c>
      <c r="AZ614" s="79" t="str">
        <f>REPLACE(INDEX(GroupVertices[Group],MATCH(Vertices[[#This Row],[Vertex]],GroupVertices[Vertex],0)),1,1,"")</f>
        <v>90</v>
      </c>
      <c r="BA614" s="48"/>
      <c r="BB614" s="48"/>
      <c r="BC614" s="48"/>
      <c r="BD614" s="48"/>
      <c r="BE614" s="48"/>
      <c r="BF614" s="48"/>
      <c r="BG614" s="48"/>
      <c r="BH614" s="48"/>
      <c r="BI614" s="48"/>
      <c r="BJ614" s="48"/>
      <c r="BK614" s="2"/>
      <c r="BL614" s="3"/>
      <c r="BM614" s="3"/>
      <c r="BN614" s="3"/>
      <c r="BO614" s="3"/>
    </row>
    <row r="615" spans="1:67" ht="15">
      <c r="A615" s="65" t="s">
        <v>816</v>
      </c>
      <c r="B615" s="66"/>
      <c r="C615" s="66"/>
      <c r="D615" s="67">
        <v>1.5</v>
      </c>
      <c r="E615" s="69">
        <v>100</v>
      </c>
      <c r="F615" s="103" t="s">
        <v>6676</v>
      </c>
      <c r="G615" s="66"/>
      <c r="H615" s="70"/>
      <c r="I615" s="71"/>
      <c r="J615" s="71"/>
      <c r="K615" s="70" t="s">
        <v>7880</v>
      </c>
      <c r="L615" s="74"/>
      <c r="M615" s="75">
        <v>7619.49169921875</v>
      </c>
      <c r="N615" s="75">
        <v>9229.845703125</v>
      </c>
      <c r="O615" s="76"/>
      <c r="P615" s="77"/>
      <c r="Q615" s="77"/>
      <c r="R615" s="89"/>
      <c r="S615" s="48">
        <v>1</v>
      </c>
      <c r="T615" s="48">
        <v>0</v>
      </c>
      <c r="U615" s="49">
        <v>0</v>
      </c>
      <c r="V615" s="49">
        <v>1</v>
      </c>
      <c r="W615" s="49">
        <v>0</v>
      </c>
      <c r="X615" s="49">
        <v>0.999999</v>
      </c>
      <c r="Y615" s="49">
        <v>0</v>
      </c>
      <c r="Z615" s="49">
        <v>0</v>
      </c>
      <c r="AA615" s="72">
        <v>615</v>
      </c>
      <c r="AB615" s="72"/>
      <c r="AC615" s="73"/>
      <c r="AD615" s="79" t="s">
        <v>4383</v>
      </c>
      <c r="AE615" s="79">
        <v>194</v>
      </c>
      <c r="AF615" s="79">
        <v>159</v>
      </c>
      <c r="AG615" s="79">
        <v>8087</v>
      </c>
      <c r="AH615" s="79">
        <v>1219</v>
      </c>
      <c r="AI615" s="79"/>
      <c r="AJ615" s="79" t="s">
        <v>4995</v>
      </c>
      <c r="AK615" s="79" t="s">
        <v>5234</v>
      </c>
      <c r="AL615" s="79"/>
      <c r="AM615" s="79"/>
      <c r="AN615" s="81">
        <v>40193.67821759259</v>
      </c>
      <c r="AO615" s="84" t="s">
        <v>6275</v>
      </c>
      <c r="AP615" s="79" t="b">
        <v>0</v>
      </c>
      <c r="AQ615" s="79" t="b">
        <v>0</v>
      </c>
      <c r="AR615" s="79" t="b">
        <v>1</v>
      </c>
      <c r="AS615" s="79"/>
      <c r="AT615" s="79">
        <v>0</v>
      </c>
      <c r="AU615" s="84" t="s">
        <v>6484</v>
      </c>
      <c r="AV615" s="79" t="b">
        <v>0</v>
      </c>
      <c r="AW615" s="79" t="s">
        <v>6792</v>
      </c>
      <c r="AX615" s="84" t="s">
        <v>7222</v>
      </c>
      <c r="AY615" s="79" t="s">
        <v>65</v>
      </c>
      <c r="AZ615" s="79" t="str">
        <f>REPLACE(INDEX(GroupVertices[Group],MATCH(Vertices[[#This Row],[Vertex]],GroupVertices[Vertex],0)),1,1,"")</f>
        <v>118</v>
      </c>
      <c r="BA615" s="48"/>
      <c r="BB615" s="48"/>
      <c r="BC615" s="48"/>
      <c r="BD615" s="48"/>
      <c r="BE615" s="48"/>
      <c r="BF615" s="48"/>
      <c r="BG615" s="48"/>
      <c r="BH615" s="48"/>
      <c r="BI615" s="48"/>
      <c r="BJ615" s="48"/>
      <c r="BK615" s="2"/>
      <c r="BL615" s="3"/>
      <c r="BM615" s="3"/>
      <c r="BN615" s="3"/>
      <c r="BO615" s="3"/>
    </row>
    <row r="616" spans="1:67" ht="15">
      <c r="A616" s="65" t="s">
        <v>817</v>
      </c>
      <c r="B616" s="66"/>
      <c r="C616" s="66"/>
      <c r="D616" s="67">
        <v>1.5</v>
      </c>
      <c r="E616" s="69">
        <v>100</v>
      </c>
      <c r="F616" s="103" t="s">
        <v>6677</v>
      </c>
      <c r="G616" s="66"/>
      <c r="H616" s="70"/>
      <c r="I616" s="71"/>
      <c r="J616" s="71"/>
      <c r="K616" s="70" t="s">
        <v>7883</v>
      </c>
      <c r="L616" s="74"/>
      <c r="M616" s="75">
        <v>6566.2861328125</v>
      </c>
      <c r="N616" s="75">
        <v>6922.39599609375</v>
      </c>
      <c r="O616" s="76"/>
      <c r="P616" s="77"/>
      <c r="Q616" s="77"/>
      <c r="R616" s="89"/>
      <c r="S616" s="48">
        <v>1</v>
      </c>
      <c r="T616" s="48">
        <v>0</v>
      </c>
      <c r="U616" s="49">
        <v>0</v>
      </c>
      <c r="V616" s="49">
        <v>1</v>
      </c>
      <c r="W616" s="49">
        <v>0</v>
      </c>
      <c r="X616" s="49">
        <v>0.999999</v>
      </c>
      <c r="Y616" s="49">
        <v>0</v>
      </c>
      <c r="Z616" s="49">
        <v>0</v>
      </c>
      <c r="AA616" s="72">
        <v>616</v>
      </c>
      <c r="AB616" s="72"/>
      <c r="AC616" s="73"/>
      <c r="AD616" s="79" t="s">
        <v>4386</v>
      </c>
      <c r="AE616" s="79">
        <v>676</v>
      </c>
      <c r="AF616" s="79">
        <v>88024</v>
      </c>
      <c r="AG616" s="79">
        <v>13638</v>
      </c>
      <c r="AH616" s="79">
        <v>12025</v>
      </c>
      <c r="AI616" s="79"/>
      <c r="AJ616" s="79" t="s">
        <v>4996</v>
      </c>
      <c r="AK616" s="79" t="s">
        <v>5248</v>
      </c>
      <c r="AL616" s="84" t="s">
        <v>5781</v>
      </c>
      <c r="AM616" s="79"/>
      <c r="AN616" s="81">
        <v>39907.25171296296</v>
      </c>
      <c r="AO616" s="84" t="s">
        <v>6277</v>
      </c>
      <c r="AP616" s="79" t="b">
        <v>0</v>
      </c>
      <c r="AQ616" s="79" t="b">
        <v>0</v>
      </c>
      <c r="AR616" s="79" t="b">
        <v>1</v>
      </c>
      <c r="AS616" s="79"/>
      <c r="AT616" s="79">
        <v>655</v>
      </c>
      <c r="AU616" s="84" t="s">
        <v>6499</v>
      </c>
      <c r="AV616" s="79" t="b">
        <v>1</v>
      </c>
      <c r="AW616" s="79" t="s">
        <v>6792</v>
      </c>
      <c r="AX616" s="84" t="s">
        <v>7225</v>
      </c>
      <c r="AY616" s="79" t="s">
        <v>65</v>
      </c>
      <c r="AZ616" s="79" t="str">
        <f>REPLACE(INDEX(GroupVertices[Group],MATCH(Vertices[[#This Row],[Vertex]],GroupVertices[Vertex],0)),1,1,"")</f>
        <v>58</v>
      </c>
      <c r="BA616" s="48"/>
      <c r="BB616" s="48"/>
      <c r="BC616" s="48"/>
      <c r="BD616" s="48"/>
      <c r="BE616" s="48"/>
      <c r="BF616" s="48"/>
      <c r="BG616" s="48"/>
      <c r="BH616" s="48"/>
      <c r="BI616" s="48"/>
      <c r="BJ616" s="48"/>
      <c r="BK616" s="2"/>
      <c r="BL616" s="3"/>
      <c r="BM616" s="3"/>
      <c r="BN616" s="3"/>
      <c r="BO616" s="3"/>
    </row>
    <row r="617" spans="1:67" ht="15">
      <c r="A617" s="65" t="s">
        <v>818</v>
      </c>
      <c r="B617" s="66"/>
      <c r="C617" s="66"/>
      <c r="D617" s="67">
        <v>1.5</v>
      </c>
      <c r="E617" s="69">
        <v>100</v>
      </c>
      <c r="F617" s="103" t="s">
        <v>6679</v>
      </c>
      <c r="G617" s="66"/>
      <c r="H617" s="70"/>
      <c r="I617" s="71"/>
      <c r="J617" s="71"/>
      <c r="K617" s="70" t="s">
        <v>7889</v>
      </c>
      <c r="L617" s="74"/>
      <c r="M617" s="75">
        <v>5760.14111328125</v>
      </c>
      <c r="N617" s="75">
        <v>9229.8447265625</v>
      </c>
      <c r="O617" s="76"/>
      <c r="P617" s="77"/>
      <c r="Q617" s="77"/>
      <c r="R617" s="89"/>
      <c r="S617" s="48">
        <v>1</v>
      </c>
      <c r="T617" s="48">
        <v>0</v>
      </c>
      <c r="U617" s="49">
        <v>0</v>
      </c>
      <c r="V617" s="49">
        <v>1</v>
      </c>
      <c r="W617" s="49">
        <v>0</v>
      </c>
      <c r="X617" s="49">
        <v>0.999999</v>
      </c>
      <c r="Y617" s="49">
        <v>0</v>
      </c>
      <c r="Z617" s="49">
        <v>0</v>
      </c>
      <c r="AA617" s="72">
        <v>617</v>
      </c>
      <c r="AB617" s="72"/>
      <c r="AC617" s="73"/>
      <c r="AD617" s="79" t="s">
        <v>4392</v>
      </c>
      <c r="AE617" s="79">
        <v>511</v>
      </c>
      <c r="AF617" s="79">
        <v>155</v>
      </c>
      <c r="AG617" s="79">
        <v>13627</v>
      </c>
      <c r="AH617" s="79">
        <v>33821</v>
      </c>
      <c r="AI617" s="79"/>
      <c r="AJ617" s="79" t="s">
        <v>5001</v>
      </c>
      <c r="AK617" s="79"/>
      <c r="AL617" s="79"/>
      <c r="AM617" s="79"/>
      <c r="AN617" s="81">
        <v>40700.845983796295</v>
      </c>
      <c r="AO617" s="84" t="s">
        <v>6282</v>
      </c>
      <c r="AP617" s="79" t="b">
        <v>0</v>
      </c>
      <c r="AQ617" s="79" t="b">
        <v>0</v>
      </c>
      <c r="AR617" s="79" t="b">
        <v>1</v>
      </c>
      <c r="AS617" s="79"/>
      <c r="AT617" s="79">
        <v>3</v>
      </c>
      <c r="AU617" s="84" t="s">
        <v>6484</v>
      </c>
      <c r="AV617" s="79" t="b">
        <v>0</v>
      </c>
      <c r="AW617" s="79" t="s">
        <v>6792</v>
      </c>
      <c r="AX617" s="84" t="s">
        <v>7231</v>
      </c>
      <c r="AY617" s="79" t="s">
        <v>65</v>
      </c>
      <c r="AZ617" s="79" t="str">
        <f>REPLACE(INDEX(GroupVertices[Group],MATCH(Vertices[[#This Row],[Vertex]],GroupVertices[Vertex],0)),1,1,"")</f>
        <v>113</v>
      </c>
      <c r="BA617" s="48"/>
      <c r="BB617" s="48"/>
      <c r="BC617" s="48"/>
      <c r="BD617" s="48"/>
      <c r="BE617" s="48"/>
      <c r="BF617" s="48"/>
      <c r="BG617" s="48"/>
      <c r="BH617" s="48"/>
      <c r="BI617" s="48"/>
      <c r="BJ617" s="48"/>
      <c r="BK617" s="2"/>
      <c r="BL617" s="3"/>
      <c r="BM617" s="3"/>
      <c r="BN617" s="3"/>
      <c r="BO617" s="3"/>
    </row>
    <row r="618" spans="1:67" ht="15">
      <c r="A618" s="65" t="s">
        <v>819</v>
      </c>
      <c r="B618" s="66"/>
      <c r="C618" s="66"/>
      <c r="D618" s="67">
        <v>1.5</v>
      </c>
      <c r="E618" s="69">
        <v>100</v>
      </c>
      <c r="F618" s="103" t="s">
        <v>6680</v>
      </c>
      <c r="G618" s="66"/>
      <c r="H618" s="70"/>
      <c r="I618" s="71"/>
      <c r="J618" s="71"/>
      <c r="K618" s="70" t="s">
        <v>7897</v>
      </c>
      <c r="L618" s="74"/>
      <c r="M618" s="75">
        <v>6904.365234375</v>
      </c>
      <c r="N618" s="75">
        <v>7638.498046875</v>
      </c>
      <c r="O618" s="76"/>
      <c r="P618" s="77"/>
      <c r="Q618" s="77"/>
      <c r="R618" s="89"/>
      <c r="S618" s="48">
        <v>1</v>
      </c>
      <c r="T618" s="48">
        <v>0</v>
      </c>
      <c r="U618" s="49">
        <v>0</v>
      </c>
      <c r="V618" s="49">
        <v>1</v>
      </c>
      <c r="W618" s="49">
        <v>0</v>
      </c>
      <c r="X618" s="49">
        <v>0.999999</v>
      </c>
      <c r="Y618" s="49">
        <v>0</v>
      </c>
      <c r="Z618" s="49">
        <v>0</v>
      </c>
      <c r="AA618" s="72">
        <v>618</v>
      </c>
      <c r="AB618" s="72"/>
      <c r="AC618" s="73"/>
      <c r="AD618" s="79" t="s">
        <v>4400</v>
      </c>
      <c r="AE618" s="79">
        <v>655</v>
      </c>
      <c r="AF618" s="79">
        <v>1070</v>
      </c>
      <c r="AG618" s="79">
        <v>93406</v>
      </c>
      <c r="AH618" s="79">
        <v>82972</v>
      </c>
      <c r="AI618" s="79"/>
      <c r="AJ618" s="79" t="s">
        <v>5008</v>
      </c>
      <c r="AK618" s="79" t="s">
        <v>5468</v>
      </c>
      <c r="AL618" s="79"/>
      <c r="AM618" s="79"/>
      <c r="AN618" s="81">
        <v>40821.92627314815</v>
      </c>
      <c r="AO618" s="84" t="s">
        <v>6289</v>
      </c>
      <c r="AP618" s="79" t="b">
        <v>0</v>
      </c>
      <c r="AQ618" s="79" t="b">
        <v>0</v>
      </c>
      <c r="AR618" s="79" t="b">
        <v>1</v>
      </c>
      <c r="AS618" s="79"/>
      <c r="AT618" s="79">
        <v>34</v>
      </c>
      <c r="AU618" s="84" t="s">
        <v>6499</v>
      </c>
      <c r="AV618" s="79" t="b">
        <v>0</v>
      </c>
      <c r="AW618" s="79" t="s">
        <v>6792</v>
      </c>
      <c r="AX618" s="84" t="s">
        <v>7239</v>
      </c>
      <c r="AY618" s="79" t="s">
        <v>65</v>
      </c>
      <c r="AZ618" s="79" t="str">
        <f>REPLACE(INDEX(GroupVertices[Group],MATCH(Vertices[[#This Row],[Vertex]],GroupVertices[Vertex],0)),1,1,"")</f>
        <v>68</v>
      </c>
      <c r="BA618" s="48"/>
      <c r="BB618" s="48"/>
      <c r="BC618" s="48"/>
      <c r="BD618" s="48"/>
      <c r="BE618" s="48"/>
      <c r="BF618" s="48"/>
      <c r="BG618" s="48"/>
      <c r="BH618" s="48"/>
      <c r="BI618" s="48"/>
      <c r="BJ618" s="48"/>
      <c r="BK618" s="2"/>
      <c r="BL618" s="3"/>
      <c r="BM618" s="3"/>
      <c r="BN618" s="3"/>
      <c r="BO618" s="3"/>
    </row>
    <row r="619" spans="1:67" ht="15">
      <c r="A619" s="65" t="s">
        <v>823</v>
      </c>
      <c r="B619" s="66"/>
      <c r="C619" s="66"/>
      <c r="D619" s="67">
        <v>1.5</v>
      </c>
      <c r="E619" s="69">
        <v>100</v>
      </c>
      <c r="F619" s="103" t="s">
        <v>6685</v>
      </c>
      <c r="G619" s="66"/>
      <c r="H619" s="70"/>
      <c r="I619" s="71"/>
      <c r="J619" s="71"/>
      <c r="K619" s="70" t="s">
        <v>7908</v>
      </c>
      <c r="L619" s="74"/>
      <c r="M619" s="75">
        <v>6566.29150390625</v>
      </c>
      <c r="N619" s="75">
        <v>318.3021240234375</v>
      </c>
      <c r="O619" s="76"/>
      <c r="P619" s="77"/>
      <c r="Q619" s="77"/>
      <c r="R619" s="89"/>
      <c r="S619" s="48">
        <v>1</v>
      </c>
      <c r="T619" s="48">
        <v>0</v>
      </c>
      <c r="U619" s="49">
        <v>0</v>
      </c>
      <c r="V619" s="49">
        <v>1</v>
      </c>
      <c r="W619" s="49">
        <v>0</v>
      </c>
      <c r="X619" s="49">
        <v>0.999999</v>
      </c>
      <c r="Y619" s="49">
        <v>0</v>
      </c>
      <c r="Z619" s="49">
        <v>0</v>
      </c>
      <c r="AA619" s="72">
        <v>619</v>
      </c>
      <c r="AB619" s="72"/>
      <c r="AC619" s="73"/>
      <c r="AD619" s="79" t="s">
        <v>4409</v>
      </c>
      <c r="AE619" s="79">
        <v>4722</v>
      </c>
      <c r="AF619" s="79">
        <v>2360</v>
      </c>
      <c r="AG619" s="79">
        <v>62803</v>
      </c>
      <c r="AH619" s="79">
        <v>31834</v>
      </c>
      <c r="AI619" s="79"/>
      <c r="AJ619" s="79" t="s">
        <v>5019</v>
      </c>
      <c r="AK619" s="79" t="s">
        <v>5476</v>
      </c>
      <c r="AL619" s="84" t="s">
        <v>5794</v>
      </c>
      <c r="AM619" s="79"/>
      <c r="AN619" s="81">
        <v>43030.124930555554</v>
      </c>
      <c r="AO619" s="84" t="s">
        <v>6300</v>
      </c>
      <c r="AP619" s="79" t="b">
        <v>1</v>
      </c>
      <c r="AQ619" s="79" t="b">
        <v>0</v>
      </c>
      <c r="AR619" s="79" t="b">
        <v>1</v>
      </c>
      <c r="AS619" s="79"/>
      <c r="AT619" s="79">
        <v>10</v>
      </c>
      <c r="AU619" s="79"/>
      <c r="AV619" s="79" t="b">
        <v>0</v>
      </c>
      <c r="AW619" s="79" t="s">
        <v>6792</v>
      </c>
      <c r="AX619" s="84" t="s">
        <v>7250</v>
      </c>
      <c r="AY619" s="79" t="s">
        <v>65</v>
      </c>
      <c r="AZ619" s="79" t="str">
        <f>REPLACE(INDEX(GroupVertices[Group],MATCH(Vertices[[#This Row],[Vertex]],GroupVertices[Vertex],0)),1,1,"")</f>
        <v>92</v>
      </c>
      <c r="BA619" s="48"/>
      <c r="BB619" s="48"/>
      <c r="BC619" s="48"/>
      <c r="BD619" s="48"/>
      <c r="BE619" s="48"/>
      <c r="BF619" s="48"/>
      <c r="BG619" s="48"/>
      <c r="BH619" s="48"/>
      <c r="BI619" s="48"/>
      <c r="BJ619" s="48"/>
      <c r="BK619" s="2"/>
      <c r="BL619" s="3"/>
      <c r="BM619" s="3"/>
      <c r="BN619" s="3"/>
      <c r="BO619" s="3"/>
    </row>
    <row r="620" spans="1:67" ht="15">
      <c r="A620" s="65" t="s">
        <v>824</v>
      </c>
      <c r="B620" s="66"/>
      <c r="C620" s="66"/>
      <c r="D620" s="67">
        <v>1.5</v>
      </c>
      <c r="E620" s="69">
        <v>88.33627762820258</v>
      </c>
      <c r="F620" s="103" t="s">
        <v>6686</v>
      </c>
      <c r="G620" s="66"/>
      <c r="H620" s="70"/>
      <c r="I620" s="71"/>
      <c r="J620" s="71"/>
      <c r="K620" s="70" t="s">
        <v>7917</v>
      </c>
      <c r="L620" s="74"/>
      <c r="M620" s="75">
        <v>4940.97998046875</v>
      </c>
      <c r="N620" s="75">
        <v>2692.947509765625</v>
      </c>
      <c r="O620" s="76"/>
      <c r="P620" s="77"/>
      <c r="Q620" s="77"/>
      <c r="R620" s="89"/>
      <c r="S620" s="48">
        <v>1</v>
      </c>
      <c r="T620" s="48">
        <v>0</v>
      </c>
      <c r="U620" s="49">
        <v>0</v>
      </c>
      <c r="V620" s="49">
        <v>0.333333</v>
      </c>
      <c r="W620" s="49">
        <v>0</v>
      </c>
      <c r="X620" s="49">
        <v>0.77027</v>
      </c>
      <c r="Y620" s="49">
        <v>0</v>
      </c>
      <c r="Z620" s="49">
        <v>0</v>
      </c>
      <c r="AA620" s="72">
        <v>620</v>
      </c>
      <c r="AB620" s="72"/>
      <c r="AC620" s="73"/>
      <c r="AD620" s="79" t="s">
        <v>4418</v>
      </c>
      <c r="AE620" s="79">
        <v>245</v>
      </c>
      <c r="AF620" s="79">
        <v>400581</v>
      </c>
      <c r="AG620" s="79">
        <v>44704</v>
      </c>
      <c r="AH620" s="79">
        <v>16508</v>
      </c>
      <c r="AI620" s="79"/>
      <c r="AJ620" s="79" t="s">
        <v>5027</v>
      </c>
      <c r="AK620" s="79" t="s">
        <v>5480</v>
      </c>
      <c r="AL620" s="84" t="s">
        <v>5797</v>
      </c>
      <c r="AM620" s="79"/>
      <c r="AN620" s="81">
        <v>41187.16422453704</v>
      </c>
      <c r="AO620" s="84" t="s">
        <v>6307</v>
      </c>
      <c r="AP620" s="79" t="b">
        <v>0</v>
      </c>
      <c r="AQ620" s="79" t="b">
        <v>0</v>
      </c>
      <c r="AR620" s="79" t="b">
        <v>1</v>
      </c>
      <c r="AS620" s="79"/>
      <c r="AT620" s="79">
        <v>3079</v>
      </c>
      <c r="AU620" s="84" t="s">
        <v>6484</v>
      </c>
      <c r="AV620" s="79" t="b">
        <v>1</v>
      </c>
      <c r="AW620" s="79" t="s">
        <v>6792</v>
      </c>
      <c r="AX620" s="84" t="s">
        <v>7259</v>
      </c>
      <c r="AY620" s="79" t="s">
        <v>65</v>
      </c>
      <c r="AZ620" s="79" t="str">
        <f>REPLACE(INDEX(GroupVertices[Group],MATCH(Vertices[[#This Row],[Vertex]],GroupVertices[Vertex],0)),1,1,"")</f>
        <v>33</v>
      </c>
      <c r="BA620" s="48"/>
      <c r="BB620" s="48"/>
      <c r="BC620" s="48"/>
      <c r="BD620" s="48"/>
      <c r="BE620" s="48"/>
      <c r="BF620" s="48"/>
      <c r="BG620" s="48"/>
      <c r="BH620" s="48"/>
      <c r="BI620" s="48"/>
      <c r="BJ620" s="48"/>
      <c r="BK620" s="2"/>
      <c r="BL620" s="3"/>
      <c r="BM620" s="3"/>
      <c r="BN620" s="3"/>
      <c r="BO620" s="3"/>
    </row>
    <row r="621" spans="1:67" ht="15">
      <c r="A621" s="65" t="s">
        <v>825</v>
      </c>
      <c r="B621" s="66"/>
      <c r="C621" s="66"/>
      <c r="D621" s="67">
        <v>1.5</v>
      </c>
      <c r="E621" s="69">
        <v>88.33627762820258</v>
      </c>
      <c r="F621" s="103" t="s">
        <v>6687</v>
      </c>
      <c r="G621" s="66"/>
      <c r="H621" s="70"/>
      <c r="I621" s="71"/>
      <c r="J621" s="71"/>
      <c r="K621" s="70" t="s">
        <v>7918</v>
      </c>
      <c r="L621" s="74"/>
      <c r="M621" s="75">
        <v>4752.69482421875</v>
      </c>
      <c r="N621" s="75">
        <v>2254.428466796875</v>
      </c>
      <c r="O621" s="76"/>
      <c r="P621" s="77"/>
      <c r="Q621" s="77"/>
      <c r="R621" s="89"/>
      <c r="S621" s="48">
        <v>1</v>
      </c>
      <c r="T621" s="48">
        <v>0</v>
      </c>
      <c r="U621" s="49">
        <v>0</v>
      </c>
      <c r="V621" s="49">
        <v>0.333333</v>
      </c>
      <c r="W621" s="49">
        <v>0</v>
      </c>
      <c r="X621" s="49">
        <v>0.77027</v>
      </c>
      <c r="Y621" s="49">
        <v>0</v>
      </c>
      <c r="Z621" s="49">
        <v>0</v>
      </c>
      <c r="AA621" s="72">
        <v>621</v>
      </c>
      <c r="AB621" s="72"/>
      <c r="AC621" s="73"/>
      <c r="AD621" s="79" t="s">
        <v>4419</v>
      </c>
      <c r="AE621" s="79">
        <v>934</v>
      </c>
      <c r="AF621" s="79">
        <v>4246</v>
      </c>
      <c r="AG621" s="79">
        <v>13666</v>
      </c>
      <c r="AH621" s="79">
        <v>3369</v>
      </c>
      <c r="AI621" s="79"/>
      <c r="AJ621" s="79" t="s">
        <v>5028</v>
      </c>
      <c r="AK621" s="79" t="s">
        <v>5481</v>
      </c>
      <c r="AL621" s="84" t="s">
        <v>5798</v>
      </c>
      <c r="AM621" s="79"/>
      <c r="AN621" s="81">
        <v>39884.834965277776</v>
      </c>
      <c r="AO621" s="84" t="s">
        <v>6308</v>
      </c>
      <c r="AP621" s="79" t="b">
        <v>1</v>
      </c>
      <c r="AQ621" s="79" t="b">
        <v>0</v>
      </c>
      <c r="AR621" s="79" t="b">
        <v>1</v>
      </c>
      <c r="AS621" s="79"/>
      <c r="AT621" s="79">
        <v>87</v>
      </c>
      <c r="AU621" s="84" t="s">
        <v>6484</v>
      </c>
      <c r="AV621" s="79" t="b">
        <v>0</v>
      </c>
      <c r="AW621" s="79" t="s">
        <v>6792</v>
      </c>
      <c r="AX621" s="84" t="s">
        <v>7260</v>
      </c>
      <c r="AY621" s="79" t="s">
        <v>65</v>
      </c>
      <c r="AZ621" s="79" t="str">
        <f>REPLACE(INDEX(GroupVertices[Group],MATCH(Vertices[[#This Row],[Vertex]],GroupVertices[Vertex],0)),1,1,"")</f>
        <v>33</v>
      </c>
      <c r="BA621" s="48"/>
      <c r="BB621" s="48"/>
      <c r="BC621" s="48"/>
      <c r="BD621" s="48"/>
      <c r="BE621" s="48"/>
      <c r="BF621" s="48"/>
      <c r="BG621" s="48"/>
      <c r="BH621" s="48"/>
      <c r="BI621" s="48"/>
      <c r="BJ621" s="48"/>
      <c r="BK621" s="2"/>
      <c r="BL621" s="3"/>
      <c r="BM621" s="3"/>
      <c r="BN621" s="3"/>
      <c r="BO621" s="3"/>
    </row>
    <row r="622" spans="1:67" ht="15">
      <c r="A622" s="65" t="s">
        <v>826</v>
      </c>
      <c r="B622" s="66"/>
      <c r="C622" s="66"/>
      <c r="D622" s="67">
        <v>1.5</v>
      </c>
      <c r="E622" s="69">
        <v>100</v>
      </c>
      <c r="F622" s="103" t="s">
        <v>6690</v>
      </c>
      <c r="G622" s="66"/>
      <c r="H622" s="70"/>
      <c r="I622" s="71"/>
      <c r="J622" s="71"/>
      <c r="K622" s="70" t="s">
        <v>7931</v>
      </c>
      <c r="L622" s="74"/>
      <c r="M622" s="75">
        <v>9478.82421875</v>
      </c>
      <c r="N622" s="75">
        <v>8434.177734375</v>
      </c>
      <c r="O622" s="76"/>
      <c r="P622" s="77"/>
      <c r="Q622" s="77"/>
      <c r="R622" s="89"/>
      <c r="S622" s="48">
        <v>1</v>
      </c>
      <c r="T622" s="48">
        <v>0</v>
      </c>
      <c r="U622" s="49">
        <v>0</v>
      </c>
      <c r="V622" s="49">
        <v>1</v>
      </c>
      <c r="W622" s="49">
        <v>0</v>
      </c>
      <c r="X622" s="49">
        <v>0.999999</v>
      </c>
      <c r="Y622" s="49">
        <v>0</v>
      </c>
      <c r="Z622" s="49">
        <v>0</v>
      </c>
      <c r="AA622" s="72">
        <v>622</v>
      </c>
      <c r="AB622" s="72"/>
      <c r="AC622" s="73"/>
      <c r="AD622" s="79" t="s">
        <v>4432</v>
      </c>
      <c r="AE622" s="79">
        <v>1313</v>
      </c>
      <c r="AF622" s="79">
        <v>44413</v>
      </c>
      <c r="AG622" s="79">
        <v>128906</v>
      </c>
      <c r="AH622" s="79">
        <v>16234</v>
      </c>
      <c r="AI622" s="79"/>
      <c r="AJ622" s="79" t="s">
        <v>5039</v>
      </c>
      <c r="AK622" s="79" t="s">
        <v>5334</v>
      </c>
      <c r="AL622" s="79"/>
      <c r="AM622" s="79"/>
      <c r="AN622" s="81">
        <v>39962.55931712963</v>
      </c>
      <c r="AO622" s="84" t="s">
        <v>6318</v>
      </c>
      <c r="AP622" s="79" t="b">
        <v>0</v>
      </c>
      <c r="AQ622" s="79" t="b">
        <v>0</v>
      </c>
      <c r="AR622" s="79" t="b">
        <v>1</v>
      </c>
      <c r="AS622" s="79"/>
      <c r="AT622" s="79">
        <v>600</v>
      </c>
      <c r="AU622" s="84" t="s">
        <v>6490</v>
      </c>
      <c r="AV622" s="79" t="b">
        <v>0</v>
      </c>
      <c r="AW622" s="79" t="s">
        <v>6792</v>
      </c>
      <c r="AX622" s="84" t="s">
        <v>7273</v>
      </c>
      <c r="AY622" s="79" t="s">
        <v>65</v>
      </c>
      <c r="AZ622" s="79" t="str">
        <f>REPLACE(INDEX(GroupVertices[Group],MATCH(Vertices[[#This Row],[Vertex]],GroupVertices[Vertex],0)),1,1,"")</f>
        <v>124</v>
      </c>
      <c r="BA622" s="48"/>
      <c r="BB622" s="48"/>
      <c r="BC622" s="48"/>
      <c r="BD622" s="48"/>
      <c r="BE622" s="48"/>
      <c r="BF622" s="48"/>
      <c r="BG622" s="48"/>
      <c r="BH622" s="48"/>
      <c r="BI622" s="48"/>
      <c r="BJ622" s="48"/>
      <c r="BK622" s="2"/>
      <c r="BL622" s="3"/>
      <c r="BM622" s="3"/>
      <c r="BN622" s="3"/>
      <c r="BO622" s="3"/>
    </row>
    <row r="623" spans="1:67" ht="15">
      <c r="A623" s="65" t="s">
        <v>827</v>
      </c>
      <c r="B623" s="66"/>
      <c r="C623" s="66"/>
      <c r="D623" s="67">
        <v>1.5</v>
      </c>
      <c r="E623" s="69">
        <v>100</v>
      </c>
      <c r="F623" s="103" t="s">
        <v>6693</v>
      </c>
      <c r="G623" s="66"/>
      <c r="H623" s="70"/>
      <c r="I623" s="71"/>
      <c r="J623" s="71"/>
      <c r="K623" s="70" t="s">
        <v>7942</v>
      </c>
      <c r="L623" s="74"/>
      <c r="M623" s="75">
        <v>6514.25146484375</v>
      </c>
      <c r="N623" s="75">
        <v>8434.1787109375</v>
      </c>
      <c r="O623" s="76"/>
      <c r="P623" s="77"/>
      <c r="Q623" s="77"/>
      <c r="R623" s="89"/>
      <c r="S623" s="48">
        <v>1</v>
      </c>
      <c r="T623" s="48">
        <v>0</v>
      </c>
      <c r="U623" s="49">
        <v>0</v>
      </c>
      <c r="V623" s="49">
        <v>1</v>
      </c>
      <c r="W623" s="49">
        <v>0</v>
      </c>
      <c r="X623" s="49">
        <v>0.999999</v>
      </c>
      <c r="Y623" s="49">
        <v>0</v>
      </c>
      <c r="Z623" s="49">
        <v>0</v>
      </c>
      <c r="AA623" s="72">
        <v>623</v>
      </c>
      <c r="AB623" s="72"/>
      <c r="AC623" s="73"/>
      <c r="AD623" s="79" t="s">
        <v>4443</v>
      </c>
      <c r="AE623" s="79">
        <v>288</v>
      </c>
      <c r="AF623" s="79">
        <v>1498</v>
      </c>
      <c r="AG623" s="79">
        <v>21699</v>
      </c>
      <c r="AH623" s="79">
        <v>28588</v>
      </c>
      <c r="AI623" s="79"/>
      <c r="AJ623" s="79" t="s">
        <v>5050</v>
      </c>
      <c r="AK623" s="79"/>
      <c r="AL623" s="84" t="s">
        <v>5810</v>
      </c>
      <c r="AM623" s="79"/>
      <c r="AN623" s="81">
        <v>42006.181967592594</v>
      </c>
      <c r="AO623" s="84" t="s">
        <v>6328</v>
      </c>
      <c r="AP623" s="79" t="b">
        <v>0</v>
      </c>
      <c r="AQ623" s="79" t="b">
        <v>0</v>
      </c>
      <c r="AR623" s="79" t="b">
        <v>0</v>
      </c>
      <c r="AS623" s="79"/>
      <c r="AT623" s="79">
        <v>17</v>
      </c>
      <c r="AU623" s="84" t="s">
        <v>6484</v>
      </c>
      <c r="AV623" s="79" t="b">
        <v>0</v>
      </c>
      <c r="AW623" s="79" t="s">
        <v>6792</v>
      </c>
      <c r="AX623" s="84" t="s">
        <v>7284</v>
      </c>
      <c r="AY623" s="79" t="s">
        <v>65</v>
      </c>
      <c r="AZ623" s="79" t="str">
        <f>REPLACE(INDEX(GroupVertices[Group],MATCH(Vertices[[#This Row],[Vertex]],GroupVertices[Vertex],0)),1,1,"")</f>
        <v>132</v>
      </c>
      <c r="BA623" s="48"/>
      <c r="BB623" s="48"/>
      <c r="BC623" s="48"/>
      <c r="BD623" s="48"/>
      <c r="BE623" s="48"/>
      <c r="BF623" s="48"/>
      <c r="BG623" s="48"/>
      <c r="BH623" s="48"/>
      <c r="BI623" s="48"/>
      <c r="BJ623" s="48"/>
      <c r="BK623" s="2"/>
      <c r="BL623" s="3"/>
      <c r="BM623" s="3"/>
      <c r="BN623" s="3"/>
      <c r="BO623" s="3"/>
    </row>
    <row r="624" spans="1:67" ht="15">
      <c r="A624" s="65" t="s">
        <v>828</v>
      </c>
      <c r="B624" s="66"/>
      <c r="C624" s="66"/>
      <c r="D624" s="67">
        <v>1.5</v>
      </c>
      <c r="E624" s="69">
        <v>100</v>
      </c>
      <c r="F624" s="103" t="s">
        <v>6694</v>
      </c>
      <c r="G624" s="66"/>
      <c r="H624" s="70"/>
      <c r="I624" s="71"/>
      <c r="J624" s="71"/>
      <c r="K624" s="70" t="s">
        <v>7944</v>
      </c>
      <c r="L624" s="74"/>
      <c r="M624" s="75">
        <v>6540.279296875</v>
      </c>
      <c r="N624" s="75">
        <v>7638.50146484375</v>
      </c>
      <c r="O624" s="76"/>
      <c r="P624" s="77"/>
      <c r="Q624" s="77"/>
      <c r="R624" s="89"/>
      <c r="S624" s="48">
        <v>1</v>
      </c>
      <c r="T624" s="48">
        <v>0</v>
      </c>
      <c r="U624" s="49">
        <v>0</v>
      </c>
      <c r="V624" s="49">
        <v>1</v>
      </c>
      <c r="W624" s="49">
        <v>0</v>
      </c>
      <c r="X624" s="49">
        <v>0.999999</v>
      </c>
      <c r="Y624" s="49">
        <v>0</v>
      </c>
      <c r="Z624" s="49">
        <v>0</v>
      </c>
      <c r="AA624" s="72">
        <v>624</v>
      </c>
      <c r="AB624" s="72"/>
      <c r="AC624" s="73"/>
      <c r="AD624" s="79" t="s">
        <v>4445</v>
      </c>
      <c r="AE624" s="79">
        <v>1229</v>
      </c>
      <c r="AF624" s="79">
        <v>1260</v>
      </c>
      <c r="AG624" s="79">
        <v>6952</v>
      </c>
      <c r="AH624" s="79">
        <v>20979</v>
      </c>
      <c r="AI624" s="79"/>
      <c r="AJ624" s="79" t="s">
        <v>5052</v>
      </c>
      <c r="AK624" s="79" t="s">
        <v>5496</v>
      </c>
      <c r="AL624" s="79"/>
      <c r="AM624" s="79"/>
      <c r="AN624" s="81">
        <v>43615.56180555555</v>
      </c>
      <c r="AO624" s="84" t="s">
        <v>6330</v>
      </c>
      <c r="AP624" s="79" t="b">
        <v>1</v>
      </c>
      <c r="AQ624" s="79" t="b">
        <v>0</v>
      </c>
      <c r="AR624" s="79" t="b">
        <v>0</v>
      </c>
      <c r="AS624" s="79"/>
      <c r="AT624" s="79">
        <v>1</v>
      </c>
      <c r="AU624" s="79"/>
      <c r="AV624" s="79" t="b">
        <v>0</v>
      </c>
      <c r="AW624" s="79" t="s">
        <v>6792</v>
      </c>
      <c r="AX624" s="84" t="s">
        <v>7286</v>
      </c>
      <c r="AY624" s="79" t="s">
        <v>65</v>
      </c>
      <c r="AZ624" s="79" t="str">
        <f>REPLACE(INDEX(GroupVertices[Group],MATCH(Vertices[[#This Row],[Vertex]],GroupVertices[Vertex],0)),1,1,"")</f>
        <v>67</v>
      </c>
      <c r="BA624" s="48"/>
      <c r="BB624" s="48"/>
      <c r="BC624" s="48"/>
      <c r="BD624" s="48"/>
      <c r="BE624" s="48"/>
      <c r="BF624" s="48"/>
      <c r="BG624" s="48"/>
      <c r="BH624" s="48"/>
      <c r="BI624" s="48"/>
      <c r="BJ624" s="48"/>
      <c r="BK624" s="2"/>
      <c r="BL624" s="3"/>
      <c r="BM624" s="3"/>
      <c r="BN624" s="3"/>
      <c r="BO624" s="3"/>
    </row>
    <row r="625" spans="1:67" ht="15">
      <c r="A625" s="65" t="s">
        <v>829</v>
      </c>
      <c r="B625" s="66"/>
      <c r="C625" s="66"/>
      <c r="D625" s="67">
        <v>1.5</v>
      </c>
      <c r="E625" s="69">
        <v>100</v>
      </c>
      <c r="F625" s="103" t="s">
        <v>6696</v>
      </c>
      <c r="G625" s="66"/>
      <c r="H625" s="70"/>
      <c r="I625" s="71"/>
      <c r="J625" s="71"/>
      <c r="K625" s="70" t="s">
        <v>7949</v>
      </c>
      <c r="L625" s="74"/>
      <c r="M625" s="75">
        <v>6956.34375</v>
      </c>
      <c r="N625" s="75">
        <v>1034.4383544921875</v>
      </c>
      <c r="O625" s="76"/>
      <c r="P625" s="77"/>
      <c r="Q625" s="77"/>
      <c r="R625" s="89"/>
      <c r="S625" s="48">
        <v>1</v>
      </c>
      <c r="T625" s="48">
        <v>0</v>
      </c>
      <c r="U625" s="49">
        <v>0</v>
      </c>
      <c r="V625" s="49">
        <v>1</v>
      </c>
      <c r="W625" s="49">
        <v>0</v>
      </c>
      <c r="X625" s="49">
        <v>0.999999</v>
      </c>
      <c r="Y625" s="49">
        <v>0</v>
      </c>
      <c r="Z625" s="49">
        <v>0</v>
      </c>
      <c r="AA625" s="72">
        <v>625</v>
      </c>
      <c r="AB625" s="72"/>
      <c r="AC625" s="73"/>
      <c r="AD625" s="79" t="s">
        <v>4449</v>
      </c>
      <c r="AE625" s="79">
        <v>164</v>
      </c>
      <c r="AF625" s="79">
        <v>228</v>
      </c>
      <c r="AG625" s="79">
        <v>32744</v>
      </c>
      <c r="AH625" s="79">
        <v>54237</v>
      </c>
      <c r="AI625" s="79"/>
      <c r="AJ625" s="79" t="s">
        <v>5057</v>
      </c>
      <c r="AK625" s="79" t="s">
        <v>5500</v>
      </c>
      <c r="AL625" s="79"/>
      <c r="AM625" s="79"/>
      <c r="AN625" s="81">
        <v>40992.64097222222</v>
      </c>
      <c r="AO625" s="84" t="s">
        <v>6335</v>
      </c>
      <c r="AP625" s="79" t="b">
        <v>0</v>
      </c>
      <c r="AQ625" s="79" t="b">
        <v>0</v>
      </c>
      <c r="AR625" s="79" t="b">
        <v>1</v>
      </c>
      <c r="AS625" s="79"/>
      <c r="AT625" s="79">
        <v>2</v>
      </c>
      <c r="AU625" s="84" t="s">
        <v>6484</v>
      </c>
      <c r="AV625" s="79" t="b">
        <v>0</v>
      </c>
      <c r="AW625" s="79" t="s">
        <v>6792</v>
      </c>
      <c r="AX625" s="84" t="s">
        <v>7291</v>
      </c>
      <c r="AY625" s="79" t="s">
        <v>65</v>
      </c>
      <c r="AZ625" s="79" t="str">
        <f>REPLACE(INDEX(GroupVertices[Group],MATCH(Vertices[[#This Row],[Vertex]],GroupVertices[Vertex],0)),1,1,"")</f>
        <v>87</v>
      </c>
      <c r="BA625" s="48"/>
      <c r="BB625" s="48"/>
      <c r="BC625" s="48"/>
      <c r="BD625" s="48"/>
      <c r="BE625" s="48"/>
      <c r="BF625" s="48"/>
      <c r="BG625" s="48"/>
      <c r="BH625" s="48"/>
      <c r="BI625" s="48"/>
      <c r="BJ625" s="48"/>
      <c r="BK625" s="2"/>
      <c r="BL625" s="3"/>
      <c r="BM625" s="3"/>
      <c r="BN625" s="3"/>
      <c r="BO625" s="3"/>
    </row>
    <row r="626" spans="1:67" ht="15">
      <c r="A626" s="65" t="s">
        <v>830</v>
      </c>
      <c r="B626" s="66"/>
      <c r="C626" s="66"/>
      <c r="D626" s="67">
        <v>1.5</v>
      </c>
      <c r="E626" s="69">
        <v>77.92305165002232</v>
      </c>
      <c r="F626" s="103" t="s">
        <v>6700</v>
      </c>
      <c r="G626" s="66"/>
      <c r="H626" s="70"/>
      <c r="I626" s="71"/>
      <c r="J626" s="71"/>
      <c r="K626" s="70" t="s">
        <v>7963</v>
      </c>
      <c r="L626" s="74"/>
      <c r="M626" s="75">
        <v>3497.69677734375</v>
      </c>
      <c r="N626" s="75">
        <v>3354.626220703125</v>
      </c>
      <c r="O626" s="76"/>
      <c r="P626" s="77"/>
      <c r="Q626" s="77"/>
      <c r="R626" s="89"/>
      <c r="S626" s="48">
        <v>1</v>
      </c>
      <c r="T626" s="48">
        <v>0</v>
      </c>
      <c r="U626" s="49">
        <v>0</v>
      </c>
      <c r="V626" s="49">
        <v>0.125</v>
      </c>
      <c r="W626" s="49">
        <v>0</v>
      </c>
      <c r="X626" s="49">
        <v>0.65654</v>
      </c>
      <c r="Y626" s="49">
        <v>0</v>
      </c>
      <c r="Z626" s="49">
        <v>0</v>
      </c>
      <c r="AA626" s="72">
        <v>626</v>
      </c>
      <c r="AB626" s="72"/>
      <c r="AC626" s="73"/>
      <c r="AD626" s="79" t="s">
        <v>4463</v>
      </c>
      <c r="AE626" s="79">
        <v>497</v>
      </c>
      <c r="AF626" s="79">
        <v>10058</v>
      </c>
      <c r="AG626" s="79">
        <v>332447</v>
      </c>
      <c r="AH626" s="79">
        <v>13167</v>
      </c>
      <c r="AI626" s="79"/>
      <c r="AJ626" s="87" t="s">
        <v>5071</v>
      </c>
      <c r="AK626" s="79" t="s">
        <v>5512</v>
      </c>
      <c r="AL626" s="84" t="s">
        <v>5819</v>
      </c>
      <c r="AM626" s="79"/>
      <c r="AN626" s="81">
        <v>40097.03084490741</v>
      </c>
      <c r="AO626" s="84" t="s">
        <v>6348</v>
      </c>
      <c r="AP626" s="79" t="b">
        <v>0</v>
      </c>
      <c r="AQ626" s="79" t="b">
        <v>0</v>
      </c>
      <c r="AR626" s="79" t="b">
        <v>1</v>
      </c>
      <c r="AS626" s="79"/>
      <c r="AT626" s="79">
        <v>241</v>
      </c>
      <c r="AU626" s="84" t="s">
        <v>6489</v>
      </c>
      <c r="AV626" s="79" t="b">
        <v>0</v>
      </c>
      <c r="AW626" s="79" t="s">
        <v>6792</v>
      </c>
      <c r="AX626" s="84" t="s">
        <v>7305</v>
      </c>
      <c r="AY626" s="79" t="s">
        <v>65</v>
      </c>
      <c r="AZ626" s="79" t="str">
        <f>REPLACE(INDEX(GroupVertices[Group],MATCH(Vertices[[#This Row],[Vertex]],GroupVertices[Vertex],0)),1,1,"")</f>
        <v>17</v>
      </c>
      <c r="BA626" s="48"/>
      <c r="BB626" s="48"/>
      <c r="BC626" s="48"/>
      <c r="BD626" s="48"/>
      <c r="BE626" s="48"/>
      <c r="BF626" s="48"/>
      <c r="BG626" s="48"/>
      <c r="BH626" s="48"/>
      <c r="BI626" s="48"/>
      <c r="BJ626" s="48"/>
      <c r="BK626" s="2"/>
      <c r="BL626" s="3"/>
      <c r="BM626" s="3"/>
      <c r="BN626" s="3"/>
      <c r="BO626" s="3"/>
    </row>
    <row r="627" spans="1:67" ht="15">
      <c r="A627" s="65" t="s">
        <v>831</v>
      </c>
      <c r="B627" s="66"/>
      <c r="C627" s="66"/>
      <c r="D627" s="67">
        <v>1.5</v>
      </c>
      <c r="E627" s="69">
        <v>77.92305165002232</v>
      </c>
      <c r="F627" s="103" t="s">
        <v>6701</v>
      </c>
      <c r="G627" s="66"/>
      <c r="H627" s="70"/>
      <c r="I627" s="71"/>
      <c r="J627" s="71"/>
      <c r="K627" s="70" t="s">
        <v>7964</v>
      </c>
      <c r="L627" s="74"/>
      <c r="M627" s="75">
        <v>3464.58349609375</v>
      </c>
      <c r="N627" s="75">
        <v>2916.028076171875</v>
      </c>
      <c r="O627" s="76"/>
      <c r="P627" s="77"/>
      <c r="Q627" s="77"/>
      <c r="R627" s="89"/>
      <c r="S627" s="48">
        <v>1</v>
      </c>
      <c r="T627" s="48">
        <v>0</v>
      </c>
      <c r="U627" s="49">
        <v>0</v>
      </c>
      <c r="V627" s="49">
        <v>0.125</v>
      </c>
      <c r="W627" s="49">
        <v>0</v>
      </c>
      <c r="X627" s="49">
        <v>0.65654</v>
      </c>
      <c r="Y627" s="49">
        <v>0</v>
      </c>
      <c r="Z627" s="49">
        <v>0</v>
      </c>
      <c r="AA627" s="72">
        <v>627</v>
      </c>
      <c r="AB627" s="72"/>
      <c r="AC627" s="73"/>
      <c r="AD627" s="79" t="s">
        <v>4464</v>
      </c>
      <c r="AE627" s="79">
        <v>46</v>
      </c>
      <c r="AF627" s="79">
        <v>35</v>
      </c>
      <c r="AG627" s="79">
        <v>2066</v>
      </c>
      <c r="AH627" s="79">
        <v>1306</v>
      </c>
      <c r="AI627" s="79"/>
      <c r="AJ627" s="79" t="s">
        <v>5072</v>
      </c>
      <c r="AK627" s="79" t="s">
        <v>5513</v>
      </c>
      <c r="AL627" s="79"/>
      <c r="AM627" s="79"/>
      <c r="AN627" s="81">
        <v>40285.858611111114</v>
      </c>
      <c r="AO627" s="79"/>
      <c r="AP627" s="79" t="b">
        <v>1</v>
      </c>
      <c r="AQ627" s="79" t="b">
        <v>0</v>
      </c>
      <c r="AR627" s="79" t="b">
        <v>0</v>
      </c>
      <c r="AS627" s="79"/>
      <c r="AT627" s="79">
        <v>0</v>
      </c>
      <c r="AU627" s="84" t="s">
        <v>6484</v>
      </c>
      <c r="AV627" s="79" t="b">
        <v>0</v>
      </c>
      <c r="AW627" s="79" t="s">
        <v>6792</v>
      </c>
      <c r="AX627" s="84" t="s">
        <v>7306</v>
      </c>
      <c r="AY627" s="79" t="s">
        <v>65</v>
      </c>
      <c r="AZ627" s="79" t="str">
        <f>REPLACE(INDEX(GroupVertices[Group],MATCH(Vertices[[#This Row],[Vertex]],GroupVertices[Vertex],0)),1,1,"")</f>
        <v>17</v>
      </c>
      <c r="BA627" s="48"/>
      <c r="BB627" s="48"/>
      <c r="BC627" s="48"/>
      <c r="BD627" s="48"/>
      <c r="BE627" s="48"/>
      <c r="BF627" s="48"/>
      <c r="BG627" s="48"/>
      <c r="BH627" s="48"/>
      <c r="BI627" s="48"/>
      <c r="BJ627" s="48"/>
      <c r="BK627" s="2"/>
      <c r="BL627" s="3"/>
      <c r="BM627" s="3"/>
      <c r="BN627" s="3"/>
      <c r="BO627" s="3"/>
    </row>
    <row r="628" spans="1:67" ht="15">
      <c r="A628" s="65" t="s">
        <v>832</v>
      </c>
      <c r="B628" s="66"/>
      <c r="C628" s="66"/>
      <c r="D628" s="67">
        <v>1.5</v>
      </c>
      <c r="E628" s="69">
        <v>88.33627762820258</v>
      </c>
      <c r="F628" s="103" t="s">
        <v>6702</v>
      </c>
      <c r="G628" s="66"/>
      <c r="H628" s="70"/>
      <c r="I628" s="71"/>
      <c r="J628" s="71"/>
      <c r="K628" s="70" t="s">
        <v>7967</v>
      </c>
      <c r="L628" s="74"/>
      <c r="M628" s="75">
        <v>5383.0654296875</v>
      </c>
      <c r="N628" s="75">
        <v>3629.773681640625</v>
      </c>
      <c r="O628" s="76"/>
      <c r="P628" s="77"/>
      <c r="Q628" s="77"/>
      <c r="R628" s="89"/>
      <c r="S628" s="48">
        <v>1</v>
      </c>
      <c r="T628" s="48">
        <v>0</v>
      </c>
      <c r="U628" s="49">
        <v>0</v>
      </c>
      <c r="V628" s="49">
        <v>0.333333</v>
      </c>
      <c r="W628" s="49">
        <v>0</v>
      </c>
      <c r="X628" s="49">
        <v>0.77027</v>
      </c>
      <c r="Y628" s="49">
        <v>0</v>
      </c>
      <c r="Z628" s="49">
        <v>0</v>
      </c>
      <c r="AA628" s="72">
        <v>628</v>
      </c>
      <c r="AB628" s="72"/>
      <c r="AC628" s="73"/>
      <c r="AD628" s="79" t="s">
        <v>4467</v>
      </c>
      <c r="AE628" s="79">
        <v>824</v>
      </c>
      <c r="AF628" s="79">
        <v>1375</v>
      </c>
      <c r="AG628" s="79">
        <v>45653</v>
      </c>
      <c r="AH628" s="79">
        <v>10139</v>
      </c>
      <c r="AI628" s="79"/>
      <c r="AJ628" s="79" t="s">
        <v>5075</v>
      </c>
      <c r="AK628" s="79" t="s">
        <v>5515</v>
      </c>
      <c r="AL628" s="84" t="s">
        <v>5821</v>
      </c>
      <c r="AM628" s="79"/>
      <c r="AN628" s="81">
        <v>40667.0108912037</v>
      </c>
      <c r="AO628" s="84" t="s">
        <v>6351</v>
      </c>
      <c r="AP628" s="79" t="b">
        <v>0</v>
      </c>
      <c r="AQ628" s="79" t="b">
        <v>0</v>
      </c>
      <c r="AR628" s="79" t="b">
        <v>1</v>
      </c>
      <c r="AS628" s="79"/>
      <c r="AT628" s="79">
        <v>54</v>
      </c>
      <c r="AU628" s="84" t="s">
        <v>6490</v>
      </c>
      <c r="AV628" s="79" t="b">
        <v>0</v>
      </c>
      <c r="AW628" s="79" t="s">
        <v>6792</v>
      </c>
      <c r="AX628" s="84" t="s">
        <v>7309</v>
      </c>
      <c r="AY628" s="79" t="s">
        <v>65</v>
      </c>
      <c r="AZ628" s="79" t="str">
        <f>REPLACE(INDEX(GroupVertices[Group],MATCH(Vertices[[#This Row],[Vertex]],GroupVertices[Vertex],0)),1,1,"")</f>
        <v>42</v>
      </c>
      <c r="BA628" s="48"/>
      <c r="BB628" s="48"/>
      <c r="BC628" s="48"/>
      <c r="BD628" s="48"/>
      <c r="BE628" s="48"/>
      <c r="BF628" s="48"/>
      <c r="BG628" s="48"/>
      <c r="BH628" s="48"/>
      <c r="BI628" s="48"/>
      <c r="BJ628" s="48"/>
      <c r="BK628" s="2"/>
      <c r="BL628" s="3"/>
      <c r="BM628" s="3"/>
      <c r="BN628" s="3"/>
      <c r="BO628" s="3"/>
    </row>
    <row r="629" spans="1:67" ht="15">
      <c r="A629" s="65" t="s">
        <v>833</v>
      </c>
      <c r="B629" s="66"/>
      <c r="C629" s="66"/>
      <c r="D629" s="67">
        <v>1.5</v>
      </c>
      <c r="E629" s="69">
        <v>88.33627762820258</v>
      </c>
      <c r="F629" s="103" t="s">
        <v>6703</v>
      </c>
      <c r="G629" s="66"/>
      <c r="H629" s="70"/>
      <c r="I629" s="71"/>
      <c r="J629" s="71"/>
      <c r="K629" s="70" t="s">
        <v>7968</v>
      </c>
      <c r="L629" s="74"/>
      <c r="M629" s="75">
        <v>5180.869140625</v>
      </c>
      <c r="N629" s="75">
        <v>3209.2421875</v>
      </c>
      <c r="O629" s="76"/>
      <c r="P629" s="77"/>
      <c r="Q629" s="77"/>
      <c r="R629" s="89"/>
      <c r="S629" s="48">
        <v>1</v>
      </c>
      <c r="T629" s="48">
        <v>0</v>
      </c>
      <c r="U629" s="49">
        <v>0</v>
      </c>
      <c r="V629" s="49">
        <v>0.333333</v>
      </c>
      <c r="W629" s="49">
        <v>0</v>
      </c>
      <c r="X629" s="49">
        <v>0.77027</v>
      </c>
      <c r="Y629" s="49">
        <v>0</v>
      </c>
      <c r="Z629" s="49">
        <v>0</v>
      </c>
      <c r="AA629" s="72">
        <v>629</v>
      </c>
      <c r="AB629" s="72"/>
      <c r="AC629" s="73"/>
      <c r="AD629" s="79" t="s">
        <v>4468</v>
      </c>
      <c r="AE629" s="79">
        <v>838</v>
      </c>
      <c r="AF629" s="79">
        <v>302</v>
      </c>
      <c r="AG629" s="79">
        <v>3669</v>
      </c>
      <c r="AH629" s="79">
        <v>646</v>
      </c>
      <c r="AI629" s="79"/>
      <c r="AJ629" s="79" t="s">
        <v>5076</v>
      </c>
      <c r="AK629" s="79" t="s">
        <v>5516</v>
      </c>
      <c r="AL629" s="79"/>
      <c r="AM629" s="79"/>
      <c r="AN629" s="81">
        <v>40331.74408564815</v>
      </c>
      <c r="AO629" s="84" t="s">
        <v>6352</v>
      </c>
      <c r="AP629" s="79" t="b">
        <v>0</v>
      </c>
      <c r="AQ629" s="79" t="b">
        <v>0</v>
      </c>
      <c r="AR629" s="79" t="b">
        <v>1</v>
      </c>
      <c r="AS629" s="79"/>
      <c r="AT629" s="79">
        <v>5</v>
      </c>
      <c r="AU629" s="84" t="s">
        <v>6484</v>
      </c>
      <c r="AV629" s="79" t="b">
        <v>0</v>
      </c>
      <c r="AW629" s="79" t="s">
        <v>6792</v>
      </c>
      <c r="AX629" s="84" t="s">
        <v>7310</v>
      </c>
      <c r="AY629" s="79" t="s">
        <v>65</v>
      </c>
      <c r="AZ629" s="79" t="str">
        <f>REPLACE(INDEX(GroupVertices[Group],MATCH(Vertices[[#This Row],[Vertex]],GroupVertices[Vertex],0)),1,1,"")</f>
        <v>42</v>
      </c>
      <c r="BA629" s="48"/>
      <c r="BB629" s="48"/>
      <c r="BC629" s="48"/>
      <c r="BD629" s="48"/>
      <c r="BE629" s="48"/>
      <c r="BF629" s="48"/>
      <c r="BG629" s="48"/>
      <c r="BH629" s="48"/>
      <c r="BI629" s="48"/>
      <c r="BJ629" s="48"/>
      <c r="BK629" s="2"/>
      <c r="BL629" s="3"/>
      <c r="BM629" s="3"/>
      <c r="BN629" s="3"/>
      <c r="BO629" s="3"/>
    </row>
    <row r="630" spans="1:67" ht="15">
      <c r="A630" s="65" t="s">
        <v>834</v>
      </c>
      <c r="B630" s="66"/>
      <c r="C630" s="66"/>
      <c r="D630" s="67">
        <v>1.5</v>
      </c>
      <c r="E630" s="69">
        <v>82.9129711256032</v>
      </c>
      <c r="F630" s="103" t="s">
        <v>6707</v>
      </c>
      <c r="G630" s="66"/>
      <c r="H630" s="70"/>
      <c r="I630" s="71"/>
      <c r="J630" s="71"/>
      <c r="K630" s="70" t="s">
        <v>7974</v>
      </c>
      <c r="L630" s="74"/>
      <c r="M630" s="75">
        <v>3686.974609375</v>
      </c>
      <c r="N630" s="75">
        <v>5702.35302734375</v>
      </c>
      <c r="O630" s="76"/>
      <c r="P630" s="77"/>
      <c r="Q630" s="77"/>
      <c r="R630" s="89"/>
      <c r="S630" s="48">
        <v>1</v>
      </c>
      <c r="T630" s="48">
        <v>0</v>
      </c>
      <c r="U630" s="49">
        <v>0</v>
      </c>
      <c r="V630" s="49">
        <v>0.2</v>
      </c>
      <c r="W630" s="49">
        <v>0</v>
      </c>
      <c r="X630" s="49">
        <v>0.693693</v>
      </c>
      <c r="Y630" s="49">
        <v>0</v>
      </c>
      <c r="Z630" s="49">
        <v>0</v>
      </c>
      <c r="AA630" s="72">
        <v>630</v>
      </c>
      <c r="AB630" s="72"/>
      <c r="AC630" s="73"/>
      <c r="AD630" s="79" t="s">
        <v>4474</v>
      </c>
      <c r="AE630" s="79">
        <v>1448</v>
      </c>
      <c r="AF630" s="79">
        <v>79104</v>
      </c>
      <c r="AG630" s="79">
        <v>82208</v>
      </c>
      <c r="AH630" s="79">
        <v>138584</v>
      </c>
      <c r="AI630" s="79"/>
      <c r="AJ630" s="79" t="s">
        <v>5082</v>
      </c>
      <c r="AK630" s="79" t="s">
        <v>5521</v>
      </c>
      <c r="AL630" s="84" t="s">
        <v>5824</v>
      </c>
      <c r="AM630" s="79"/>
      <c r="AN630" s="81">
        <v>40246.64724537037</v>
      </c>
      <c r="AO630" s="84" t="s">
        <v>6358</v>
      </c>
      <c r="AP630" s="79" t="b">
        <v>0</v>
      </c>
      <c r="AQ630" s="79" t="b">
        <v>0</v>
      </c>
      <c r="AR630" s="79" t="b">
        <v>1</v>
      </c>
      <c r="AS630" s="79"/>
      <c r="AT630" s="79">
        <v>304</v>
      </c>
      <c r="AU630" s="84" t="s">
        <v>6484</v>
      </c>
      <c r="AV630" s="79" t="b">
        <v>1</v>
      </c>
      <c r="AW630" s="79" t="s">
        <v>6792</v>
      </c>
      <c r="AX630" s="84" t="s">
        <v>7316</v>
      </c>
      <c r="AY630" s="79" t="s">
        <v>65</v>
      </c>
      <c r="AZ630" s="79" t="str">
        <f>REPLACE(INDEX(GroupVertices[Group],MATCH(Vertices[[#This Row],[Vertex]],GroupVertices[Vertex],0)),1,1,"")</f>
        <v>29</v>
      </c>
      <c r="BA630" s="48"/>
      <c r="BB630" s="48"/>
      <c r="BC630" s="48"/>
      <c r="BD630" s="48"/>
      <c r="BE630" s="48"/>
      <c r="BF630" s="48"/>
      <c r="BG630" s="48"/>
      <c r="BH630" s="48"/>
      <c r="BI630" s="48"/>
      <c r="BJ630" s="48"/>
      <c r="BK630" s="2"/>
      <c r="BL630" s="3"/>
      <c r="BM630" s="3"/>
      <c r="BN630" s="3"/>
      <c r="BO630" s="3"/>
    </row>
    <row r="631" spans="1:67" ht="15">
      <c r="A631" s="65" t="s">
        <v>835</v>
      </c>
      <c r="B631" s="66"/>
      <c r="C631" s="66"/>
      <c r="D631" s="67">
        <v>1.5</v>
      </c>
      <c r="E631" s="69">
        <v>82.9129711256032</v>
      </c>
      <c r="F631" s="103" t="s">
        <v>6708</v>
      </c>
      <c r="G631" s="66"/>
      <c r="H631" s="70"/>
      <c r="I631" s="71"/>
      <c r="J631" s="71"/>
      <c r="K631" s="70" t="s">
        <v>7975</v>
      </c>
      <c r="L631" s="74"/>
      <c r="M631" s="75">
        <v>4043.80322265625</v>
      </c>
      <c r="N631" s="75">
        <v>6332.29248046875</v>
      </c>
      <c r="O631" s="76"/>
      <c r="P631" s="77"/>
      <c r="Q631" s="77"/>
      <c r="R631" s="89"/>
      <c r="S631" s="48">
        <v>1</v>
      </c>
      <c r="T631" s="48">
        <v>0</v>
      </c>
      <c r="U631" s="49">
        <v>0</v>
      </c>
      <c r="V631" s="49">
        <v>0.2</v>
      </c>
      <c r="W631" s="49">
        <v>0</v>
      </c>
      <c r="X631" s="49">
        <v>0.693693</v>
      </c>
      <c r="Y631" s="49">
        <v>0</v>
      </c>
      <c r="Z631" s="49">
        <v>0</v>
      </c>
      <c r="AA631" s="72">
        <v>631</v>
      </c>
      <c r="AB631" s="72"/>
      <c r="AC631" s="73"/>
      <c r="AD631" s="79" t="s">
        <v>4475</v>
      </c>
      <c r="AE631" s="79">
        <v>215</v>
      </c>
      <c r="AF631" s="79">
        <v>30183</v>
      </c>
      <c r="AG631" s="79">
        <v>34748</v>
      </c>
      <c r="AH631" s="79">
        <v>2442</v>
      </c>
      <c r="AI631" s="79"/>
      <c r="AJ631" s="79" t="s">
        <v>5083</v>
      </c>
      <c r="AK631" s="79" t="s">
        <v>5522</v>
      </c>
      <c r="AL631" s="84" t="s">
        <v>5825</v>
      </c>
      <c r="AM631" s="79"/>
      <c r="AN631" s="81">
        <v>40057.6199537037</v>
      </c>
      <c r="AO631" s="84" t="s">
        <v>6359</v>
      </c>
      <c r="AP631" s="79" t="b">
        <v>0</v>
      </c>
      <c r="AQ631" s="79" t="b">
        <v>0</v>
      </c>
      <c r="AR631" s="79" t="b">
        <v>1</v>
      </c>
      <c r="AS631" s="79"/>
      <c r="AT631" s="79">
        <v>164</v>
      </c>
      <c r="AU631" s="84" t="s">
        <v>6484</v>
      </c>
      <c r="AV631" s="79" t="b">
        <v>1</v>
      </c>
      <c r="AW631" s="79" t="s">
        <v>6792</v>
      </c>
      <c r="AX631" s="84" t="s">
        <v>7317</v>
      </c>
      <c r="AY631" s="79" t="s">
        <v>65</v>
      </c>
      <c r="AZ631" s="79" t="str">
        <f>REPLACE(INDEX(GroupVertices[Group],MATCH(Vertices[[#This Row],[Vertex]],GroupVertices[Vertex],0)),1,1,"")</f>
        <v>29</v>
      </c>
      <c r="BA631" s="48"/>
      <c r="BB631" s="48"/>
      <c r="BC631" s="48"/>
      <c r="BD631" s="48"/>
      <c r="BE631" s="48"/>
      <c r="BF631" s="48"/>
      <c r="BG631" s="48"/>
      <c r="BH631" s="48"/>
      <c r="BI631" s="48"/>
      <c r="BJ631" s="48"/>
      <c r="BK631" s="2"/>
      <c r="BL631" s="3"/>
      <c r="BM631" s="3"/>
      <c r="BN631" s="3"/>
      <c r="BO631" s="3"/>
    </row>
    <row r="632" spans="1:67" ht="15">
      <c r="A632" s="65" t="s">
        <v>836</v>
      </c>
      <c r="B632" s="66"/>
      <c r="C632" s="66"/>
      <c r="D632" s="67">
        <v>1.5</v>
      </c>
      <c r="E632" s="69">
        <v>82.9129711256032</v>
      </c>
      <c r="F632" s="103" t="s">
        <v>6709</v>
      </c>
      <c r="G632" s="66"/>
      <c r="H632" s="70"/>
      <c r="I632" s="71"/>
      <c r="J632" s="71"/>
      <c r="K632" s="70" t="s">
        <v>7976</v>
      </c>
      <c r="L632" s="74"/>
      <c r="M632" s="75">
        <v>3996.478271484375</v>
      </c>
      <c r="N632" s="75">
        <v>5831.01904296875</v>
      </c>
      <c r="O632" s="76"/>
      <c r="P632" s="77"/>
      <c r="Q632" s="77"/>
      <c r="R632" s="89"/>
      <c r="S632" s="48">
        <v>1</v>
      </c>
      <c r="T632" s="48">
        <v>0</v>
      </c>
      <c r="U632" s="49">
        <v>0</v>
      </c>
      <c r="V632" s="49">
        <v>0.2</v>
      </c>
      <c r="W632" s="49">
        <v>0</v>
      </c>
      <c r="X632" s="49">
        <v>0.693693</v>
      </c>
      <c r="Y632" s="49">
        <v>0</v>
      </c>
      <c r="Z632" s="49">
        <v>0</v>
      </c>
      <c r="AA632" s="72">
        <v>632</v>
      </c>
      <c r="AB632" s="72"/>
      <c r="AC632" s="73"/>
      <c r="AD632" s="79" t="s">
        <v>4476</v>
      </c>
      <c r="AE632" s="79">
        <v>920</v>
      </c>
      <c r="AF632" s="79">
        <v>2520</v>
      </c>
      <c r="AG632" s="79">
        <v>92677</v>
      </c>
      <c r="AH632" s="79">
        <v>160014</v>
      </c>
      <c r="AI632" s="79"/>
      <c r="AJ632" s="79" t="s">
        <v>5084</v>
      </c>
      <c r="AK632" s="79" t="s">
        <v>5291</v>
      </c>
      <c r="AL632" s="79"/>
      <c r="AM632" s="79"/>
      <c r="AN632" s="81">
        <v>40727.69793981482</v>
      </c>
      <c r="AO632" s="84" t="s">
        <v>6360</v>
      </c>
      <c r="AP632" s="79" t="b">
        <v>1</v>
      </c>
      <c r="AQ632" s="79" t="b">
        <v>0</v>
      </c>
      <c r="AR632" s="79" t="b">
        <v>1</v>
      </c>
      <c r="AS632" s="79"/>
      <c r="AT632" s="79">
        <v>45</v>
      </c>
      <c r="AU632" s="84" t="s">
        <v>6484</v>
      </c>
      <c r="AV632" s="79" t="b">
        <v>0</v>
      </c>
      <c r="AW632" s="79" t="s">
        <v>6792</v>
      </c>
      <c r="AX632" s="84" t="s">
        <v>7318</v>
      </c>
      <c r="AY632" s="79" t="s">
        <v>65</v>
      </c>
      <c r="AZ632" s="79" t="str">
        <f>REPLACE(INDEX(GroupVertices[Group],MATCH(Vertices[[#This Row],[Vertex]],GroupVertices[Vertex],0)),1,1,"")</f>
        <v>29</v>
      </c>
      <c r="BA632" s="48"/>
      <c r="BB632" s="48"/>
      <c r="BC632" s="48"/>
      <c r="BD632" s="48"/>
      <c r="BE632" s="48"/>
      <c r="BF632" s="48"/>
      <c r="BG632" s="48"/>
      <c r="BH632" s="48"/>
      <c r="BI632" s="48"/>
      <c r="BJ632" s="48"/>
      <c r="BK632" s="2"/>
      <c r="BL632" s="3"/>
      <c r="BM632" s="3"/>
      <c r="BN632" s="3"/>
      <c r="BO632" s="3"/>
    </row>
    <row r="633" spans="1:67" ht="15">
      <c r="A633" s="65" t="s">
        <v>837</v>
      </c>
      <c r="B633" s="66"/>
      <c r="C633" s="66"/>
      <c r="D633" s="67">
        <v>1.5</v>
      </c>
      <c r="E633" s="69">
        <v>100</v>
      </c>
      <c r="F633" s="103" t="s">
        <v>6741</v>
      </c>
      <c r="G633" s="66"/>
      <c r="H633" s="70"/>
      <c r="I633" s="71"/>
      <c r="J633" s="71"/>
      <c r="K633" s="70" t="s">
        <v>8013</v>
      </c>
      <c r="L633" s="74"/>
      <c r="M633" s="75">
        <v>5773.13671875</v>
      </c>
      <c r="N633" s="75">
        <v>8487.2177734375</v>
      </c>
      <c r="O633" s="76"/>
      <c r="P633" s="77"/>
      <c r="Q633" s="77"/>
      <c r="R633" s="89"/>
      <c r="S633" s="48">
        <v>1</v>
      </c>
      <c r="T633" s="48">
        <v>0</v>
      </c>
      <c r="U633" s="49">
        <v>0</v>
      </c>
      <c r="V633" s="49">
        <v>1</v>
      </c>
      <c r="W633" s="49">
        <v>0</v>
      </c>
      <c r="X633" s="49">
        <v>0.999999</v>
      </c>
      <c r="Y633" s="49">
        <v>0</v>
      </c>
      <c r="Z633" s="49">
        <v>0</v>
      </c>
      <c r="AA633" s="72">
        <v>633</v>
      </c>
      <c r="AB633" s="72"/>
      <c r="AC633" s="73"/>
      <c r="AD633" s="79" t="s">
        <v>4512</v>
      </c>
      <c r="AE633" s="79">
        <v>3368</v>
      </c>
      <c r="AF633" s="79">
        <v>3593</v>
      </c>
      <c r="AG633" s="79">
        <v>50026</v>
      </c>
      <c r="AH633" s="79">
        <v>20638</v>
      </c>
      <c r="AI633" s="79"/>
      <c r="AJ633" s="79" t="s">
        <v>5118</v>
      </c>
      <c r="AK633" s="79"/>
      <c r="AL633" s="84" t="s">
        <v>5848</v>
      </c>
      <c r="AM633" s="79"/>
      <c r="AN633" s="81">
        <v>39130.97201388889</v>
      </c>
      <c r="AO633" s="84" t="s">
        <v>6397</v>
      </c>
      <c r="AP633" s="79" t="b">
        <v>0</v>
      </c>
      <c r="AQ633" s="79" t="b">
        <v>0</v>
      </c>
      <c r="AR633" s="79" t="b">
        <v>1</v>
      </c>
      <c r="AS633" s="79"/>
      <c r="AT633" s="79">
        <v>241</v>
      </c>
      <c r="AU633" s="84" t="s">
        <v>6488</v>
      </c>
      <c r="AV633" s="79" t="b">
        <v>0</v>
      </c>
      <c r="AW633" s="79" t="s">
        <v>6792</v>
      </c>
      <c r="AX633" s="84" t="s">
        <v>7355</v>
      </c>
      <c r="AY633" s="79" t="s">
        <v>65</v>
      </c>
      <c r="AZ633" s="79" t="str">
        <f>REPLACE(INDEX(GroupVertices[Group],MATCH(Vertices[[#This Row],[Vertex]],GroupVertices[Vertex],0)),1,1,"")</f>
        <v>103</v>
      </c>
      <c r="BA633" s="48"/>
      <c r="BB633" s="48"/>
      <c r="BC633" s="48"/>
      <c r="BD633" s="48"/>
      <c r="BE633" s="48"/>
      <c r="BF633" s="48"/>
      <c r="BG633" s="48"/>
      <c r="BH633" s="48"/>
      <c r="BI633" s="48"/>
      <c r="BJ633" s="48"/>
      <c r="BK633" s="2"/>
      <c r="BL633" s="3"/>
      <c r="BM633" s="3"/>
      <c r="BN633" s="3"/>
      <c r="BO633" s="3"/>
    </row>
    <row r="634" spans="1:67" ht="15">
      <c r="A634" s="65" t="s">
        <v>838</v>
      </c>
      <c r="B634" s="66"/>
      <c r="C634" s="66"/>
      <c r="D634" s="67">
        <v>1.5</v>
      </c>
      <c r="E634" s="69">
        <v>63.890170419042654</v>
      </c>
      <c r="F634" s="103" t="s">
        <v>6742</v>
      </c>
      <c r="G634" s="66"/>
      <c r="H634" s="70"/>
      <c r="I634" s="71"/>
      <c r="J634" s="71"/>
      <c r="K634" s="70" t="s">
        <v>8015</v>
      </c>
      <c r="L634" s="74"/>
      <c r="M634" s="75">
        <v>2886.57666015625</v>
      </c>
      <c r="N634" s="75">
        <v>6290.50244140625</v>
      </c>
      <c r="O634" s="76"/>
      <c r="P634" s="77"/>
      <c r="Q634" s="77"/>
      <c r="R634" s="89"/>
      <c r="S634" s="48">
        <v>1</v>
      </c>
      <c r="T634" s="48">
        <v>0</v>
      </c>
      <c r="U634" s="49">
        <v>0</v>
      </c>
      <c r="V634" s="49">
        <v>0.033333</v>
      </c>
      <c r="W634" s="49">
        <v>0</v>
      </c>
      <c r="X634" s="49">
        <v>0.611664</v>
      </c>
      <c r="Y634" s="49">
        <v>0</v>
      </c>
      <c r="Z634" s="49">
        <v>0</v>
      </c>
      <c r="AA634" s="72">
        <v>634</v>
      </c>
      <c r="AB634" s="72"/>
      <c r="AC634" s="73"/>
      <c r="AD634" s="79" t="s">
        <v>4514</v>
      </c>
      <c r="AE634" s="79">
        <v>12</v>
      </c>
      <c r="AF634" s="79">
        <v>8217560</v>
      </c>
      <c r="AG634" s="79">
        <v>10493</v>
      </c>
      <c r="AH634" s="79">
        <v>142528</v>
      </c>
      <c r="AI634" s="79"/>
      <c r="AJ634" s="79" t="s">
        <v>5120</v>
      </c>
      <c r="AK634" s="79" t="s">
        <v>5549</v>
      </c>
      <c r="AL634" s="84" t="s">
        <v>5850</v>
      </c>
      <c r="AM634" s="79"/>
      <c r="AN634" s="81">
        <v>42323.90380787037</v>
      </c>
      <c r="AO634" s="84" t="s">
        <v>6399</v>
      </c>
      <c r="AP634" s="79" t="b">
        <v>0</v>
      </c>
      <c r="AQ634" s="79" t="b">
        <v>0</v>
      </c>
      <c r="AR634" s="79" t="b">
        <v>1</v>
      </c>
      <c r="AS634" s="79"/>
      <c r="AT634" s="79">
        <v>6290</v>
      </c>
      <c r="AU634" s="84" t="s">
        <v>6484</v>
      </c>
      <c r="AV634" s="79" t="b">
        <v>1</v>
      </c>
      <c r="AW634" s="79" t="s">
        <v>6792</v>
      </c>
      <c r="AX634" s="84" t="s">
        <v>7357</v>
      </c>
      <c r="AY634" s="79" t="s">
        <v>65</v>
      </c>
      <c r="AZ634" s="79" t="str">
        <f>REPLACE(INDEX(GroupVertices[Group],MATCH(Vertices[[#This Row],[Vertex]],GroupVertices[Vertex],0)),1,1,"")</f>
        <v>6</v>
      </c>
      <c r="BA634" s="48"/>
      <c r="BB634" s="48"/>
      <c r="BC634" s="48"/>
      <c r="BD634" s="48"/>
      <c r="BE634" s="48"/>
      <c r="BF634" s="48"/>
      <c r="BG634" s="48"/>
      <c r="BH634" s="48"/>
      <c r="BI634" s="48"/>
      <c r="BJ634" s="48"/>
      <c r="BK634" s="2"/>
      <c r="BL634" s="3"/>
      <c r="BM634" s="3"/>
      <c r="BN634" s="3"/>
      <c r="BO634" s="3"/>
    </row>
    <row r="635" spans="1:67" ht="15">
      <c r="A635" s="65" t="s">
        <v>839</v>
      </c>
      <c r="B635" s="66"/>
      <c r="C635" s="66"/>
      <c r="D635" s="67">
        <v>1.5</v>
      </c>
      <c r="E635" s="69">
        <v>63.890170419042654</v>
      </c>
      <c r="F635" s="103" t="s">
        <v>6743</v>
      </c>
      <c r="G635" s="66"/>
      <c r="H635" s="70"/>
      <c r="I635" s="71"/>
      <c r="J635" s="71"/>
      <c r="K635" s="70" t="s">
        <v>8016</v>
      </c>
      <c r="L635" s="74"/>
      <c r="M635" s="75">
        <v>2526.464599609375</v>
      </c>
      <c r="N635" s="75">
        <v>6923.40869140625</v>
      </c>
      <c r="O635" s="76"/>
      <c r="P635" s="77"/>
      <c r="Q635" s="77"/>
      <c r="R635" s="89"/>
      <c r="S635" s="48">
        <v>1</v>
      </c>
      <c r="T635" s="48">
        <v>0</v>
      </c>
      <c r="U635" s="49">
        <v>0</v>
      </c>
      <c r="V635" s="49">
        <v>0.033333</v>
      </c>
      <c r="W635" s="49">
        <v>0</v>
      </c>
      <c r="X635" s="49">
        <v>0.611664</v>
      </c>
      <c r="Y635" s="49">
        <v>0</v>
      </c>
      <c r="Z635" s="49">
        <v>0</v>
      </c>
      <c r="AA635" s="72">
        <v>635</v>
      </c>
      <c r="AB635" s="72"/>
      <c r="AC635" s="73"/>
      <c r="AD635" s="79" t="s">
        <v>4515</v>
      </c>
      <c r="AE635" s="79">
        <v>1981</v>
      </c>
      <c r="AF635" s="79">
        <v>2571</v>
      </c>
      <c r="AG635" s="79">
        <v>7315</v>
      </c>
      <c r="AH635" s="79">
        <v>10427</v>
      </c>
      <c r="AI635" s="79"/>
      <c r="AJ635" s="79" t="s">
        <v>5121</v>
      </c>
      <c r="AK635" s="79" t="s">
        <v>5550</v>
      </c>
      <c r="AL635" s="84" t="s">
        <v>5851</v>
      </c>
      <c r="AM635" s="79"/>
      <c r="AN635" s="81">
        <v>40738.71131944445</v>
      </c>
      <c r="AO635" s="84" t="s">
        <v>6400</v>
      </c>
      <c r="AP635" s="79" t="b">
        <v>0</v>
      </c>
      <c r="AQ635" s="79" t="b">
        <v>0</v>
      </c>
      <c r="AR635" s="79" t="b">
        <v>1</v>
      </c>
      <c r="AS635" s="79"/>
      <c r="AT635" s="79">
        <v>42</v>
      </c>
      <c r="AU635" s="84" t="s">
        <v>6484</v>
      </c>
      <c r="AV635" s="79" t="b">
        <v>0</v>
      </c>
      <c r="AW635" s="79" t="s">
        <v>6792</v>
      </c>
      <c r="AX635" s="84" t="s">
        <v>7358</v>
      </c>
      <c r="AY635" s="79" t="s">
        <v>65</v>
      </c>
      <c r="AZ635" s="79" t="str">
        <f>REPLACE(INDEX(GroupVertices[Group],MATCH(Vertices[[#This Row],[Vertex]],GroupVertices[Vertex],0)),1,1,"")</f>
        <v>6</v>
      </c>
      <c r="BA635" s="48"/>
      <c r="BB635" s="48"/>
      <c r="BC635" s="48"/>
      <c r="BD635" s="48"/>
      <c r="BE635" s="48"/>
      <c r="BF635" s="48"/>
      <c r="BG635" s="48"/>
      <c r="BH635" s="48"/>
      <c r="BI635" s="48"/>
      <c r="BJ635" s="48"/>
      <c r="BK635" s="2"/>
      <c r="BL635" s="3"/>
      <c r="BM635" s="3"/>
      <c r="BN635" s="3"/>
      <c r="BO635" s="3"/>
    </row>
    <row r="636" spans="1:67" ht="15">
      <c r="A636" s="65" t="s">
        <v>840</v>
      </c>
      <c r="B636" s="66"/>
      <c r="C636" s="66"/>
      <c r="D636" s="67">
        <v>1.5</v>
      </c>
      <c r="E636" s="69">
        <v>100</v>
      </c>
      <c r="F636" s="103" t="s">
        <v>6744</v>
      </c>
      <c r="G636" s="66"/>
      <c r="H636" s="70"/>
      <c r="I636" s="71"/>
      <c r="J636" s="71"/>
      <c r="K636" s="70" t="s">
        <v>8020</v>
      </c>
      <c r="L636" s="74"/>
      <c r="M636" s="75">
        <v>7996.5390625</v>
      </c>
      <c r="N636" s="75">
        <v>8434.177734375</v>
      </c>
      <c r="O636" s="76"/>
      <c r="P636" s="77"/>
      <c r="Q636" s="77"/>
      <c r="R636" s="89"/>
      <c r="S636" s="48">
        <v>1</v>
      </c>
      <c r="T636" s="48">
        <v>0</v>
      </c>
      <c r="U636" s="49">
        <v>0</v>
      </c>
      <c r="V636" s="49">
        <v>1</v>
      </c>
      <c r="W636" s="49">
        <v>0</v>
      </c>
      <c r="X636" s="49">
        <v>0.999999</v>
      </c>
      <c r="Y636" s="49">
        <v>0</v>
      </c>
      <c r="Z636" s="49">
        <v>0</v>
      </c>
      <c r="AA636" s="72">
        <v>636</v>
      </c>
      <c r="AB636" s="72"/>
      <c r="AC636" s="73"/>
      <c r="AD636" s="79" t="s">
        <v>4519</v>
      </c>
      <c r="AE636" s="79">
        <v>268</v>
      </c>
      <c r="AF636" s="79">
        <v>47049</v>
      </c>
      <c r="AG636" s="79">
        <v>1888</v>
      </c>
      <c r="AH636" s="79">
        <v>1658</v>
      </c>
      <c r="AI636" s="79"/>
      <c r="AJ636" s="79" t="s">
        <v>5125</v>
      </c>
      <c r="AK636" s="79" t="s">
        <v>5553</v>
      </c>
      <c r="AL636" s="79"/>
      <c r="AM636" s="79"/>
      <c r="AN636" s="81">
        <v>43345.44262731481</v>
      </c>
      <c r="AO636" s="84" t="s">
        <v>6403</v>
      </c>
      <c r="AP636" s="79" t="b">
        <v>0</v>
      </c>
      <c r="AQ636" s="79" t="b">
        <v>0</v>
      </c>
      <c r="AR636" s="79" t="b">
        <v>0</v>
      </c>
      <c r="AS636" s="79"/>
      <c r="AT636" s="79">
        <v>237</v>
      </c>
      <c r="AU636" s="84" t="s">
        <v>6484</v>
      </c>
      <c r="AV636" s="79" t="b">
        <v>0</v>
      </c>
      <c r="AW636" s="79" t="s">
        <v>6792</v>
      </c>
      <c r="AX636" s="84" t="s">
        <v>7362</v>
      </c>
      <c r="AY636" s="79" t="s">
        <v>65</v>
      </c>
      <c r="AZ636" s="79" t="str">
        <f>REPLACE(INDEX(GroupVertices[Group],MATCH(Vertices[[#This Row],[Vertex]],GroupVertices[Vertex],0)),1,1,"")</f>
        <v>139</v>
      </c>
      <c r="BA636" s="48"/>
      <c r="BB636" s="48"/>
      <c r="BC636" s="48"/>
      <c r="BD636" s="48"/>
      <c r="BE636" s="48"/>
      <c r="BF636" s="48"/>
      <c r="BG636" s="48"/>
      <c r="BH636" s="48"/>
      <c r="BI636" s="48"/>
      <c r="BJ636" s="48"/>
      <c r="BK636" s="2"/>
      <c r="BL636" s="3"/>
      <c r="BM636" s="3"/>
      <c r="BN636" s="3"/>
      <c r="BO636" s="3"/>
    </row>
    <row r="637" spans="1:67" ht="15">
      <c r="A637" s="65" t="s">
        <v>841</v>
      </c>
      <c r="B637" s="66"/>
      <c r="C637" s="66"/>
      <c r="D637" s="67">
        <v>1.5</v>
      </c>
      <c r="E637" s="69">
        <v>72.7685172066911</v>
      </c>
      <c r="F637" s="103" t="s">
        <v>6745</v>
      </c>
      <c r="G637" s="66"/>
      <c r="H637" s="70"/>
      <c r="I637" s="71"/>
      <c r="J637" s="71"/>
      <c r="K637" s="70" t="s">
        <v>8022</v>
      </c>
      <c r="L637" s="74"/>
      <c r="M637" s="75">
        <v>2886.576171875</v>
      </c>
      <c r="N637" s="75">
        <v>1060.0350341796875</v>
      </c>
      <c r="O637" s="76"/>
      <c r="P637" s="77"/>
      <c r="Q637" s="77"/>
      <c r="R637" s="89"/>
      <c r="S637" s="48">
        <v>1</v>
      </c>
      <c r="T637" s="48">
        <v>0</v>
      </c>
      <c r="U637" s="49">
        <v>0</v>
      </c>
      <c r="V637" s="49">
        <v>0.076923</v>
      </c>
      <c r="W637" s="49">
        <v>0</v>
      </c>
      <c r="X637" s="49">
        <v>0.606177</v>
      </c>
      <c r="Y637" s="49">
        <v>0</v>
      </c>
      <c r="Z637" s="49">
        <v>0</v>
      </c>
      <c r="AA637" s="72">
        <v>637</v>
      </c>
      <c r="AB637" s="72"/>
      <c r="AC637" s="73"/>
      <c r="AD637" s="79" t="s">
        <v>4521</v>
      </c>
      <c r="AE637" s="79">
        <v>83</v>
      </c>
      <c r="AF637" s="79">
        <v>20</v>
      </c>
      <c r="AG637" s="79">
        <v>126</v>
      </c>
      <c r="AH637" s="79">
        <v>9</v>
      </c>
      <c r="AI637" s="79"/>
      <c r="AJ637" s="79"/>
      <c r="AK637" s="79" t="s">
        <v>5336</v>
      </c>
      <c r="AL637" s="79"/>
      <c r="AM637" s="79"/>
      <c r="AN637" s="81">
        <v>42691.83017361111</v>
      </c>
      <c r="AO637" s="79"/>
      <c r="AP637" s="79" t="b">
        <v>1</v>
      </c>
      <c r="AQ637" s="79" t="b">
        <v>0</v>
      </c>
      <c r="AR637" s="79" t="b">
        <v>0</v>
      </c>
      <c r="AS637" s="79"/>
      <c r="AT637" s="79">
        <v>0</v>
      </c>
      <c r="AU637" s="79"/>
      <c r="AV637" s="79" t="b">
        <v>0</v>
      </c>
      <c r="AW637" s="79" t="s">
        <v>6792</v>
      </c>
      <c r="AX637" s="84" t="s">
        <v>7364</v>
      </c>
      <c r="AY637" s="79" t="s">
        <v>65</v>
      </c>
      <c r="AZ637" s="79" t="str">
        <f>REPLACE(INDEX(GroupVertices[Group],MATCH(Vertices[[#This Row],[Vertex]],GroupVertices[Vertex],0)),1,1,"")</f>
        <v>10</v>
      </c>
      <c r="BA637" s="48"/>
      <c r="BB637" s="48"/>
      <c r="BC637" s="48"/>
      <c r="BD637" s="48"/>
      <c r="BE637" s="48"/>
      <c r="BF637" s="48"/>
      <c r="BG637" s="48"/>
      <c r="BH637" s="48"/>
      <c r="BI637" s="48"/>
      <c r="BJ637" s="48"/>
      <c r="BK637" s="2"/>
      <c r="BL637" s="3"/>
      <c r="BM637" s="3"/>
      <c r="BN637" s="3"/>
      <c r="BO637" s="3"/>
    </row>
    <row r="638" spans="1:67" ht="15">
      <c r="A638" s="65" t="s">
        <v>842</v>
      </c>
      <c r="B638" s="66"/>
      <c r="C638" s="66"/>
      <c r="D638" s="67">
        <v>1.5</v>
      </c>
      <c r="E638" s="69">
        <v>72.7685172066911</v>
      </c>
      <c r="F638" s="103" t="s">
        <v>6746</v>
      </c>
      <c r="G638" s="66"/>
      <c r="H638" s="70"/>
      <c r="I638" s="71"/>
      <c r="J638" s="71"/>
      <c r="K638" s="70" t="s">
        <v>8023</v>
      </c>
      <c r="L638" s="74"/>
      <c r="M638" s="75">
        <v>2514.584716796875</v>
      </c>
      <c r="N638" s="75">
        <v>318.2738037109375</v>
      </c>
      <c r="O638" s="76"/>
      <c r="P638" s="77"/>
      <c r="Q638" s="77"/>
      <c r="R638" s="89"/>
      <c r="S638" s="48">
        <v>1</v>
      </c>
      <c r="T638" s="48">
        <v>0</v>
      </c>
      <c r="U638" s="49">
        <v>0</v>
      </c>
      <c r="V638" s="49">
        <v>0.076923</v>
      </c>
      <c r="W638" s="49">
        <v>0</v>
      </c>
      <c r="X638" s="49">
        <v>0.606177</v>
      </c>
      <c r="Y638" s="49">
        <v>0</v>
      </c>
      <c r="Z638" s="49">
        <v>0</v>
      </c>
      <c r="AA638" s="72">
        <v>638</v>
      </c>
      <c r="AB638" s="72"/>
      <c r="AC638" s="73"/>
      <c r="AD638" s="79" t="s">
        <v>4522</v>
      </c>
      <c r="AE638" s="79">
        <v>453</v>
      </c>
      <c r="AF638" s="79">
        <v>440</v>
      </c>
      <c r="AG638" s="79">
        <v>12689</v>
      </c>
      <c r="AH638" s="79">
        <v>59833</v>
      </c>
      <c r="AI638" s="79"/>
      <c r="AJ638" s="87" t="s">
        <v>5127</v>
      </c>
      <c r="AK638" s="79"/>
      <c r="AL638" s="79"/>
      <c r="AM638" s="79"/>
      <c r="AN638" s="81">
        <v>40050.0534375</v>
      </c>
      <c r="AO638" s="79"/>
      <c r="AP638" s="79" t="b">
        <v>1</v>
      </c>
      <c r="AQ638" s="79" t="b">
        <v>0</v>
      </c>
      <c r="AR638" s="79" t="b">
        <v>1</v>
      </c>
      <c r="AS638" s="79"/>
      <c r="AT638" s="79">
        <v>6</v>
      </c>
      <c r="AU638" s="84" t="s">
        <v>6484</v>
      </c>
      <c r="AV638" s="79" t="b">
        <v>0</v>
      </c>
      <c r="AW638" s="79" t="s">
        <v>6792</v>
      </c>
      <c r="AX638" s="84" t="s">
        <v>7365</v>
      </c>
      <c r="AY638" s="79" t="s">
        <v>65</v>
      </c>
      <c r="AZ638" s="79" t="str">
        <f>REPLACE(INDEX(GroupVertices[Group],MATCH(Vertices[[#This Row],[Vertex]],GroupVertices[Vertex],0)),1,1,"")</f>
        <v>10</v>
      </c>
      <c r="BA638" s="48"/>
      <c r="BB638" s="48"/>
      <c r="BC638" s="48"/>
      <c r="BD638" s="48"/>
      <c r="BE638" s="48"/>
      <c r="BF638" s="48"/>
      <c r="BG638" s="48"/>
      <c r="BH638" s="48"/>
      <c r="BI638" s="48"/>
      <c r="BJ638" s="48"/>
      <c r="BK638" s="2"/>
      <c r="BL638" s="3"/>
      <c r="BM638" s="3"/>
      <c r="BN638" s="3"/>
      <c r="BO638" s="3"/>
    </row>
    <row r="639" spans="1:67" ht="15">
      <c r="A639" s="65" t="s">
        <v>843</v>
      </c>
      <c r="B639" s="66"/>
      <c r="C639" s="66"/>
      <c r="D639" s="67">
        <v>1.5</v>
      </c>
      <c r="E639" s="69">
        <v>72.7685172066911</v>
      </c>
      <c r="F639" s="103" t="s">
        <v>6747</v>
      </c>
      <c r="G639" s="66"/>
      <c r="H639" s="70"/>
      <c r="I639" s="71"/>
      <c r="J639" s="71"/>
      <c r="K639" s="70" t="s">
        <v>8024</v>
      </c>
      <c r="L639" s="74"/>
      <c r="M639" s="75">
        <v>2367.075439453125</v>
      </c>
      <c r="N639" s="75">
        <v>1670.9237060546875</v>
      </c>
      <c r="O639" s="76"/>
      <c r="P639" s="77"/>
      <c r="Q639" s="77"/>
      <c r="R639" s="89"/>
      <c r="S639" s="48">
        <v>1</v>
      </c>
      <c r="T639" s="48">
        <v>0</v>
      </c>
      <c r="U639" s="49">
        <v>0</v>
      </c>
      <c r="V639" s="49">
        <v>0.076923</v>
      </c>
      <c r="W639" s="49">
        <v>0</v>
      </c>
      <c r="X639" s="49">
        <v>0.606177</v>
      </c>
      <c r="Y639" s="49">
        <v>0</v>
      </c>
      <c r="Z639" s="49">
        <v>0</v>
      </c>
      <c r="AA639" s="72">
        <v>639</v>
      </c>
      <c r="AB639" s="72"/>
      <c r="AC639" s="73"/>
      <c r="AD639" s="79" t="s">
        <v>4523</v>
      </c>
      <c r="AE639" s="79">
        <v>57</v>
      </c>
      <c r="AF639" s="79">
        <v>123</v>
      </c>
      <c r="AG639" s="79">
        <v>5615</v>
      </c>
      <c r="AH639" s="79">
        <v>9576</v>
      </c>
      <c r="AI639" s="79"/>
      <c r="AJ639" s="79" t="s">
        <v>5128</v>
      </c>
      <c r="AK639" s="79"/>
      <c r="AL639" s="79"/>
      <c r="AM639" s="79"/>
      <c r="AN639" s="81">
        <v>41217.868113425924</v>
      </c>
      <c r="AO639" s="84" t="s">
        <v>6405</v>
      </c>
      <c r="AP639" s="79" t="b">
        <v>0</v>
      </c>
      <c r="AQ639" s="79" t="b">
        <v>0</v>
      </c>
      <c r="AR639" s="79" t="b">
        <v>0</v>
      </c>
      <c r="AS639" s="79"/>
      <c r="AT639" s="79">
        <v>5</v>
      </c>
      <c r="AU639" s="84" t="s">
        <v>6487</v>
      </c>
      <c r="AV639" s="79" t="b">
        <v>0</v>
      </c>
      <c r="AW639" s="79" t="s">
        <v>6792</v>
      </c>
      <c r="AX639" s="84" t="s">
        <v>7366</v>
      </c>
      <c r="AY639" s="79" t="s">
        <v>65</v>
      </c>
      <c r="AZ639" s="79" t="str">
        <f>REPLACE(INDEX(GroupVertices[Group],MATCH(Vertices[[#This Row],[Vertex]],GroupVertices[Vertex],0)),1,1,"")</f>
        <v>10</v>
      </c>
      <c r="BA639" s="48"/>
      <c r="BB639" s="48"/>
      <c r="BC639" s="48"/>
      <c r="BD639" s="48"/>
      <c r="BE639" s="48"/>
      <c r="BF639" s="48"/>
      <c r="BG639" s="48"/>
      <c r="BH639" s="48"/>
      <c r="BI639" s="48"/>
      <c r="BJ639" s="48"/>
      <c r="BK639" s="2"/>
      <c r="BL639" s="3"/>
      <c r="BM639" s="3"/>
      <c r="BN639" s="3"/>
      <c r="BO639" s="3"/>
    </row>
    <row r="640" spans="1:67" ht="15">
      <c r="A640" s="65" t="s">
        <v>844</v>
      </c>
      <c r="B640" s="66"/>
      <c r="C640" s="66"/>
      <c r="D640" s="67">
        <v>1.5</v>
      </c>
      <c r="E640" s="69">
        <v>72.7685172066911</v>
      </c>
      <c r="F640" s="103" t="s">
        <v>6748</v>
      </c>
      <c r="G640" s="66"/>
      <c r="H640" s="70"/>
      <c r="I640" s="71"/>
      <c r="J640" s="71"/>
      <c r="K640" s="70" t="s">
        <v>8025</v>
      </c>
      <c r="L640" s="74"/>
      <c r="M640" s="75">
        <v>2353.4697265625</v>
      </c>
      <c r="N640" s="75">
        <v>1041.349853515625</v>
      </c>
      <c r="O640" s="76"/>
      <c r="P640" s="77"/>
      <c r="Q640" s="77"/>
      <c r="R640" s="89"/>
      <c r="S640" s="48">
        <v>1</v>
      </c>
      <c r="T640" s="48">
        <v>0</v>
      </c>
      <c r="U640" s="49">
        <v>0</v>
      </c>
      <c r="V640" s="49">
        <v>0.076923</v>
      </c>
      <c r="W640" s="49">
        <v>0</v>
      </c>
      <c r="X640" s="49">
        <v>0.606177</v>
      </c>
      <c r="Y640" s="49">
        <v>0</v>
      </c>
      <c r="Z640" s="49">
        <v>0</v>
      </c>
      <c r="AA640" s="72">
        <v>640</v>
      </c>
      <c r="AB640" s="72"/>
      <c r="AC640" s="73"/>
      <c r="AD640" s="79" t="s">
        <v>844</v>
      </c>
      <c r="AE640" s="79">
        <v>188</v>
      </c>
      <c r="AF640" s="79">
        <v>165</v>
      </c>
      <c r="AG640" s="79">
        <v>2983</v>
      </c>
      <c r="AH640" s="79">
        <v>14605</v>
      </c>
      <c r="AI640" s="79"/>
      <c r="AJ640" s="79" t="s">
        <v>5129</v>
      </c>
      <c r="AK640" s="79"/>
      <c r="AL640" s="79"/>
      <c r="AM640" s="79"/>
      <c r="AN640" s="81">
        <v>43573.98395833333</v>
      </c>
      <c r="AO640" s="84" t="s">
        <v>6406</v>
      </c>
      <c r="AP640" s="79" t="b">
        <v>1</v>
      </c>
      <c r="AQ640" s="79" t="b">
        <v>0</v>
      </c>
      <c r="AR640" s="79" t="b">
        <v>0</v>
      </c>
      <c r="AS640" s="79"/>
      <c r="AT640" s="79">
        <v>0</v>
      </c>
      <c r="AU640" s="79"/>
      <c r="AV640" s="79" t="b">
        <v>0</v>
      </c>
      <c r="AW640" s="79" t="s">
        <v>6792</v>
      </c>
      <c r="AX640" s="84" t="s">
        <v>7367</v>
      </c>
      <c r="AY640" s="79" t="s">
        <v>65</v>
      </c>
      <c r="AZ640" s="79" t="str">
        <f>REPLACE(INDEX(GroupVertices[Group],MATCH(Vertices[[#This Row],[Vertex]],GroupVertices[Vertex],0)),1,1,"")</f>
        <v>10</v>
      </c>
      <c r="BA640" s="48"/>
      <c r="BB640" s="48"/>
      <c r="BC640" s="48"/>
      <c r="BD640" s="48"/>
      <c r="BE640" s="48"/>
      <c r="BF640" s="48"/>
      <c r="BG640" s="48"/>
      <c r="BH640" s="48"/>
      <c r="BI640" s="48"/>
      <c r="BJ640" s="48"/>
      <c r="BK640" s="2"/>
      <c r="BL640" s="3"/>
      <c r="BM640" s="3"/>
      <c r="BN640" s="3"/>
      <c r="BO640" s="3"/>
    </row>
    <row r="641" spans="1:67" ht="15">
      <c r="A641" s="65" t="s">
        <v>845</v>
      </c>
      <c r="B641" s="66"/>
      <c r="C641" s="66"/>
      <c r="D641" s="67">
        <v>1.5</v>
      </c>
      <c r="E641" s="69">
        <v>72.7685172066911</v>
      </c>
      <c r="F641" s="103" t="s">
        <v>6749</v>
      </c>
      <c r="G641" s="66"/>
      <c r="H641" s="70"/>
      <c r="I641" s="71"/>
      <c r="J641" s="71"/>
      <c r="K641" s="70" t="s">
        <v>8026</v>
      </c>
      <c r="L641" s="74"/>
      <c r="M641" s="75">
        <v>2629.352783203125</v>
      </c>
      <c r="N641" s="75">
        <v>495.6538391113281</v>
      </c>
      <c r="O641" s="76"/>
      <c r="P641" s="77"/>
      <c r="Q641" s="77"/>
      <c r="R641" s="89"/>
      <c r="S641" s="48">
        <v>1</v>
      </c>
      <c r="T641" s="48">
        <v>0</v>
      </c>
      <c r="U641" s="49">
        <v>0</v>
      </c>
      <c r="V641" s="49">
        <v>0.076923</v>
      </c>
      <c r="W641" s="49">
        <v>0</v>
      </c>
      <c r="X641" s="49">
        <v>0.606177</v>
      </c>
      <c r="Y641" s="49">
        <v>0</v>
      </c>
      <c r="Z641" s="49">
        <v>0</v>
      </c>
      <c r="AA641" s="72">
        <v>641</v>
      </c>
      <c r="AB641" s="72"/>
      <c r="AC641" s="73"/>
      <c r="AD641" s="79" t="s">
        <v>4524</v>
      </c>
      <c r="AE641" s="79">
        <v>1939</v>
      </c>
      <c r="AF641" s="79">
        <v>763</v>
      </c>
      <c r="AG641" s="79">
        <v>57932</v>
      </c>
      <c r="AH641" s="79">
        <v>48672</v>
      </c>
      <c r="AI641" s="79"/>
      <c r="AJ641" s="79" t="s">
        <v>5130</v>
      </c>
      <c r="AK641" s="79" t="s">
        <v>5555</v>
      </c>
      <c r="AL641" s="84" t="s">
        <v>5853</v>
      </c>
      <c r="AM641" s="79"/>
      <c r="AN641" s="81">
        <v>40592.99986111111</v>
      </c>
      <c r="AO641" s="84" t="s">
        <v>6407</v>
      </c>
      <c r="AP641" s="79" t="b">
        <v>0</v>
      </c>
      <c r="AQ641" s="79" t="b">
        <v>0</v>
      </c>
      <c r="AR641" s="79" t="b">
        <v>1</v>
      </c>
      <c r="AS641" s="79"/>
      <c r="AT641" s="79">
        <v>63</v>
      </c>
      <c r="AU641" s="84" t="s">
        <v>6484</v>
      </c>
      <c r="AV641" s="79" t="b">
        <v>0</v>
      </c>
      <c r="AW641" s="79" t="s">
        <v>6792</v>
      </c>
      <c r="AX641" s="84" t="s">
        <v>7368</v>
      </c>
      <c r="AY641" s="79" t="s">
        <v>65</v>
      </c>
      <c r="AZ641" s="79" t="str">
        <f>REPLACE(INDEX(GroupVertices[Group],MATCH(Vertices[[#This Row],[Vertex]],GroupVertices[Vertex],0)),1,1,"")</f>
        <v>10</v>
      </c>
      <c r="BA641" s="48"/>
      <c r="BB641" s="48"/>
      <c r="BC641" s="48"/>
      <c r="BD641" s="48"/>
      <c r="BE641" s="48"/>
      <c r="BF641" s="48"/>
      <c r="BG641" s="48"/>
      <c r="BH641" s="48"/>
      <c r="BI641" s="48"/>
      <c r="BJ641" s="48"/>
      <c r="BK641" s="2"/>
      <c r="BL641" s="3"/>
      <c r="BM641" s="3"/>
      <c r="BN641" s="3"/>
      <c r="BO641" s="3"/>
    </row>
    <row r="642" spans="1:67" ht="15">
      <c r="A642" s="65" t="s">
        <v>846</v>
      </c>
      <c r="B642" s="66"/>
      <c r="C642" s="66"/>
      <c r="D642" s="67">
        <v>1.5</v>
      </c>
      <c r="E642" s="69">
        <v>72.7685172066911</v>
      </c>
      <c r="F642" s="103" t="s">
        <v>6750</v>
      </c>
      <c r="G642" s="66"/>
      <c r="H642" s="70"/>
      <c r="I642" s="71"/>
      <c r="J642" s="71"/>
      <c r="K642" s="70" t="s">
        <v>8027</v>
      </c>
      <c r="L642" s="74"/>
      <c r="M642" s="75">
        <v>2815.3603515625</v>
      </c>
      <c r="N642" s="75">
        <v>1552.53857421875</v>
      </c>
      <c r="O642" s="76"/>
      <c r="P642" s="77"/>
      <c r="Q642" s="77"/>
      <c r="R642" s="89"/>
      <c r="S642" s="48">
        <v>1</v>
      </c>
      <c r="T642" s="48">
        <v>0</v>
      </c>
      <c r="U642" s="49">
        <v>0</v>
      </c>
      <c r="V642" s="49">
        <v>0.076923</v>
      </c>
      <c r="W642" s="49">
        <v>0</v>
      </c>
      <c r="X642" s="49">
        <v>0.606177</v>
      </c>
      <c r="Y642" s="49">
        <v>0</v>
      </c>
      <c r="Z642" s="49">
        <v>0</v>
      </c>
      <c r="AA642" s="72">
        <v>642</v>
      </c>
      <c r="AB642" s="72"/>
      <c r="AC642" s="73"/>
      <c r="AD642" s="79" t="s">
        <v>4525</v>
      </c>
      <c r="AE642" s="79">
        <v>2040</v>
      </c>
      <c r="AF642" s="79">
        <v>3617</v>
      </c>
      <c r="AG642" s="79">
        <v>43832</v>
      </c>
      <c r="AH642" s="79">
        <v>51153</v>
      </c>
      <c r="AI642" s="79"/>
      <c r="AJ642" s="79" t="s">
        <v>5131</v>
      </c>
      <c r="AK642" s="79" t="s">
        <v>5556</v>
      </c>
      <c r="AL642" s="84" t="s">
        <v>5854</v>
      </c>
      <c r="AM642" s="79"/>
      <c r="AN642" s="81">
        <v>40674.87609953704</v>
      </c>
      <c r="AO642" s="84" t="s">
        <v>6408</v>
      </c>
      <c r="AP642" s="79" t="b">
        <v>1</v>
      </c>
      <c r="AQ642" s="79" t="b">
        <v>0</v>
      </c>
      <c r="AR642" s="79" t="b">
        <v>0</v>
      </c>
      <c r="AS642" s="79"/>
      <c r="AT642" s="79">
        <v>61</v>
      </c>
      <c r="AU642" s="84" t="s">
        <v>6484</v>
      </c>
      <c r="AV642" s="79" t="b">
        <v>0</v>
      </c>
      <c r="AW642" s="79" t="s">
        <v>6792</v>
      </c>
      <c r="AX642" s="84" t="s">
        <v>7369</v>
      </c>
      <c r="AY642" s="79" t="s">
        <v>65</v>
      </c>
      <c r="AZ642" s="79" t="str">
        <f>REPLACE(INDEX(GroupVertices[Group],MATCH(Vertices[[#This Row],[Vertex]],GroupVertices[Vertex],0)),1,1,"")</f>
        <v>10</v>
      </c>
      <c r="BA642" s="48"/>
      <c r="BB642" s="48"/>
      <c r="BC642" s="48"/>
      <c r="BD642" s="48"/>
      <c r="BE642" s="48"/>
      <c r="BF642" s="48"/>
      <c r="BG642" s="48"/>
      <c r="BH642" s="48"/>
      <c r="BI642" s="48"/>
      <c r="BJ642" s="48"/>
      <c r="BK642" s="2"/>
      <c r="BL642" s="3"/>
      <c r="BM642" s="3"/>
      <c r="BN642" s="3"/>
      <c r="BO642" s="3"/>
    </row>
    <row r="643" spans="1:67" ht="15">
      <c r="A643" s="65" t="s">
        <v>847</v>
      </c>
      <c r="B643" s="66"/>
      <c r="C643" s="66"/>
      <c r="D643" s="67">
        <v>1.5</v>
      </c>
      <c r="E643" s="69">
        <v>72.7685172066911</v>
      </c>
      <c r="F643" s="103" t="s">
        <v>6751</v>
      </c>
      <c r="G643" s="66"/>
      <c r="H643" s="70"/>
      <c r="I643" s="71"/>
      <c r="J643" s="71"/>
      <c r="K643" s="70" t="s">
        <v>8028</v>
      </c>
      <c r="L643" s="74"/>
      <c r="M643" s="75">
        <v>2795.0986328125</v>
      </c>
      <c r="N643" s="75">
        <v>703.2206420898438</v>
      </c>
      <c r="O643" s="76"/>
      <c r="P643" s="77"/>
      <c r="Q643" s="77"/>
      <c r="R643" s="89"/>
      <c r="S643" s="48">
        <v>1</v>
      </c>
      <c r="T643" s="48">
        <v>0</v>
      </c>
      <c r="U643" s="49">
        <v>0</v>
      </c>
      <c r="V643" s="49">
        <v>0.076923</v>
      </c>
      <c r="W643" s="49">
        <v>0</v>
      </c>
      <c r="X643" s="49">
        <v>0.606177</v>
      </c>
      <c r="Y643" s="49">
        <v>0</v>
      </c>
      <c r="Z643" s="49">
        <v>0</v>
      </c>
      <c r="AA643" s="72">
        <v>643</v>
      </c>
      <c r="AB643" s="72"/>
      <c r="AC643" s="73"/>
      <c r="AD643" s="79" t="s">
        <v>4526</v>
      </c>
      <c r="AE643" s="79">
        <v>825</v>
      </c>
      <c r="AF643" s="79">
        <v>532</v>
      </c>
      <c r="AG643" s="79">
        <v>22907</v>
      </c>
      <c r="AH643" s="79">
        <v>23989</v>
      </c>
      <c r="AI643" s="79"/>
      <c r="AJ643" s="79" t="s">
        <v>5132</v>
      </c>
      <c r="AK643" s="79" t="s">
        <v>5557</v>
      </c>
      <c r="AL643" s="79"/>
      <c r="AM643" s="79"/>
      <c r="AN643" s="81">
        <v>42425.14730324074</v>
      </c>
      <c r="AO643" s="84" t="s">
        <v>6409</v>
      </c>
      <c r="AP643" s="79" t="b">
        <v>1</v>
      </c>
      <c r="AQ643" s="79" t="b">
        <v>0</v>
      </c>
      <c r="AR643" s="79" t="b">
        <v>1</v>
      </c>
      <c r="AS643" s="79"/>
      <c r="AT643" s="79">
        <v>14</v>
      </c>
      <c r="AU643" s="79"/>
      <c r="AV643" s="79" t="b">
        <v>0</v>
      </c>
      <c r="AW643" s="79" t="s">
        <v>6792</v>
      </c>
      <c r="AX643" s="84" t="s">
        <v>7370</v>
      </c>
      <c r="AY643" s="79" t="s">
        <v>65</v>
      </c>
      <c r="AZ643" s="79" t="str">
        <f>REPLACE(INDEX(GroupVertices[Group],MATCH(Vertices[[#This Row],[Vertex]],GroupVertices[Vertex],0)),1,1,"")</f>
        <v>10</v>
      </c>
      <c r="BA643" s="48"/>
      <c r="BB643" s="48"/>
      <c r="BC643" s="48"/>
      <c r="BD643" s="48"/>
      <c r="BE643" s="48"/>
      <c r="BF643" s="48"/>
      <c r="BG643" s="48"/>
      <c r="BH643" s="48"/>
      <c r="BI643" s="48"/>
      <c r="BJ643" s="48"/>
      <c r="BK643" s="2"/>
      <c r="BL643" s="3"/>
      <c r="BM643" s="3"/>
      <c r="BN643" s="3"/>
      <c r="BO643" s="3"/>
    </row>
    <row r="644" spans="1:67" ht="15">
      <c r="A644" s="65" t="s">
        <v>848</v>
      </c>
      <c r="B644" s="66"/>
      <c r="C644" s="66"/>
      <c r="D644" s="67">
        <v>1.5</v>
      </c>
      <c r="E644" s="69">
        <v>88.33627762820258</v>
      </c>
      <c r="F644" s="103" t="s">
        <v>6759</v>
      </c>
      <c r="G644" s="66"/>
      <c r="H644" s="70"/>
      <c r="I644" s="71"/>
      <c r="J644" s="71"/>
      <c r="K644" s="70" t="s">
        <v>8044</v>
      </c>
      <c r="L644" s="74"/>
      <c r="M644" s="75">
        <v>4485.88916015625</v>
      </c>
      <c r="N644" s="75">
        <v>4610.1796875</v>
      </c>
      <c r="O644" s="76"/>
      <c r="P644" s="77"/>
      <c r="Q644" s="77"/>
      <c r="R644" s="89"/>
      <c r="S644" s="48">
        <v>1</v>
      </c>
      <c r="T644" s="48">
        <v>0</v>
      </c>
      <c r="U644" s="49">
        <v>0</v>
      </c>
      <c r="V644" s="49">
        <v>0.333333</v>
      </c>
      <c r="W644" s="49">
        <v>0</v>
      </c>
      <c r="X644" s="49">
        <v>0.77027</v>
      </c>
      <c r="Y644" s="49">
        <v>0</v>
      </c>
      <c r="Z644" s="49">
        <v>0</v>
      </c>
      <c r="AA644" s="72">
        <v>644</v>
      </c>
      <c r="AB644" s="72"/>
      <c r="AC644" s="73"/>
      <c r="AD644" s="79" t="s">
        <v>848</v>
      </c>
      <c r="AE644" s="79">
        <v>771</v>
      </c>
      <c r="AF644" s="79">
        <v>725</v>
      </c>
      <c r="AG644" s="79">
        <v>46203</v>
      </c>
      <c r="AH644" s="79">
        <v>28778</v>
      </c>
      <c r="AI644" s="79"/>
      <c r="AJ644" s="79" t="s">
        <v>5148</v>
      </c>
      <c r="AK644" s="79" t="s">
        <v>5566</v>
      </c>
      <c r="AL644" s="79"/>
      <c r="AM644" s="79"/>
      <c r="AN644" s="81">
        <v>39581.92159722222</v>
      </c>
      <c r="AO644" s="84" t="s">
        <v>6424</v>
      </c>
      <c r="AP644" s="79" t="b">
        <v>0</v>
      </c>
      <c r="AQ644" s="79" t="b">
        <v>0</v>
      </c>
      <c r="AR644" s="79" t="b">
        <v>1</v>
      </c>
      <c r="AS644" s="79"/>
      <c r="AT644" s="79">
        <v>127</v>
      </c>
      <c r="AU644" s="84" t="s">
        <v>6496</v>
      </c>
      <c r="AV644" s="79" t="b">
        <v>0</v>
      </c>
      <c r="AW644" s="79" t="s">
        <v>6792</v>
      </c>
      <c r="AX644" s="84" t="s">
        <v>7386</v>
      </c>
      <c r="AY644" s="79" t="s">
        <v>65</v>
      </c>
      <c r="AZ644" s="79" t="str">
        <f>REPLACE(INDEX(GroupVertices[Group],MATCH(Vertices[[#This Row],[Vertex]],GroupVertices[Vertex],0)),1,1,"")</f>
        <v>47</v>
      </c>
      <c r="BA644" s="48"/>
      <c r="BB644" s="48"/>
      <c r="BC644" s="48"/>
      <c r="BD644" s="48"/>
      <c r="BE644" s="48"/>
      <c r="BF644" s="48"/>
      <c r="BG644" s="48"/>
      <c r="BH644" s="48"/>
      <c r="BI644" s="48"/>
      <c r="BJ644" s="48"/>
      <c r="BK644" s="2"/>
      <c r="BL644" s="3"/>
      <c r="BM644" s="3"/>
      <c r="BN644" s="3"/>
      <c r="BO644" s="3"/>
    </row>
    <row r="645" spans="1:67" ht="15">
      <c r="A645" s="65" t="s">
        <v>849</v>
      </c>
      <c r="B645" s="66"/>
      <c r="C645" s="66"/>
      <c r="D645" s="67">
        <v>1.5</v>
      </c>
      <c r="E645" s="69">
        <v>88.33627762820258</v>
      </c>
      <c r="F645" s="103" t="s">
        <v>6760</v>
      </c>
      <c r="G645" s="66"/>
      <c r="H645" s="70"/>
      <c r="I645" s="71"/>
      <c r="J645" s="71"/>
      <c r="K645" s="70" t="s">
        <v>8045</v>
      </c>
      <c r="L645" s="74"/>
      <c r="M645" s="75">
        <v>4287.70556640625</v>
      </c>
      <c r="N645" s="75">
        <v>4190.572265625</v>
      </c>
      <c r="O645" s="76"/>
      <c r="P645" s="77"/>
      <c r="Q645" s="77"/>
      <c r="R645" s="89"/>
      <c r="S645" s="48">
        <v>1</v>
      </c>
      <c r="T645" s="48">
        <v>0</v>
      </c>
      <c r="U645" s="49">
        <v>0</v>
      </c>
      <c r="V645" s="49">
        <v>0.333333</v>
      </c>
      <c r="W645" s="49">
        <v>0</v>
      </c>
      <c r="X645" s="49">
        <v>0.77027</v>
      </c>
      <c r="Y645" s="49">
        <v>0</v>
      </c>
      <c r="Z645" s="49">
        <v>0</v>
      </c>
      <c r="AA645" s="72">
        <v>645</v>
      </c>
      <c r="AB645" s="72"/>
      <c r="AC645" s="73"/>
      <c r="AD645" s="79" t="s">
        <v>4542</v>
      </c>
      <c r="AE645" s="79">
        <v>456</v>
      </c>
      <c r="AF645" s="79">
        <v>259</v>
      </c>
      <c r="AG645" s="79">
        <v>1959</v>
      </c>
      <c r="AH645" s="79">
        <v>7071</v>
      </c>
      <c r="AI645" s="79"/>
      <c r="AJ645" s="79" t="s">
        <v>5149</v>
      </c>
      <c r="AK645" s="79" t="s">
        <v>5302</v>
      </c>
      <c r="AL645" s="79"/>
      <c r="AM645" s="79"/>
      <c r="AN645" s="81">
        <v>41635.04775462963</v>
      </c>
      <c r="AO645" s="79"/>
      <c r="AP645" s="79" t="b">
        <v>0</v>
      </c>
      <c r="AQ645" s="79" t="b">
        <v>0</v>
      </c>
      <c r="AR645" s="79" t="b">
        <v>0</v>
      </c>
      <c r="AS645" s="79"/>
      <c r="AT645" s="79">
        <v>15</v>
      </c>
      <c r="AU645" s="84" t="s">
        <v>6484</v>
      </c>
      <c r="AV645" s="79" t="b">
        <v>0</v>
      </c>
      <c r="AW645" s="79" t="s">
        <v>6792</v>
      </c>
      <c r="AX645" s="84" t="s">
        <v>7387</v>
      </c>
      <c r="AY645" s="79" t="s">
        <v>65</v>
      </c>
      <c r="AZ645" s="79" t="str">
        <f>REPLACE(INDEX(GroupVertices[Group],MATCH(Vertices[[#This Row],[Vertex]],GroupVertices[Vertex],0)),1,1,"")</f>
        <v>47</v>
      </c>
      <c r="BA645" s="48"/>
      <c r="BB645" s="48"/>
      <c r="BC645" s="48"/>
      <c r="BD645" s="48"/>
      <c r="BE645" s="48"/>
      <c r="BF645" s="48"/>
      <c r="BG645" s="48"/>
      <c r="BH645" s="48"/>
      <c r="BI645" s="48"/>
      <c r="BJ645" s="48"/>
      <c r="BK645" s="2"/>
      <c r="BL645" s="3"/>
      <c r="BM645" s="3"/>
      <c r="BN645" s="3"/>
      <c r="BO645" s="3"/>
    </row>
    <row r="646" spans="1:67" ht="15">
      <c r="A646" s="65" t="s">
        <v>850</v>
      </c>
      <c r="B646" s="66"/>
      <c r="C646" s="66"/>
      <c r="D646" s="67">
        <v>1.5</v>
      </c>
      <c r="E646" s="69">
        <v>100</v>
      </c>
      <c r="F646" s="103" t="s">
        <v>6762</v>
      </c>
      <c r="G646" s="66"/>
      <c r="H646" s="70"/>
      <c r="I646" s="71"/>
      <c r="J646" s="71"/>
      <c r="K646" s="70" t="s">
        <v>8047</v>
      </c>
      <c r="L646" s="74"/>
      <c r="M646" s="75">
        <v>5773.12548828125</v>
      </c>
      <c r="N646" s="75">
        <v>3288.828125</v>
      </c>
      <c r="O646" s="76"/>
      <c r="P646" s="77"/>
      <c r="Q646" s="77"/>
      <c r="R646" s="89"/>
      <c r="S646" s="48">
        <v>1</v>
      </c>
      <c r="T646" s="48">
        <v>0</v>
      </c>
      <c r="U646" s="49">
        <v>0</v>
      </c>
      <c r="V646" s="49">
        <v>1</v>
      </c>
      <c r="W646" s="49">
        <v>0</v>
      </c>
      <c r="X646" s="49">
        <v>0.999999</v>
      </c>
      <c r="Y646" s="49">
        <v>0</v>
      </c>
      <c r="Z646" s="49">
        <v>0</v>
      </c>
      <c r="AA646" s="72">
        <v>646</v>
      </c>
      <c r="AB646" s="72"/>
      <c r="AC646" s="73"/>
      <c r="AD646" s="79" t="s">
        <v>4544</v>
      </c>
      <c r="AE646" s="79">
        <v>6917</v>
      </c>
      <c r="AF646" s="79">
        <v>45745</v>
      </c>
      <c r="AG646" s="79">
        <v>28822</v>
      </c>
      <c r="AH646" s="79">
        <v>6803</v>
      </c>
      <c r="AI646" s="79"/>
      <c r="AJ646" s="79" t="s">
        <v>5151</v>
      </c>
      <c r="AK646" s="79" t="s">
        <v>3903</v>
      </c>
      <c r="AL646" s="84" t="s">
        <v>5862</v>
      </c>
      <c r="AM646" s="79"/>
      <c r="AN646" s="81">
        <v>39683.04924768519</v>
      </c>
      <c r="AO646" s="84" t="s">
        <v>6426</v>
      </c>
      <c r="AP646" s="79" t="b">
        <v>0</v>
      </c>
      <c r="AQ646" s="79" t="b">
        <v>0</v>
      </c>
      <c r="AR646" s="79" t="b">
        <v>1</v>
      </c>
      <c r="AS646" s="79"/>
      <c r="AT646" s="79">
        <v>2284</v>
      </c>
      <c r="AU646" s="84" t="s">
        <v>6484</v>
      </c>
      <c r="AV646" s="79" t="b">
        <v>0</v>
      </c>
      <c r="AW646" s="79" t="s">
        <v>6792</v>
      </c>
      <c r="AX646" s="84" t="s">
        <v>7389</v>
      </c>
      <c r="AY646" s="79" t="s">
        <v>65</v>
      </c>
      <c r="AZ646" s="79" t="str">
        <f>REPLACE(INDEX(GroupVertices[Group],MATCH(Vertices[[#This Row],[Vertex]],GroupVertices[Vertex],0)),1,1,"")</f>
        <v>104</v>
      </c>
      <c r="BA646" s="48"/>
      <c r="BB646" s="48"/>
      <c r="BC646" s="48"/>
      <c r="BD646" s="48"/>
      <c r="BE646" s="48"/>
      <c r="BF646" s="48"/>
      <c r="BG646" s="48"/>
      <c r="BH646" s="48"/>
      <c r="BI646" s="48"/>
      <c r="BJ646" s="48"/>
      <c r="BK646" s="2"/>
      <c r="BL646" s="3"/>
      <c r="BM646" s="3"/>
      <c r="BN646" s="3"/>
      <c r="BO646" s="3"/>
    </row>
    <row r="647" spans="1:67" ht="15">
      <c r="A647" s="65" t="s">
        <v>851</v>
      </c>
      <c r="B647" s="66"/>
      <c r="C647" s="66"/>
      <c r="D647" s="67">
        <v>1.5</v>
      </c>
      <c r="E647" s="69">
        <v>88.33627762820258</v>
      </c>
      <c r="F647" s="103" t="s">
        <v>6763</v>
      </c>
      <c r="G647" s="66"/>
      <c r="H647" s="70"/>
      <c r="I647" s="71"/>
      <c r="J647" s="71"/>
      <c r="K647" s="70" t="s">
        <v>8049</v>
      </c>
      <c r="L647" s="74"/>
      <c r="M647" s="75">
        <v>4485.88623046875</v>
      </c>
      <c r="N647" s="75">
        <v>1693.634765625</v>
      </c>
      <c r="O647" s="76"/>
      <c r="P647" s="77"/>
      <c r="Q647" s="77"/>
      <c r="R647" s="89"/>
      <c r="S647" s="48">
        <v>1</v>
      </c>
      <c r="T647" s="48">
        <v>0</v>
      </c>
      <c r="U647" s="49">
        <v>0</v>
      </c>
      <c r="V647" s="49">
        <v>0.333333</v>
      </c>
      <c r="W647" s="49">
        <v>0</v>
      </c>
      <c r="X647" s="49">
        <v>0.77027</v>
      </c>
      <c r="Y647" s="49">
        <v>0</v>
      </c>
      <c r="Z647" s="49">
        <v>0</v>
      </c>
      <c r="AA647" s="72">
        <v>647</v>
      </c>
      <c r="AB647" s="72"/>
      <c r="AC647" s="73"/>
      <c r="AD647" s="79" t="s">
        <v>4546</v>
      </c>
      <c r="AE647" s="79">
        <v>5766</v>
      </c>
      <c r="AF647" s="79">
        <v>6624536</v>
      </c>
      <c r="AG647" s="79">
        <v>234469</v>
      </c>
      <c r="AH647" s="79">
        <v>7227</v>
      </c>
      <c r="AI647" s="79"/>
      <c r="AJ647" s="79" t="s">
        <v>5153</v>
      </c>
      <c r="AK647" s="79" t="s">
        <v>5248</v>
      </c>
      <c r="AL647" s="84" t="s">
        <v>5863</v>
      </c>
      <c r="AM647" s="79"/>
      <c r="AN647" s="81">
        <v>39707.67596064815</v>
      </c>
      <c r="AO647" s="84" t="s">
        <v>6428</v>
      </c>
      <c r="AP647" s="79" t="b">
        <v>0</v>
      </c>
      <c r="AQ647" s="79" t="b">
        <v>0</v>
      </c>
      <c r="AR647" s="79" t="b">
        <v>1</v>
      </c>
      <c r="AS647" s="79"/>
      <c r="AT647" s="79">
        <v>25487</v>
      </c>
      <c r="AU647" s="84" t="s">
        <v>6484</v>
      </c>
      <c r="AV647" s="79" t="b">
        <v>1</v>
      </c>
      <c r="AW647" s="79" t="s">
        <v>6792</v>
      </c>
      <c r="AX647" s="84" t="s">
        <v>7391</v>
      </c>
      <c r="AY647" s="79" t="s">
        <v>65</v>
      </c>
      <c r="AZ647" s="79" t="str">
        <f>REPLACE(INDEX(GroupVertices[Group],MATCH(Vertices[[#This Row],[Vertex]],GroupVertices[Vertex],0)),1,1,"")</f>
        <v>44</v>
      </c>
      <c r="BA647" s="48"/>
      <c r="BB647" s="48"/>
      <c r="BC647" s="48"/>
      <c r="BD647" s="48"/>
      <c r="BE647" s="48"/>
      <c r="BF647" s="48"/>
      <c r="BG647" s="48"/>
      <c r="BH647" s="48"/>
      <c r="BI647" s="48"/>
      <c r="BJ647" s="48"/>
      <c r="BK647" s="2"/>
      <c r="BL647" s="3"/>
      <c r="BM647" s="3"/>
      <c r="BN647" s="3"/>
      <c r="BO647" s="3"/>
    </row>
    <row r="648" spans="1:67" ht="15">
      <c r="A648" s="65" t="s">
        <v>852</v>
      </c>
      <c r="B648" s="66"/>
      <c r="C648" s="66"/>
      <c r="D648" s="67">
        <v>1.5</v>
      </c>
      <c r="E648" s="69">
        <v>88.33627762820258</v>
      </c>
      <c r="F648" s="103" t="s">
        <v>6764</v>
      </c>
      <c r="G648" s="66"/>
      <c r="H648" s="70"/>
      <c r="I648" s="71"/>
      <c r="J648" s="71"/>
      <c r="K648" s="70" t="s">
        <v>8050</v>
      </c>
      <c r="L648" s="74"/>
      <c r="M648" s="75">
        <v>4283.68994140625</v>
      </c>
      <c r="N648" s="75">
        <v>1273.103271484375</v>
      </c>
      <c r="O648" s="76"/>
      <c r="P648" s="77"/>
      <c r="Q648" s="77"/>
      <c r="R648" s="89"/>
      <c r="S648" s="48">
        <v>1</v>
      </c>
      <c r="T648" s="48">
        <v>0</v>
      </c>
      <c r="U648" s="49">
        <v>0</v>
      </c>
      <c r="V648" s="49">
        <v>0.333333</v>
      </c>
      <c r="W648" s="49">
        <v>0</v>
      </c>
      <c r="X648" s="49">
        <v>0.77027</v>
      </c>
      <c r="Y648" s="49">
        <v>0</v>
      </c>
      <c r="Z648" s="49">
        <v>0</v>
      </c>
      <c r="AA648" s="72">
        <v>648</v>
      </c>
      <c r="AB648" s="72"/>
      <c r="AC648" s="73"/>
      <c r="AD648" s="79" t="s">
        <v>4547</v>
      </c>
      <c r="AE648" s="79">
        <v>71</v>
      </c>
      <c r="AF648" s="79">
        <v>48</v>
      </c>
      <c r="AG648" s="79">
        <v>10140</v>
      </c>
      <c r="AH648" s="79">
        <v>8033</v>
      </c>
      <c r="AI648" s="79"/>
      <c r="AJ648" s="79" t="s">
        <v>5154</v>
      </c>
      <c r="AK648" s="79" t="s">
        <v>5330</v>
      </c>
      <c r="AL648" s="79"/>
      <c r="AM648" s="79"/>
      <c r="AN648" s="81">
        <v>40664.1815625</v>
      </c>
      <c r="AO648" s="84" t="s">
        <v>6429</v>
      </c>
      <c r="AP648" s="79" t="b">
        <v>0</v>
      </c>
      <c r="AQ648" s="79" t="b">
        <v>0</v>
      </c>
      <c r="AR648" s="79" t="b">
        <v>0</v>
      </c>
      <c r="AS648" s="79"/>
      <c r="AT648" s="79">
        <v>4</v>
      </c>
      <c r="AU648" s="84" t="s">
        <v>6499</v>
      </c>
      <c r="AV648" s="79" t="b">
        <v>0</v>
      </c>
      <c r="AW648" s="79" t="s">
        <v>6792</v>
      </c>
      <c r="AX648" s="84" t="s">
        <v>7392</v>
      </c>
      <c r="AY648" s="79" t="s">
        <v>65</v>
      </c>
      <c r="AZ648" s="79" t="str">
        <f>REPLACE(INDEX(GroupVertices[Group],MATCH(Vertices[[#This Row],[Vertex]],GroupVertices[Vertex],0)),1,1,"")</f>
        <v>44</v>
      </c>
      <c r="BA648" s="48"/>
      <c r="BB648" s="48"/>
      <c r="BC648" s="48"/>
      <c r="BD648" s="48"/>
      <c r="BE648" s="48"/>
      <c r="BF648" s="48"/>
      <c r="BG648" s="48"/>
      <c r="BH648" s="48"/>
      <c r="BI648" s="48"/>
      <c r="BJ648" s="48"/>
      <c r="BK648" s="2"/>
      <c r="BL648" s="3"/>
      <c r="BM648" s="3"/>
      <c r="BN648" s="3"/>
      <c r="BO648" s="3"/>
    </row>
    <row r="649" spans="1:67" ht="15">
      <c r="A649" s="65" t="s">
        <v>853</v>
      </c>
      <c r="B649" s="66"/>
      <c r="C649" s="66"/>
      <c r="D649" s="67">
        <v>1.5</v>
      </c>
      <c r="E649" s="69">
        <v>100</v>
      </c>
      <c r="F649" s="103" t="s">
        <v>6765</v>
      </c>
      <c r="G649" s="66"/>
      <c r="H649" s="70"/>
      <c r="I649" s="71"/>
      <c r="J649" s="71"/>
      <c r="K649" s="70" t="s">
        <v>8052</v>
      </c>
      <c r="L649" s="74"/>
      <c r="M649" s="75">
        <v>7294.44970703125</v>
      </c>
      <c r="N649" s="75">
        <v>6842.8203125</v>
      </c>
      <c r="O649" s="76"/>
      <c r="P649" s="77"/>
      <c r="Q649" s="77"/>
      <c r="R649" s="89"/>
      <c r="S649" s="48">
        <v>1</v>
      </c>
      <c r="T649" s="48">
        <v>0</v>
      </c>
      <c r="U649" s="49">
        <v>0</v>
      </c>
      <c r="V649" s="49">
        <v>1</v>
      </c>
      <c r="W649" s="49">
        <v>0</v>
      </c>
      <c r="X649" s="49">
        <v>0.999999</v>
      </c>
      <c r="Y649" s="49">
        <v>0</v>
      </c>
      <c r="Z649" s="49">
        <v>0</v>
      </c>
      <c r="AA649" s="72">
        <v>649</v>
      </c>
      <c r="AB649" s="72"/>
      <c r="AC649" s="73"/>
      <c r="AD649" s="79" t="s">
        <v>4549</v>
      </c>
      <c r="AE649" s="79">
        <v>424</v>
      </c>
      <c r="AF649" s="79">
        <v>116</v>
      </c>
      <c r="AG649" s="79">
        <v>12155</v>
      </c>
      <c r="AH649" s="79">
        <v>19111</v>
      </c>
      <c r="AI649" s="79"/>
      <c r="AJ649" s="79" t="s">
        <v>5156</v>
      </c>
      <c r="AK649" s="79" t="s">
        <v>5567</v>
      </c>
      <c r="AL649" s="79"/>
      <c r="AM649" s="79"/>
      <c r="AN649" s="81">
        <v>42007.94341435185</v>
      </c>
      <c r="AO649" s="84" t="s">
        <v>6431</v>
      </c>
      <c r="AP649" s="79" t="b">
        <v>0</v>
      </c>
      <c r="AQ649" s="79" t="b">
        <v>0</v>
      </c>
      <c r="AR649" s="79" t="b">
        <v>1</v>
      </c>
      <c r="AS649" s="79"/>
      <c r="AT649" s="79">
        <v>2</v>
      </c>
      <c r="AU649" s="84" t="s">
        <v>6484</v>
      </c>
      <c r="AV649" s="79" t="b">
        <v>0</v>
      </c>
      <c r="AW649" s="79" t="s">
        <v>6792</v>
      </c>
      <c r="AX649" s="84" t="s">
        <v>7394</v>
      </c>
      <c r="AY649" s="79" t="s">
        <v>65</v>
      </c>
      <c r="AZ649" s="79" t="str">
        <f>REPLACE(INDEX(GroupVertices[Group],MATCH(Vertices[[#This Row],[Vertex]],GroupVertices[Vertex],0)),1,1,"")</f>
        <v>91</v>
      </c>
      <c r="BA649" s="48"/>
      <c r="BB649" s="48"/>
      <c r="BC649" s="48"/>
      <c r="BD649" s="48"/>
      <c r="BE649" s="48"/>
      <c r="BF649" s="48"/>
      <c r="BG649" s="48"/>
      <c r="BH649" s="48"/>
      <c r="BI649" s="48"/>
      <c r="BJ649" s="48"/>
      <c r="BK649" s="2"/>
      <c r="BL649" s="3"/>
      <c r="BM649" s="3"/>
      <c r="BN649" s="3"/>
      <c r="BO649" s="3"/>
    </row>
    <row r="650" spans="1:67" ht="15">
      <c r="A650" s="65" t="s">
        <v>862</v>
      </c>
      <c r="B650" s="66"/>
      <c r="C650" s="66"/>
      <c r="D650" s="67">
        <v>1.5</v>
      </c>
      <c r="E650" s="69">
        <v>82.9129711256032</v>
      </c>
      <c r="F650" s="103" t="s">
        <v>6777</v>
      </c>
      <c r="G650" s="66"/>
      <c r="H650" s="70"/>
      <c r="I650" s="71"/>
      <c r="J650" s="71"/>
      <c r="K650" s="70" t="s">
        <v>8073</v>
      </c>
      <c r="L650" s="74"/>
      <c r="M650" s="75">
        <v>3689.0927734375</v>
      </c>
      <c r="N650" s="75">
        <v>1405.7022705078125</v>
      </c>
      <c r="O650" s="76"/>
      <c r="P650" s="77"/>
      <c r="Q650" s="77"/>
      <c r="R650" s="89"/>
      <c r="S650" s="48">
        <v>1</v>
      </c>
      <c r="T650" s="48">
        <v>0</v>
      </c>
      <c r="U650" s="49">
        <v>0</v>
      </c>
      <c r="V650" s="49">
        <v>0.2</v>
      </c>
      <c r="W650" s="49">
        <v>0</v>
      </c>
      <c r="X650" s="49">
        <v>0.557238</v>
      </c>
      <c r="Y650" s="49">
        <v>0</v>
      </c>
      <c r="Z650" s="49">
        <v>0</v>
      </c>
      <c r="AA650" s="72">
        <v>650</v>
      </c>
      <c r="AB650" s="72"/>
      <c r="AC650" s="73"/>
      <c r="AD650" s="79" t="s">
        <v>4570</v>
      </c>
      <c r="AE650" s="79">
        <v>1050</v>
      </c>
      <c r="AF650" s="79">
        <v>1949</v>
      </c>
      <c r="AG650" s="79">
        <v>29641</v>
      </c>
      <c r="AH650" s="79">
        <v>8141</v>
      </c>
      <c r="AI650" s="79"/>
      <c r="AJ650" s="79" t="s">
        <v>5177</v>
      </c>
      <c r="AK650" s="79" t="s">
        <v>5459</v>
      </c>
      <c r="AL650" s="84" t="s">
        <v>5873</v>
      </c>
      <c r="AM650" s="79"/>
      <c r="AN650" s="81">
        <v>40604.20207175926</v>
      </c>
      <c r="AO650" s="84" t="s">
        <v>6450</v>
      </c>
      <c r="AP650" s="79" t="b">
        <v>0</v>
      </c>
      <c r="AQ650" s="79" t="b">
        <v>0</v>
      </c>
      <c r="AR650" s="79" t="b">
        <v>1</v>
      </c>
      <c r="AS650" s="79"/>
      <c r="AT650" s="79">
        <v>194</v>
      </c>
      <c r="AU650" s="84" t="s">
        <v>6484</v>
      </c>
      <c r="AV650" s="79" t="b">
        <v>0</v>
      </c>
      <c r="AW650" s="79" t="s">
        <v>6792</v>
      </c>
      <c r="AX650" s="84" t="s">
        <v>7415</v>
      </c>
      <c r="AY650" s="79" t="s">
        <v>65</v>
      </c>
      <c r="AZ650" s="79" t="str">
        <f>REPLACE(INDEX(GroupVertices[Group],MATCH(Vertices[[#This Row],[Vertex]],GroupVertices[Vertex],0)),1,1,"")</f>
        <v>19</v>
      </c>
      <c r="BA650" s="48"/>
      <c r="BB650" s="48"/>
      <c r="BC650" s="48"/>
      <c r="BD650" s="48"/>
      <c r="BE650" s="48"/>
      <c r="BF650" s="48"/>
      <c r="BG650" s="48"/>
      <c r="BH650" s="48"/>
      <c r="BI650" s="48"/>
      <c r="BJ650" s="48"/>
      <c r="BK650" s="2"/>
      <c r="BL650" s="3"/>
      <c r="BM650" s="3"/>
      <c r="BN650" s="3"/>
      <c r="BO650" s="3"/>
    </row>
    <row r="651" spans="1:67" ht="15">
      <c r="A651" s="65" t="s">
        <v>863</v>
      </c>
      <c r="B651" s="66"/>
      <c r="C651" s="66"/>
      <c r="D651" s="67">
        <v>1.5</v>
      </c>
      <c r="E651" s="69">
        <v>100</v>
      </c>
      <c r="F651" s="103" t="s">
        <v>6779</v>
      </c>
      <c r="G651" s="66"/>
      <c r="H651" s="70"/>
      <c r="I651" s="71"/>
      <c r="J651" s="71"/>
      <c r="K651" s="70" t="s">
        <v>8077</v>
      </c>
      <c r="L651" s="74"/>
      <c r="M651" s="75">
        <v>6566.2744140625</v>
      </c>
      <c r="N651" s="75">
        <v>6179.7744140625</v>
      </c>
      <c r="O651" s="76"/>
      <c r="P651" s="77"/>
      <c r="Q651" s="77"/>
      <c r="R651" s="89"/>
      <c r="S651" s="48">
        <v>1</v>
      </c>
      <c r="T651" s="48">
        <v>0</v>
      </c>
      <c r="U651" s="49">
        <v>0</v>
      </c>
      <c r="V651" s="49">
        <v>1</v>
      </c>
      <c r="W651" s="49">
        <v>0</v>
      </c>
      <c r="X651" s="49">
        <v>0.999999</v>
      </c>
      <c r="Y651" s="49">
        <v>0</v>
      </c>
      <c r="Z651" s="49">
        <v>0</v>
      </c>
      <c r="AA651" s="72">
        <v>651</v>
      </c>
      <c r="AB651" s="72"/>
      <c r="AC651" s="73"/>
      <c r="AD651" s="79" t="s">
        <v>4574</v>
      </c>
      <c r="AE651" s="79">
        <v>165</v>
      </c>
      <c r="AF651" s="79">
        <v>158</v>
      </c>
      <c r="AG651" s="79">
        <v>1132</v>
      </c>
      <c r="AH651" s="79">
        <v>1452</v>
      </c>
      <c r="AI651" s="79"/>
      <c r="AJ651" s="79" t="s">
        <v>5181</v>
      </c>
      <c r="AK651" s="79" t="s">
        <v>5576</v>
      </c>
      <c r="AL651" s="79"/>
      <c r="AM651" s="79"/>
      <c r="AN651" s="81">
        <v>43550.76261574074</v>
      </c>
      <c r="AO651" s="84" t="s">
        <v>6454</v>
      </c>
      <c r="AP651" s="79" t="b">
        <v>0</v>
      </c>
      <c r="AQ651" s="79" t="b">
        <v>0</v>
      </c>
      <c r="AR651" s="79" t="b">
        <v>0</v>
      </c>
      <c r="AS651" s="79"/>
      <c r="AT651" s="79">
        <v>0</v>
      </c>
      <c r="AU651" s="84" t="s">
        <v>6484</v>
      </c>
      <c r="AV651" s="79" t="b">
        <v>0</v>
      </c>
      <c r="AW651" s="79" t="s">
        <v>6792</v>
      </c>
      <c r="AX651" s="84" t="s">
        <v>7419</v>
      </c>
      <c r="AY651" s="79" t="s">
        <v>65</v>
      </c>
      <c r="AZ651" s="79" t="str">
        <f>REPLACE(INDEX(GroupVertices[Group],MATCH(Vertices[[#This Row],[Vertex]],GroupVertices[Vertex],0)),1,1,"")</f>
        <v>56</v>
      </c>
      <c r="BA651" s="48"/>
      <c r="BB651" s="48"/>
      <c r="BC651" s="48"/>
      <c r="BD651" s="48"/>
      <c r="BE651" s="48"/>
      <c r="BF651" s="48"/>
      <c r="BG651" s="48"/>
      <c r="BH651" s="48"/>
      <c r="BI651" s="48"/>
      <c r="BJ651" s="48"/>
      <c r="BK651" s="2"/>
      <c r="BL651" s="3"/>
      <c r="BM651" s="3"/>
      <c r="BN651" s="3"/>
      <c r="BO651" s="3"/>
    </row>
    <row r="652" spans="1:67" ht="15">
      <c r="A652" s="65" t="s">
        <v>864</v>
      </c>
      <c r="B652" s="66"/>
      <c r="C652" s="66"/>
      <c r="D652" s="67">
        <v>1.5</v>
      </c>
      <c r="E652" s="69">
        <v>100</v>
      </c>
      <c r="F652" s="103" t="s">
        <v>6780</v>
      </c>
      <c r="G652" s="66"/>
      <c r="H652" s="70"/>
      <c r="I652" s="71"/>
      <c r="J652" s="71"/>
      <c r="K652" s="70" t="s">
        <v>8079</v>
      </c>
      <c r="L652" s="74"/>
      <c r="M652" s="75">
        <v>5773.1533203125</v>
      </c>
      <c r="N652" s="75">
        <v>2546.166015625</v>
      </c>
      <c r="O652" s="76"/>
      <c r="P652" s="77"/>
      <c r="Q652" s="77"/>
      <c r="R652" s="89"/>
      <c r="S652" s="48">
        <v>1</v>
      </c>
      <c r="T652" s="48">
        <v>0</v>
      </c>
      <c r="U652" s="49">
        <v>0</v>
      </c>
      <c r="V652" s="49">
        <v>1</v>
      </c>
      <c r="W652" s="49">
        <v>0</v>
      </c>
      <c r="X652" s="49">
        <v>0.999999</v>
      </c>
      <c r="Y652" s="49">
        <v>0</v>
      </c>
      <c r="Z652" s="49">
        <v>0</v>
      </c>
      <c r="AA652" s="72">
        <v>652</v>
      </c>
      <c r="AB652" s="72"/>
      <c r="AC652" s="73"/>
      <c r="AD652" s="79" t="s">
        <v>4576</v>
      </c>
      <c r="AE652" s="79">
        <v>1317</v>
      </c>
      <c r="AF652" s="79">
        <v>19710</v>
      </c>
      <c r="AG652" s="79">
        <v>14910</v>
      </c>
      <c r="AH652" s="79">
        <v>19412</v>
      </c>
      <c r="AI652" s="79"/>
      <c r="AJ652" s="79" t="s">
        <v>5183</v>
      </c>
      <c r="AK652" s="79"/>
      <c r="AL652" s="84" t="s">
        <v>5878</v>
      </c>
      <c r="AM652" s="79"/>
      <c r="AN652" s="81">
        <v>42380.52960648148</v>
      </c>
      <c r="AO652" s="84" t="s">
        <v>6456</v>
      </c>
      <c r="AP652" s="79" t="b">
        <v>1</v>
      </c>
      <c r="AQ652" s="79" t="b">
        <v>0</v>
      </c>
      <c r="AR652" s="79" t="b">
        <v>0</v>
      </c>
      <c r="AS652" s="79"/>
      <c r="AT652" s="79">
        <v>136</v>
      </c>
      <c r="AU652" s="79"/>
      <c r="AV652" s="79" t="b">
        <v>0</v>
      </c>
      <c r="AW652" s="79" t="s">
        <v>6792</v>
      </c>
      <c r="AX652" s="84" t="s">
        <v>7421</v>
      </c>
      <c r="AY652" s="79" t="s">
        <v>65</v>
      </c>
      <c r="AZ652" s="79" t="str">
        <f>REPLACE(INDEX(GroupVertices[Group],MATCH(Vertices[[#This Row],[Vertex]],GroupVertices[Vertex],0)),1,1,"")</f>
        <v>105</v>
      </c>
      <c r="BA652" s="48"/>
      <c r="BB652" s="48"/>
      <c r="BC652" s="48"/>
      <c r="BD652" s="48"/>
      <c r="BE652" s="48"/>
      <c r="BF652" s="48"/>
      <c r="BG652" s="48"/>
      <c r="BH652" s="48"/>
      <c r="BI652" s="48"/>
      <c r="BJ652" s="48"/>
      <c r="BK652" s="2"/>
      <c r="BL652" s="3"/>
      <c r="BM652" s="3"/>
      <c r="BN652" s="3"/>
      <c r="BO652" s="3"/>
    </row>
    <row r="653" spans="1:67" ht="15">
      <c r="A653" s="65" t="s">
        <v>865</v>
      </c>
      <c r="B653" s="66"/>
      <c r="C653" s="66"/>
      <c r="D653" s="67">
        <v>1.5</v>
      </c>
      <c r="E653" s="69">
        <v>100</v>
      </c>
      <c r="F653" s="103" t="s">
        <v>6781</v>
      </c>
      <c r="G653" s="66"/>
      <c r="H653" s="70"/>
      <c r="I653" s="71"/>
      <c r="J653" s="71"/>
      <c r="K653" s="70" t="s">
        <v>8082</v>
      </c>
      <c r="L653" s="74"/>
      <c r="M653" s="75">
        <v>9101.6748046875</v>
      </c>
      <c r="N653" s="75">
        <v>7638.52392578125</v>
      </c>
      <c r="O653" s="76"/>
      <c r="P653" s="77"/>
      <c r="Q653" s="77"/>
      <c r="R653" s="89"/>
      <c r="S653" s="48">
        <v>1</v>
      </c>
      <c r="T653" s="48">
        <v>0</v>
      </c>
      <c r="U653" s="49">
        <v>0</v>
      </c>
      <c r="V653" s="49">
        <v>1</v>
      </c>
      <c r="W653" s="49">
        <v>0</v>
      </c>
      <c r="X653" s="49">
        <v>0.999999</v>
      </c>
      <c r="Y653" s="49">
        <v>0</v>
      </c>
      <c r="Z653" s="49">
        <v>0</v>
      </c>
      <c r="AA653" s="72">
        <v>653</v>
      </c>
      <c r="AB653" s="72"/>
      <c r="AC653" s="73"/>
      <c r="AD653" s="79" t="s">
        <v>4579</v>
      </c>
      <c r="AE653" s="79">
        <v>204</v>
      </c>
      <c r="AF653" s="79">
        <v>359</v>
      </c>
      <c r="AG653" s="79">
        <v>43379</v>
      </c>
      <c r="AH653" s="79">
        <v>28637</v>
      </c>
      <c r="AI653" s="79"/>
      <c r="AJ653" s="79" t="s">
        <v>5186</v>
      </c>
      <c r="AK653" s="79" t="s">
        <v>5580</v>
      </c>
      <c r="AL653" s="79"/>
      <c r="AM653" s="79"/>
      <c r="AN653" s="81">
        <v>40333.6300462963</v>
      </c>
      <c r="AO653" s="84" t="s">
        <v>6459</v>
      </c>
      <c r="AP653" s="79" t="b">
        <v>0</v>
      </c>
      <c r="AQ653" s="79" t="b">
        <v>0</v>
      </c>
      <c r="AR653" s="79" t="b">
        <v>1</v>
      </c>
      <c r="AS653" s="79"/>
      <c r="AT653" s="79">
        <v>1</v>
      </c>
      <c r="AU653" s="84" t="s">
        <v>6489</v>
      </c>
      <c r="AV653" s="79" t="b">
        <v>0</v>
      </c>
      <c r="AW653" s="79" t="s">
        <v>6792</v>
      </c>
      <c r="AX653" s="84" t="s">
        <v>7424</v>
      </c>
      <c r="AY653" s="79" t="s">
        <v>65</v>
      </c>
      <c r="AZ653" s="79" t="str">
        <f>REPLACE(INDEX(GroupVertices[Group],MATCH(Vertices[[#This Row],[Vertex]],GroupVertices[Vertex],0)),1,1,"")</f>
        <v>66</v>
      </c>
      <c r="BA653" s="48"/>
      <c r="BB653" s="48"/>
      <c r="BC653" s="48"/>
      <c r="BD653" s="48"/>
      <c r="BE653" s="48"/>
      <c r="BF653" s="48"/>
      <c r="BG653" s="48"/>
      <c r="BH653" s="48"/>
      <c r="BI653" s="48"/>
      <c r="BJ653" s="48"/>
      <c r="BK653" s="2"/>
      <c r="BL653" s="3"/>
      <c r="BM653" s="3"/>
      <c r="BN653" s="3"/>
      <c r="BO653" s="3"/>
    </row>
    <row r="654" spans="1:67" ht="15">
      <c r="A654" s="65" t="s">
        <v>866</v>
      </c>
      <c r="B654" s="66"/>
      <c r="C654" s="66"/>
      <c r="D654" s="67">
        <v>1.5</v>
      </c>
      <c r="E654" s="69">
        <v>100</v>
      </c>
      <c r="F654" s="103" t="s">
        <v>6784</v>
      </c>
      <c r="G654" s="66"/>
      <c r="H654" s="70"/>
      <c r="I654" s="71"/>
      <c r="J654" s="71"/>
      <c r="K654" s="70" t="s">
        <v>8085</v>
      </c>
      <c r="L654" s="74"/>
      <c r="M654" s="75">
        <v>6163.19970703125</v>
      </c>
      <c r="N654" s="75">
        <v>4004.935302734375</v>
      </c>
      <c r="O654" s="76"/>
      <c r="P654" s="77"/>
      <c r="Q654" s="77"/>
      <c r="R654" s="89"/>
      <c r="S654" s="48">
        <v>1</v>
      </c>
      <c r="T654" s="48">
        <v>0</v>
      </c>
      <c r="U654" s="49">
        <v>0</v>
      </c>
      <c r="V654" s="49">
        <v>1</v>
      </c>
      <c r="W654" s="49">
        <v>0</v>
      </c>
      <c r="X654" s="49">
        <v>0.999999</v>
      </c>
      <c r="Y654" s="49">
        <v>0</v>
      </c>
      <c r="Z654" s="49">
        <v>0</v>
      </c>
      <c r="AA654" s="72">
        <v>654</v>
      </c>
      <c r="AB654" s="72"/>
      <c r="AC654" s="73"/>
      <c r="AD654" s="79" t="s">
        <v>4582</v>
      </c>
      <c r="AE654" s="79">
        <v>566</v>
      </c>
      <c r="AF654" s="79">
        <v>98941</v>
      </c>
      <c r="AG654" s="79">
        <v>178346</v>
      </c>
      <c r="AH654" s="79">
        <v>73870</v>
      </c>
      <c r="AI654" s="79"/>
      <c r="AJ654" s="79" t="s">
        <v>5189</v>
      </c>
      <c r="AK654" s="79" t="s">
        <v>5581</v>
      </c>
      <c r="AL654" s="84" t="s">
        <v>5879</v>
      </c>
      <c r="AM654" s="79"/>
      <c r="AN654" s="81">
        <v>39656.953368055554</v>
      </c>
      <c r="AO654" s="84" t="s">
        <v>6462</v>
      </c>
      <c r="AP654" s="79" t="b">
        <v>0</v>
      </c>
      <c r="AQ654" s="79" t="b">
        <v>0</v>
      </c>
      <c r="AR654" s="79" t="b">
        <v>1</v>
      </c>
      <c r="AS654" s="79"/>
      <c r="AT654" s="79">
        <v>1624</v>
      </c>
      <c r="AU654" s="84" t="s">
        <v>6489</v>
      </c>
      <c r="AV654" s="79" t="b">
        <v>1</v>
      </c>
      <c r="AW654" s="79" t="s">
        <v>6792</v>
      </c>
      <c r="AX654" s="84" t="s">
        <v>7427</v>
      </c>
      <c r="AY654" s="79" t="s">
        <v>65</v>
      </c>
      <c r="AZ654" s="79" t="str">
        <f>REPLACE(INDEX(GroupVertices[Group],MATCH(Vertices[[#This Row],[Vertex]],GroupVertices[Vertex],0)),1,1,"")</f>
        <v>128</v>
      </c>
      <c r="BA654" s="48"/>
      <c r="BB654" s="48"/>
      <c r="BC654" s="48"/>
      <c r="BD654" s="48"/>
      <c r="BE654" s="48"/>
      <c r="BF654" s="48"/>
      <c r="BG654" s="48"/>
      <c r="BH654" s="48"/>
      <c r="BI654" s="48"/>
      <c r="BJ654" s="48"/>
      <c r="BK654" s="2"/>
      <c r="BL654" s="3"/>
      <c r="BM654" s="3"/>
      <c r="BN654" s="3"/>
      <c r="BO654" s="3"/>
    </row>
    <row r="655" spans="1:67" ht="15">
      <c r="A655" s="65" t="s">
        <v>867</v>
      </c>
      <c r="B655" s="66"/>
      <c r="C655" s="66"/>
      <c r="D655" s="67">
        <v>1.5</v>
      </c>
      <c r="E655" s="69">
        <v>100</v>
      </c>
      <c r="F655" s="103" t="s">
        <v>6785</v>
      </c>
      <c r="G655" s="66"/>
      <c r="H655" s="70"/>
      <c r="I655" s="71"/>
      <c r="J655" s="71"/>
      <c r="K655" s="70" t="s">
        <v>8089</v>
      </c>
      <c r="L655" s="74"/>
      <c r="M655" s="75">
        <v>8360.640625</v>
      </c>
      <c r="N655" s="75">
        <v>9229.8447265625</v>
      </c>
      <c r="O655" s="76"/>
      <c r="P655" s="77"/>
      <c r="Q655" s="77"/>
      <c r="R655" s="89"/>
      <c r="S655" s="48">
        <v>1</v>
      </c>
      <c r="T655" s="48">
        <v>0</v>
      </c>
      <c r="U655" s="49">
        <v>0</v>
      </c>
      <c r="V655" s="49">
        <v>1</v>
      </c>
      <c r="W655" s="49">
        <v>0</v>
      </c>
      <c r="X655" s="49">
        <v>0.999999</v>
      </c>
      <c r="Y655" s="49">
        <v>0</v>
      </c>
      <c r="Z655" s="49">
        <v>0</v>
      </c>
      <c r="AA655" s="72">
        <v>655</v>
      </c>
      <c r="AB655" s="72"/>
      <c r="AC655" s="73"/>
      <c r="AD655" s="79" t="s">
        <v>4586</v>
      </c>
      <c r="AE655" s="79">
        <v>619</v>
      </c>
      <c r="AF655" s="79">
        <v>677</v>
      </c>
      <c r="AG655" s="79">
        <v>6985</v>
      </c>
      <c r="AH655" s="79">
        <v>6640</v>
      </c>
      <c r="AI655" s="79"/>
      <c r="AJ655" s="79" t="s">
        <v>5193</v>
      </c>
      <c r="AK655" s="79" t="s">
        <v>5583</v>
      </c>
      <c r="AL655" s="84" t="s">
        <v>5881</v>
      </c>
      <c r="AM655" s="79"/>
      <c r="AN655" s="81">
        <v>40644.91486111111</v>
      </c>
      <c r="AO655" s="84" t="s">
        <v>6466</v>
      </c>
      <c r="AP655" s="79" t="b">
        <v>0</v>
      </c>
      <c r="AQ655" s="79" t="b">
        <v>0</v>
      </c>
      <c r="AR655" s="79" t="b">
        <v>1</v>
      </c>
      <c r="AS655" s="79"/>
      <c r="AT655" s="79">
        <v>26</v>
      </c>
      <c r="AU655" s="84" t="s">
        <v>6497</v>
      </c>
      <c r="AV655" s="79" t="b">
        <v>0</v>
      </c>
      <c r="AW655" s="79" t="s">
        <v>6792</v>
      </c>
      <c r="AX655" s="84" t="s">
        <v>7431</v>
      </c>
      <c r="AY655" s="79" t="s">
        <v>65</v>
      </c>
      <c r="AZ655" s="79" t="str">
        <f>REPLACE(INDEX(GroupVertices[Group],MATCH(Vertices[[#This Row],[Vertex]],GroupVertices[Vertex],0)),1,1,"")</f>
        <v>117</v>
      </c>
      <c r="BA655" s="48"/>
      <c r="BB655" s="48"/>
      <c r="BC655" s="48"/>
      <c r="BD655" s="48"/>
      <c r="BE655" s="48"/>
      <c r="BF655" s="48"/>
      <c r="BG655" s="48"/>
      <c r="BH655" s="48"/>
      <c r="BI655" s="48"/>
      <c r="BJ655" s="48"/>
      <c r="BK655" s="2"/>
      <c r="BL655" s="3"/>
      <c r="BM655" s="3"/>
      <c r="BN655" s="3"/>
      <c r="BO655" s="3"/>
    </row>
    <row r="656" spans="1:67" ht="15">
      <c r="A656" s="65" t="s">
        <v>868</v>
      </c>
      <c r="B656" s="66"/>
      <c r="C656" s="66"/>
      <c r="D656" s="67">
        <v>1.5</v>
      </c>
      <c r="E656" s="69">
        <v>100</v>
      </c>
      <c r="F656" s="103" t="s">
        <v>6786</v>
      </c>
      <c r="G656" s="66"/>
      <c r="H656" s="70"/>
      <c r="I656" s="71"/>
      <c r="J656" s="71"/>
      <c r="K656" s="70" t="s">
        <v>8092</v>
      </c>
      <c r="L656" s="74"/>
      <c r="M656" s="75">
        <v>8386.6279296875</v>
      </c>
      <c r="N656" s="75">
        <v>6842.8330078125</v>
      </c>
      <c r="O656" s="76"/>
      <c r="P656" s="77"/>
      <c r="Q656" s="77"/>
      <c r="R656" s="89"/>
      <c r="S656" s="48">
        <v>1</v>
      </c>
      <c r="T656" s="48">
        <v>0</v>
      </c>
      <c r="U656" s="49">
        <v>0</v>
      </c>
      <c r="V656" s="49">
        <v>1</v>
      </c>
      <c r="W656" s="49">
        <v>0</v>
      </c>
      <c r="X656" s="49">
        <v>0.999999</v>
      </c>
      <c r="Y656" s="49">
        <v>0</v>
      </c>
      <c r="Z656" s="49">
        <v>0</v>
      </c>
      <c r="AA656" s="72">
        <v>656</v>
      </c>
      <c r="AB656" s="72"/>
      <c r="AC656" s="73"/>
      <c r="AD656" s="79" t="s">
        <v>4589</v>
      </c>
      <c r="AE656" s="79">
        <v>959</v>
      </c>
      <c r="AF656" s="79">
        <v>2937</v>
      </c>
      <c r="AG656" s="79">
        <v>151705</v>
      </c>
      <c r="AH656" s="79">
        <v>56265</v>
      </c>
      <c r="AI656" s="79"/>
      <c r="AJ656" s="79" t="s">
        <v>5195</v>
      </c>
      <c r="AK656" s="79" t="s">
        <v>5302</v>
      </c>
      <c r="AL656" s="84" t="s">
        <v>5883</v>
      </c>
      <c r="AM656" s="79"/>
      <c r="AN656" s="81">
        <v>39958.77106481481</v>
      </c>
      <c r="AO656" s="84" t="s">
        <v>6468</v>
      </c>
      <c r="AP656" s="79" t="b">
        <v>0</v>
      </c>
      <c r="AQ656" s="79" t="b">
        <v>0</v>
      </c>
      <c r="AR656" s="79" t="b">
        <v>1</v>
      </c>
      <c r="AS656" s="79"/>
      <c r="AT656" s="79">
        <v>81</v>
      </c>
      <c r="AU656" s="84" t="s">
        <v>6484</v>
      </c>
      <c r="AV656" s="79" t="b">
        <v>0</v>
      </c>
      <c r="AW656" s="79" t="s">
        <v>6792</v>
      </c>
      <c r="AX656" s="84" t="s">
        <v>7434</v>
      </c>
      <c r="AY656" s="79" t="s">
        <v>65</v>
      </c>
      <c r="AZ656" s="79" t="str">
        <f>REPLACE(INDEX(GroupVertices[Group],MATCH(Vertices[[#This Row],[Vertex]],GroupVertices[Vertex],0)),1,1,"")</f>
        <v>97</v>
      </c>
      <c r="BA656" s="48"/>
      <c r="BB656" s="48"/>
      <c r="BC656" s="48"/>
      <c r="BD656" s="48"/>
      <c r="BE656" s="48"/>
      <c r="BF656" s="48"/>
      <c r="BG656" s="48"/>
      <c r="BH656" s="48"/>
      <c r="BI656" s="48"/>
      <c r="BJ656" s="48"/>
      <c r="BK656" s="2"/>
      <c r="BL656" s="3"/>
      <c r="BM656" s="3"/>
      <c r="BN656" s="3"/>
      <c r="BO656" s="3"/>
    </row>
    <row r="657" spans="1:67" ht="15">
      <c r="A657" s="65" t="s">
        <v>870</v>
      </c>
      <c r="B657" s="66"/>
      <c r="C657" s="66"/>
      <c r="D657" s="67">
        <v>1.5</v>
      </c>
      <c r="E657" s="69">
        <v>100</v>
      </c>
      <c r="F657" s="103" t="s">
        <v>6788</v>
      </c>
      <c r="G657" s="66"/>
      <c r="H657" s="70"/>
      <c r="I657" s="71"/>
      <c r="J657" s="71"/>
      <c r="K657" s="70" t="s">
        <v>8099</v>
      </c>
      <c r="L657" s="74"/>
      <c r="M657" s="75">
        <v>6930.345703125</v>
      </c>
      <c r="N657" s="75">
        <v>6842.8330078125</v>
      </c>
      <c r="O657" s="76"/>
      <c r="P657" s="77"/>
      <c r="Q657" s="77"/>
      <c r="R657" s="89"/>
      <c r="S657" s="48">
        <v>1</v>
      </c>
      <c r="T657" s="48">
        <v>0</v>
      </c>
      <c r="U657" s="49">
        <v>0</v>
      </c>
      <c r="V657" s="49">
        <v>1</v>
      </c>
      <c r="W657" s="49">
        <v>0</v>
      </c>
      <c r="X657" s="49">
        <v>0.999999</v>
      </c>
      <c r="Y657" s="49">
        <v>0</v>
      </c>
      <c r="Z657" s="49">
        <v>0</v>
      </c>
      <c r="AA657" s="72">
        <v>657</v>
      </c>
      <c r="AB657" s="72"/>
      <c r="AC657" s="73"/>
      <c r="AD657" s="79" t="s">
        <v>4596</v>
      </c>
      <c r="AE657" s="79">
        <v>290</v>
      </c>
      <c r="AF657" s="79">
        <v>431</v>
      </c>
      <c r="AG657" s="79">
        <v>3231</v>
      </c>
      <c r="AH657" s="79">
        <v>8054</v>
      </c>
      <c r="AI657" s="79"/>
      <c r="AJ657" s="79" t="s">
        <v>5201</v>
      </c>
      <c r="AK657" s="79" t="s">
        <v>5589</v>
      </c>
      <c r="AL657" s="84" t="s">
        <v>5887</v>
      </c>
      <c r="AM657" s="79"/>
      <c r="AN657" s="81">
        <v>42609.88873842593</v>
      </c>
      <c r="AO657" s="84" t="s">
        <v>6475</v>
      </c>
      <c r="AP657" s="79" t="b">
        <v>0</v>
      </c>
      <c r="AQ657" s="79" t="b">
        <v>0</v>
      </c>
      <c r="AR657" s="79" t="b">
        <v>1</v>
      </c>
      <c r="AS657" s="79"/>
      <c r="AT657" s="79">
        <v>7</v>
      </c>
      <c r="AU657" s="84" t="s">
        <v>6484</v>
      </c>
      <c r="AV657" s="79" t="b">
        <v>0</v>
      </c>
      <c r="AW657" s="79" t="s">
        <v>6792</v>
      </c>
      <c r="AX657" s="84" t="s">
        <v>7441</v>
      </c>
      <c r="AY657" s="79" t="s">
        <v>65</v>
      </c>
      <c r="AZ657" s="79" t="str">
        <f>REPLACE(INDEX(GroupVertices[Group],MATCH(Vertices[[#This Row],[Vertex]],GroupVertices[Vertex],0)),1,1,"")</f>
        <v>93</v>
      </c>
      <c r="BA657" s="48"/>
      <c r="BB657" s="48"/>
      <c r="BC657" s="48"/>
      <c r="BD657" s="48"/>
      <c r="BE657" s="48"/>
      <c r="BF657" s="48"/>
      <c r="BG657" s="48"/>
      <c r="BH657" s="48"/>
      <c r="BI657" s="48"/>
      <c r="BJ657" s="48"/>
      <c r="BK657" s="2"/>
      <c r="BL657" s="3"/>
      <c r="BM657" s="3"/>
      <c r="BN657" s="3"/>
      <c r="BO657" s="3"/>
    </row>
    <row r="658" spans="1:67" ht="15">
      <c r="A658" s="65" t="s">
        <v>871</v>
      </c>
      <c r="B658" s="66"/>
      <c r="C658" s="66"/>
      <c r="D658" s="67">
        <v>1.5</v>
      </c>
      <c r="E658" s="69">
        <v>100</v>
      </c>
      <c r="F658" s="103" t="s">
        <v>6789</v>
      </c>
      <c r="G658" s="66"/>
      <c r="H658" s="70"/>
      <c r="I658" s="71"/>
      <c r="J658" s="71"/>
      <c r="K658" s="70" t="s">
        <v>8101</v>
      </c>
      <c r="L658" s="74"/>
      <c r="M658" s="75">
        <v>5773.14453125</v>
      </c>
      <c r="N658" s="75">
        <v>318.2867431640625</v>
      </c>
      <c r="O658" s="76"/>
      <c r="P658" s="77"/>
      <c r="Q658" s="77"/>
      <c r="R658" s="89"/>
      <c r="S658" s="48">
        <v>1</v>
      </c>
      <c r="T658" s="48">
        <v>0</v>
      </c>
      <c r="U658" s="49">
        <v>0</v>
      </c>
      <c r="V658" s="49">
        <v>1</v>
      </c>
      <c r="W658" s="49">
        <v>0</v>
      </c>
      <c r="X658" s="49">
        <v>0.999999</v>
      </c>
      <c r="Y658" s="49">
        <v>0</v>
      </c>
      <c r="Z658" s="49">
        <v>0</v>
      </c>
      <c r="AA658" s="72">
        <v>658</v>
      </c>
      <c r="AB658" s="72"/>
      <c r="AC658" s="73"/>
      <c r="AD658" s="79" t="s">
        <v>4598</v>
      </c>
      <c r="AE658" s="79">
        <v>272</v>
      </c>
      <c r="AF658" s="79">
        <v>3482</v>
      </c>
      <c r="AG658" s="79">
        <v>24691</v>
      </c>
      <c r="AH658" s="79">
        <v>54924</v>
      </c>
      <c r="AI658" s="79"/>
      <c r="AJ658" s="79" t="s">
        <v>5203</v>
      </c>
      <c r="AK658" s="79" t="s">
        <v>5590</v>
      </c>
      <c r="AL658" s="79"/>
      <c r="AM658" s="79"/>
      <c r="AN658" s="81">
        <v>42909.51128472222</v>
      </c>
      <c r="AO658" s="84" t="s">
        <v>6477</v>
      </c>
      <c r="AP658" s="79" t="b">
        <v>0</v>
      </c>
      <c r="AQ658" s="79" t="b">
        <v>0</v>
      </c>
      <c r="AR658" s="79" t="b">
        <v>0</v>
      </c>
      <c r="AS658" s="79"/>
      <c r="AT658" s="79">
        <v>32</v>
      </c>
      <c r="AU658" s="84" t="s">
        <v>6484</v>
      </c>
      <c r="AV658" s="79" t="b">
        <v>0</v>
      </c>
      <c r="AW658" s="79" t="s">
        <v>6792</v>
      </c>
      <c r="AX658" s="84" t="s">
        <v>7443</v>
      </c>
      <c r="AY658" s="79" t="s">
        <v>65</v>
      </c>
      <c r="AZ658" s="79" t="str">
        <f>REPLACE(INDEX(GroupVertices[Group],MATCH(Vertices[[#This Row],[Vertex]],GroupVertices[Vertex],0)),1,1,"")</f>
        <v>136</v>
      </c>
      <c r="BA658" s="48"/>
      <c r="BB658" s="48"/>
      <c r="BC658" s="48"/>
      <c r="BD658" s="48"/>
      <c r="BE658" s="48"/>
      <c r="BF658" s="48"/>
      <c r="BG658" s="48"/>
      <c r="BH658" s="48"/>
      <c r="BI658" s="48"/>
      <c r="BJ658" s="48"/>
      <c r="BK658" s="2"/>
      <c r="BL658" s="3"/>
      <c r="BM658" s="3"/>
      <c r="BN658" s="3"/>
      <c r="BO658" s="3"/>
    </row>
    <row r="659" spans="1:67" ht="15">
      <c r="A659" s="65" t="s">
        <v>872</v>
      </c>
      <c r="B659" s="66"/>
      <c r="C659" s="66"/>
      <c r="D659" s="67">
        <v>1.5</v>
      </c>
      <c r="E659" s="69">
        <v>100</v>
      </c>
      <c r="F659" s="103" t="s">
        <v>6790</v>
      </c>
      <c r="G659" s="66"/>
      <c r="H659" s="70"/>
      <c r="I659" s="71"/>
      <c r="J659" s="71"/>
      <c r="K659" s="70" t="s">
        <v>8103</v>
      </c>
      <c r="L659" s="74"/>
      <c r="M659" s="75">
        <v>9842.8779296875</v>
      </c>
      <c r="N659" s="75">
        <v>9229.845703125</v>
      </c>
      <c r="O659" s="76"/>
      <c r="P659" s="77"/>
      <c r="Q659" s="77"/>
      <c r="R659" s="89"/>
      <c r="S659" s="48">
        <v>1</v>
      </c>
      <c r="T659" s="48">
        <v>0</v>
      </c>
      <c r="U659" s="49">
        <v>0</v>
      </c>
      <c r="V659" s="49">
        <v>1</v>
      </c>
      <c r="W659" s="49">
        <v>0</v>
      </c>
      <c r="X659" s="49">
        <v>0.999999</v>
      </c>
      <c r="Y659" s="49">
        <v>0</v>
      </c>
      <c r="Z659" s="49">
        <v>0</v>
      </c>
      <c r="AA659" s="72">
        <v>659</v>
      </c>
      <c r="AB659" s="72"/>
      <c r="AC659" s="73"/>
      <c r="AD659" s="79" t="s">
        <v>4600</v>
      </c>
      <c r="AE659" s="79">
        <v>1161</v>
      </c>
      <c r="AF659" s="79">
        <v>10661</v>
      </c>
      <c r="AG659" s="79">
        <v>22972</v>
      </c>
      <c r="AH659" s="79">
        <v>27002</v>
      </c>
      <c r="AI659" s="79"/>
      <c r="AJ659" s="79" t="s">
        <v>5205</v>
      </c>
      <c r="AK659" s="79" t="s">
        <v>5592</v>
      </c>
      <c r="AL659" s="84" t="s">
        <v>5889</v>
      </c>
      <c r="AM659" s="79"/>
      <c r="AN659" s="81">
        <v>40443.83207175926</v>
      </c>
      <c r="AO659" s="84" t="s">
        <v>6479</v>
      </c>
      <c r="AP659" s="79" t="b">
        <v>0</v>
      </c>
      <c r="AQ659" s="79" t="b">
        <v>0</v>
      </c>
      <c r="AR659" s="79" t="b">
        <v>0</v>
      </c>
      <c r="AS659" s="79"/>
      <c r="AT659" s="79">
        <v>363</v>
      </c>
      <c r="AU659" s="84" t="s">
        <v>6489</v>
      </c>
      <c r="AV659" s="79" t="b">
        <v>0</v>
      </c>
      <c r="AW659" s="79" t="s">
        <v>6792</v>
      </c>
      <c r="AX659" s="84" t="s">
        <v>7445</v>
      </c>
      <c r="AY659" s="79" t="s">
        <v>65</v>
      </c>
      <c r="AZ659" s="79" t="str">
        <f>REPLACE(INDEX(GroupVertices[Group],MATCH(Vertices[[#This Row],[Vertex]],GroupVertices[Vertex],0)),1,1,"")</f>
        <v>102</v>
      </c>
      <c r="BA659" s="48"/>
      <c r="BB659" s="48"/>
      <c r="BC659" s="48"/>
      <c r="BD659" s="48"/>
      <c r="BE659" s="48"/>
      <c r="BF659" s="48"/>
      <c r="BG659" s="48"/>
      <c r="BH659" s="48"/>
      <c r="BI659" s="48"/>
      <c r="BJ659" s="48"/>
      <c r="BK659" s="2"/>
      <c r="BL659" s="3"/>
      <c r="BM659" s="3"/>
      <c r="BN659" s="3"/>
      <c r="BO659" s="3"/>
    </row>
    <row r="660" spans="1:67" ht="15">
      <c r="A660" s="90" t="s">
        <v>873</v>
      </c>
      <c r="B660" s="91"/>
      <c r="C660" s="91"/>
      <c r="D660" s="92">
        <v>1.5</v>
      </c>
      <c r="E660" s="93">
        <v>100</v>
      </c>
      <c r="F660" s="104" t="s">
        <v>6791</v>
      </c>
      <c r="G660" s="91"/>
      <c r="H660" s="94"/>
      <c r="I660" s="95"/>
      <c r="J660" s="95"/>
      <c r="K660" s="94" t="s">
        <v>8108</v>
      </c>
      <c r="L660" s="96"/>
      <c r="M660" s="97">
        <v>5773.1455078125</v>
      </c>
      <c r="N660" s="97">
        <v>6259.32666015625</v>
      </c>
      <c r="O660" s="98"/>
      <c r="P660" s="99"/>
      <c r="Q660" s="99"/>
      <c r="R660" s="100"/>
      <c r="S660" s="48">
        <v>1</v>
      </c>
      <c r="T660" s="48">
        <v>0</v>
      </c>
      <c r="U660" s="49">
        <v>0</v>
      </c>
      <c r="V660" s="49">
        <v>1</v>
      </c>
      <c r="W660" s="49">
        <v>0</v>
      </c>
      <c r="X660" s="49">
        <v>0.999999</v>
      </c>
      <c r="Y660" s="49">
        <v>0</v>
      </c>
      <c r="Z660" s="49">
        <v>0</v>
      </c>
      <c r="AA660" s="101">
        <v>660</v>
      </c>
      <c r="AB660" s="101"/>
      <c r="AC660" s="102"/>
      <c r="AD660" s="79" t="s">
        <v>4605</v>
      </c>
      <c r="AE660" s="79">
        <v>936</v>
      </c>
      <c r="AF660" s="79">
        <v>7735</v>
      </c>
      <c r="AG660" s="79">
        <v>13147</v>
      </c>
      <c r="AH660" s="79">
        <v>16718</v>
      </c>
      <c r="AI660" s="79"/>
      <c r="AJ660" s="79" t="s">
        <v>5210</v>
      </c>
      <c r="AK660" s="79" t="s">
        <v>5597</v>
      </c>
      <c r="AL660" s="84" t="s">
        <v>5893</v>
      </c>
      <c r="AM660" s="79"/>
      <c r="AN660" s="81">
        <v>40806.99984953704</v>
      </c>
      <c r="AO660" s="84" t="s">
        <v>6483</v>
      </c>
      <c r="AP660" s="79" t="b">
        <v>0</v>
      </c>
      <c r="AQ660" s="79" t="b">
        <v>0</v>
      </c>
      <c r="AR660" s="79" t="b">
        <v>1</v>
      </c>
      <c r="AS660" s="79"/>
      <c r="AT660" s="79">
        <v>134</v>
      </c>
      <c r="AU660" s="84" t="s">
        <v>6484</v>
      </c>
      <c r="AV660" s="79" t="b">
        <v>1</v>
      </c>
      <c r="AW660" s="79" t="s">
        <v>6792</v>
      </c>
      <c r="AX660" s="84" t="s">
        <v>7450</v>
      </c>
      <c r="AY660" s="79" t="s">
        <v>65</v>
      </c>
      <c r="AZ660" s="79" t="str">
        <f>REPLACE(INDEX(GroupVertices[Group],MATCH(Vertices[[#This Row],[Vertex]],GroupVertices[Vertex],0)),1,1,"")</f>
        <v>100</v>
      </c>
      <c r="BA660" s="48"/>
      <c r="BB660" s="48"/>
      <c r="BC660" s="48"/>
      <c r="BD660" s="48"/>
      <c r="BE660" s="48"/>
      <c r="BF660" s="48"/>
      <c r="BG660" s="48"/>
      <c r="BH660" s="48"/>
      <c r="BI660" s="48"/>
      <c r="BJ660" s="48"/>
      <c r="BK660" s="2"/>
      <c r="BL660" s="3"/>
      <c r="BM660" s="3"/>
      <c r="BN660" s="3"/>
      <c r="BO66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60"/>
    <dataValidation allowBlank="1" errorTitle="Invalid Vertex Visibility" error="You have entered an unrecognized vertex visibility.  Try selecting from the drop-down list instead." sqref="BK3"/>
    <dataValidation allowBlank="1" showErrorMessage="1" sqref="B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60"/>
    <dataValidation allowBlank="1" showInputMessage="1" promptTitle="Vertex Tooltip" prompt="Enter optional text that will pop up when the mouse is hovered over the vertex." errorTitle="Invalid Vertex Image Key" sqref="K3:K66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60"/>
    <dataValidation allowBlank="1" showInputMessage="1" promptTitle="Vertex Label Fill Color" prompt="To select an optional fill color for the Label shape, right-click and select Select Color on the right-click menu." sqref="I3:I660"/>
    <dataValidation allowBlank="1" showInputMessage="1" promptTitle="Vertex Image File" prompt="Enter the path to an image file.  Hover over the column header for examples." errorTitle="Invalid Vertex Image Key" sqref="F3:F660"/>
    <dataValidation allowBlank="1" showInputMessage="1" promptTitle="Vertex Color" prompt="To select an optional vertex color, right-click and select Select Color on the right-click menu." sqref="B3:B660"/>
    <dataValidation allowBlank="1" showInputMessage="1" promptTitle="Vertex Opacity" prompt="Enter an optional vertex opacity between 0 (transparent) and 100 (opaque)." errorTitle="Invalid Vertex Opacity" error="The optional vertex opacity must be a whole number between 0 and 10." sqref="E3:E660"/>
    <dataValidation type="list" allowBlank="1" showInputMessage="1" showErrorMessage="1" promptTitle="Vertex Shape" prompt="Select an optional vertex shape." errorTitle="Invalid Vertex Shape" error="You have entered an invalid vertex shape.  Try selecting from the drop-down list instead." sqref="C3:C6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60">
      <formula1>ValidVertexLabelPositions</formula1>
    </dataValidation>
    <dataValidation allowBlank="1" showInputMessage="1" showErrorMessage="1" promptTitle="Vertex Name" prompt="Enter the name of the vertex." sqref="A3:A660"/>
  </dataValidations>
  <hyperlinks>
    <hyperlink ref="AK44" r:id="rId1" display="https://snackduchess.tumblr.com/"/>
    <hyperlink ref="AL3" r:id="rId2" display="https://t.co/Yz3cAJoTs2"/>
    <hyperlink ref="AL294" r:id="rId3" display="https://t.co/5H83MbUhIw"/>
    <hyperlink ref="AL515" r:id="rId4" display="https://t.co/pmGU2HCWXb"/>
    <hyperlink ref="AL296" r:id="rId5" display="https://t.co/Nuc4Jnfk1l"/>
    <hyperlink ref="AL297" r:id="rId6" display="https://t.co/7xiDDpSKCu"/>
    <hyperlink ref="AL302" r:id="rId7" display="https://t.co/nuBuflYjUL"/>
    <hyperlink ref="AL304" r:id="rId8" display="https://t.co/zJFZ6cL92b"/>
    <hyperlink ref="AL305" r:id="rId9" display="https://t.co/EtrAFxlxFD"/>
    <hyperlink ref="AL311" r:id="rId10" display="https://t.co/SMer5xxk51"/>
    <hyperlink ref="AL319" r:id="rId11" display="https://t.co/VMui5lRCcg"/>
    <hyperlink ref="AL10" r:id="rId12" display="https://t.co/jqGKZzZXoe"/>
    <hyperlink ref="AL322" r:id="rId13" display="https://t.co/xgPqqvuLXa"/>
    <hyperlink ref="AL41" r:id="rId14" display="https://t.co/JJfo3nNZq7"/>
    <hyperlink ref="AL8" r:id="rId15" display="http://t.co/NQ1O172DI0"/>
    <hyperlink ref="AL518" r:id="rId16" display="https://t.co/z60joFl7VX"/>
    <hyperlink ref="AL325" r:id="rId17" display="https://t.co/hfFB2qMNtD"/>
    <hyperlink ref="AL147" r:id="rId18" display="https://t.co/F7PekRtODH"/>
    <hyperlink ref="AL24" r:id="rId19" display="https://t.co/E6pEiyihea"/>
    <hyperlink ref="AL25" r:id="rId20" display="https://t.co/BE56WaZjwi"/>
    <hyperlink ref="AL521" r:id="rId21" display="https://t.co/5rdN8pgXgp"/>
    <hyperlink ref="AL148" r:id="rId22" display="https://t.co/LOblBfq9rm"/>
    <hyperlink ref="AL523" r:id="rId23" display="https://t.co/OQR3Kbbcdw"/>
    <hyperlink ref="AL149" r:id="rId24" display="https://t.co/jzEF1IzfKG"/>
    <hyperlink ref="AL335" r:id="rId25" display="https://t.co/yMOS4Nuhex"/>
    <hyperlink ref="AL524" r:id="rId26" display="https://t.co/nkZ10CjeBc"/>
    <hyperlink ref="AL340" r:id="rId27" display="https://t.co/E6J6CmckOb"/>
    <hyperlink ref="AL343" r:id="rId28" display="https://t.co/7IDoW8iFLm"/>
    <hyperlink ref="AL155" r:id="rId29" display="https://t.co/ymSiYaPLDC"/>
    <hyperlink ref="AL345" r:id="rId30" display="https://t.co/uJCrHKakh6"/>
    <hyperlink ref="AL9" r:id="rId31" display="https://t.co/t2bavSELde"/>
    <hyperlink ref="AL92" r:id="rId32" display="https://t.co/J7lK22k29o"/>
    <hyperlink ref="AL63" r:id="rId33" display="https://t.co/twxHxOtlG0"/>
    <hyperlink ref="AL64" r:id="rId34" display="https://t.co/2g3kpTUNCk"/>
    <hyperlink ref="AL158" r:id="rId35" display="http://t.co/9XvFhPCPim"/>
    <hyperlink ref="AL159" r:id="rId36" display="https://t.co/fz3bB2Qk7Q"/>
    <hyperlink ref="AL160" r:id="rId37" display="https://t.co/0hH7zflUtL"/>
    <hyperlink ref="AL528" r:id="rId38" display="http://t.co/Suxm8eQ7b2"/>
    <hyperlink ref="AL529" r:id="rId39" display="https://t.co/77UrNijcEF"/>
    <hyperlink ref="AL28" r:id="rId40" display="https://t.co/jNtUwPwjjI"/>
    <hyperlink ref="AL161" r:id="rId41" display="https://t.co/MJQj0jqN0h"/>
    <hyperlink ref="AL51" r:id="rId42" display="https://t.co/qJEyufU2hw"/>
    <hyperlink ref="AL356" r:id="rId43" display="https://t.co/dl7TJhWu8j"/>
    <hyperlink ref="AL534" r:id="rId44" display="https://t.co/MmXRibtiGH"/>
    <hyperlink ref="AL358" r:id="rId45" display="https://t.co/k4WHfRVDO6"/>
    <hyperlink ref="AL33" r:id="rId46" display="http://t.co/ZfbDdDkxF2"/>
    <hyperlink ref="AL163" r:id="rId47" display="https://t.co/AFpeUp7yVa"/>
    <hyperlink ref="AL65" r:id="rId48" display="https://t.co/iQqeNg44DL"/>
    <hyperlink ref="AL363" r:id="rId49" display="https://t.co/gpVybCR4c6"/>
    <hyperlink ref="AL165" r:id="rId50" display="https://t.co/UngqsDsctK"/>
    <hyperlink ref="AL166" r:id="rId51" display="https://t.co/6TaXDc9r6D"/>
    <hyperlink ref="AL364" r:id="rId52" display="http://t.co/LkUtqHwkqh"/>
    <hyperlink ref="AL39" r:id="rId53" display="https://t.co/z89Vjh3qxv"/>
    <hyperlink ref="AL365" r:id="rId54" display="https://t.co/L3W7BGWH9y"/>
    <hyperlink ref="AL537" r:id="rId55" display="https://t.co/evSmuCLQSh"/>
    <hyperlink ref="AL539" r:id="rId56" display="https://t.co/6OX0tLSDm0"/>
    <hyperlink ref="AL540" r:id="rId57" display="https://t.co/OhH4gw4EQa"/>
    <hyperlink ref="AL491" r:id="rId58" display="https://t.co/5TAF6ijWwt"/>
    <hyperlink ref="AL367" r:id="rId59" display="https://t.co/kaciDxxieo"/>
    <hyperlink ref="AL541" r:id="rId60" display="https://t.co/B1lvHC6u0b"/>
    <hyperlink ref="AL542" r:id="rId61" display="https://t.co/XhAmrdvgoK"/>
    <hyperlink ref="AL7" r:id="rId62" display="https://t.co/Dc3EStehcm"/>
    <hyperlink ref="AL543" r:id="rId63" display="http://t.co/01m4X7Egwc"/>
    <hyperlink ref="AL544" r:id="rId64" display="http://t.co/e1T6wvaR2g"/>
    <hyperlink ref="AL545" r:id="rId65" display="http://t.co/g0fG1tXstF"/>
    <hyperlink ref="AL546" r:id="rId66" display="https://t.co/4IBdTixfus"/>
    <hyperlink ref="AL547" r:id="rId67" display="https://t.co/SY2wn8O6vt"/>
    <hyperlink ref="AL550" r:id="rId68" display="https://t.co/gA2RxoJERA"/>
    <hyperlink ref="AL551" r:id="rId69" display="https://t.co/vwdwql8fIl"/>
    <hyperlink ref="AL552" r:id="rId70" display="https://t.co/xAqLz5mTDA"/>
    <hyperlink ref="AL170" r:id="rId71" display="https://t.co/LH0VZ0as35"/>
    <hyperlink ref="AL171" r:id="rId72" display="https://t.co/Fgpdp5FxpM"/>
    <hyperlink ref="AL554" r:id="rId73" display="https://t.co/1x4c0CtH57"/>
    <hyperlink ref="AL556" r:id="rId74" display="https://t.co/tj6hTheHYD"/>
    <hyperlink ref="AL379" r:id="rId75" display="https://t.co/OsU64aiM3J"/>
    <hyperlink ref="AL173" r:id="rId76" display="https://t.co/Sl07dxNw9j"/>
    <hyperlink ref="AL174" r:id="rId77" display="http://t.co/hnN8w0LE2k"/>
    <hyperlink ref="AL175" r:id="rId78" display="https://t.co/6q5rgsvpju"/>
    <hyperlink ref="AL385" r:id="rId79" display="https://t.co/0tffvhyQAo"/>
    <hyperlink ref="AL559" r:id="rId80" display="https://t.co/iNd48BQsxP"/>
    <hyperlink ref="AL386" r:id="rId81" display="https://t.co/NSEC0abuDj"/>
    <hyperlink ref="AL43" r:id="rId82" display="https://t.co/ytKylHfU38"/>
    <hyperlink ref="AL388" r:id="rId83" display="https://t.co/7MDsRaMAxQ"/>
    <hyperlink ref="AL34" r:id="rId84" display="https://t.co/InsE10Si8z"/>
    <hyperlink ref="AL180" r:id="rId85" display="https://t.co/X4LmWvgnk2"/>
    <hyperlink ref="AL181" r:id="rId86" display="https://t.co/4gzycSfW4Y"/>
    <hyperlink ref="AL389" r:id="rId87" display="https://t.co/xUVhuEv0LD"/>
    <hyperlink ref="AL563" r:id="rId88" display="https://t.co/e2nq0P5mw7"/>
    <hyperlink ref="AL564" r:id="rId89" display="https://t.co/obK22gO3Uz"/>
    <hyperlink ref="AL565" r:id="rId90" display="https://t.co/t9GQVl0nVs"/>
    <hyperlink ref="AL95" r:id="rId91" display="https://t.co/gp5B2YVXIO"/>
    <hyperlink ref="AL394" r:id="rId92" display="https://t.co/SfLyRjys6v"/>
    <hyperlink ref="AL566" r:id="rId93" display="https://t.co/U395CUTPsD"/>
    <hyperlink ref="AL74" r:id="rId94" display="https://t.co/nNdW7pDM7x"/>
    <hyperlink ref="AL493" r:id="rId95" display="https://t.co/8oZxejcN2d"/>
    <hyperlink ref="AL75" r:id="rId96" display="https://t.co/MKm3jJiJP8"/>
    <hyperlink ref="AL184" r:id="rId97" display="https://t.co/YmVmcNigWE"/>
    <hyperlink ref="AL185" r:id="rId98" display="https://t.co/qdRq5F3DdS"/>
    <hyperlink ref="AL396" r:id="rId99" display="https://t.co/fzgg4sFL4j"/>
    <hyperlink ref="AL188" r:id="rId100" display="https://t.co/zZ3Qy0NAbf"/>
    <hyperlink ref="AL397" r:id="rId101" display="https://t.co/HteiybZo66"/>
    <hyperlink ref="AL501" r:id="rId102" display="https://t.co/6J5evvTYdQ"/>
    <hyperlink ref="AL189" r:id="rId103" display="https://t.co/oo0oOb1gFw"/>
    <hyperlink ref="AL398" r:id="rId104" display="https://t.co/nLsV13U58V"/>
    <hyperlink ref="AL190" r:id="rId105" display="https://t.co/i4um5EJNkz"/>
    <hyperlink ref="AL46" r:id="rId106" display="http://t.co/iPedKNPjre"/>
    <hyperlink ref="AL192" r:id="rId107" display="https://t.co/cGVzm3ibnn"/>
    <hyperlink ref="AL506" r:id="rId108" display="https://t.co/srfVhmskLp"/>
    <hyperlink ref="AL193" r:id="rId109" display="https://t.co/IxQVUYWaMj"/>
    <hyperlink ref="AL194" r:id="rId110" display="https://t.co/2jSExtY6Tx"/>
    <hyperlink ref="AL400" r:id="rId111" display="https://t.co/GXOruibhbM"/>
    <hyperlink ref="AL401" r:id="rId112" display="http://t.co/KW682uIU3s"/>
    <hyperlink ref="AL402" r:id="rId113" display="https://t.co/VetxD6AYAi"/>
    <hyperlink ref="AL197" r:id="rId114" display="https://t.co/9weHZXteyf"/>
    <hyperlink ref="AL404" r:id="rId115" display="https://t.co/RLI5TRiOEn"/>
    <hyperlink ref="AL576" r:id="rId116" display="https://t.co/VBPhqDptOA"/>
    <hyperlink ref="AL578" r:id="rId117" display="https://t.co/fUewIh5Zhi"/>
    <hyperlink ref="AL579" r:id="rId118" display="https://t.co/WgKud1jOEw"/>
    <hyperlink ref="AL199" r:id="rId119" display="https://t.co/SGmJJI7gzo"/>
    <hyperlink ref="AL580" r:id="rId120" display="https://t.co/KPBDaTkZsF"/>
    <hyperlink ref="AL48" r:id="rId121" display="https://t.co/67MD8gf64M"/>
    <hyperlink ref="AL200" r:id="rId122" display="https://t.co/Fn9bJpxYcC"/>
    <hyperlink ref="AL408" r:id="rId123" display="https://t.co/1ZfZpwUQ0i"/>
    <hyperlink ref="AL581" r:id="rId124" display="https://t.co/FiW1b2nykv"/>
    <hyperlink ref="AL57" r:id="rId125" display="https://t.co/DWXgpjcrvK"/>
    <hyperlink ref="AL583" r:id="rId126" display="https://t.co/S2BUtRlyVb"/>
    <hyperlink ref="AL201" r:id="rId127" display="https://t.co/dJw7BF2gOP"/>
    <hyperlink ref="AL584" r:id="rId128" display="https://t.co/ArqnDGS4Rz"/>
    <hyperlink ref="AL586" r:id="rId129" display="https://t.co/OlE8s9h6ji"/>
    <hyperlink ref="AL18" r:id="rId130" display="https://t.co/jsLbEatgh0"/>
    <hyperlink ref="AL587" r:id="rId131" display="https://t.co/eXFvRny0Zx"/>
    <hyperlink ref="AL588" r:id="rId132" display="https://t.co/2vUDwVPjyZ"/>
    <hyperlink ref="AL590" r:id="rId133" display="https://t.co/K7YLTUsaMC"/>
    <hyperlink ref="AL592" r:id="rId134" display="https://t.co/fQDaMxQBUU"/>
    <hyperlink ref="AL593" r:id="rId135" display="https://t.co/UEboftRJAm"/>
    <hyperlink ref="AL202" r:id="rId136" display="https://t.co/JuvJT6Q6Rs"/>
    <hyperlink ref="AL411" r:id="rId137" display="https://t.co/hL6TQp5bLi"/>
    <hyperlink ref="AL594" r:id="rId138" display="https://t.co/Id3bg2EMuB"/>
    <hyperlink ref="AL20" r:id="rId139" display="https://t.co/Ij2C9ptO16"/>
    <hyperlink ref="AL203" r:id="rId140" display="https://t.co/uxIMyAlvrJ"/>
    <hyperlink ref="AL204" r:id="rId141" display="https://t.co/A7taFljxXz"/>
    <hyperlink ref="AL416" r:id="rId142" display="https://t.co/j3wm1Fi5nh"/>
    <hyperlink ref="AL596" r:id="rId143" display="https://t.co/ZRe0AKVgff"/>
    <hyperlink ref="AL417" r:id="rId144" display="https://t.co/uMW8aQnJ8C"/>
    <hyperlink ref="AL597" r:id="rId145" display="https://t.co/uUaLao3VlQ"/>
    <hyperlink ref="AL87" r:id="rId146" display="https://t.co/XCm8zkHcfT"/>
    <hyperlink ref="AL598" r:id="rId147" display="https://t.co/KBtMQ6W8Sn"/>
    <hyperlink ref="AL599" r:id="rId148" display="https://t.co/RrOcD8Sb6e"/>
    <hyperlink ref="AL600" r:id="rId149" display="https://t.co/yAkxzqexgY"/>
    <hyperlink ref="AL49" r:id="rId150" display="https://t.co/EkebyANCjc"/>
    <hyperlink ref="AL208" r:id="rId151" display="https://t.co/tQ1iBgMxEk"/>
    <hyperlink ref="AL420" r:id="rId152" display="https://t.co/ceNnzfugPr"/>
    <hyperlink ref="AL601" r:id="rId153" display="https://t.co/bAHrZHBvgh"/>
    <hyperlink ref="AL209" r:id="rId154" display="https://t.co/f4PlDXPTKd"/>
    <hyperlink ref="AL210" r:id="rId155" display="https://t.co/cBm40Iv1jH"/>
    <hyperlink ref="AL602" r:id="rId156" display="https://t.co/3l2k165St5"/>
    <hyperlink ref="AL214" r:id="rId157" display="https://t.co/EvSOFKLfU1"/>
    <hyperlink ref="AL216" r:id="rId158" display="https://t.co/OgHp9PQy81"/>
    <hyperlink ref="AL218" r:id="rId159" display="https://t.co/LYTDZRdvhx"/>
    <hyperlink ref="AL98" r:id="rId160" display="https://t.co/vegt59lV4V"/>
    <hyperlink ref="AL426" r:id="rId161" display="https://t.co/nqbW2EvNrt"/>
    <hyperlink ref="AL219" r:id="rId162" display="https://t.co/7rlGnNuK36"/>
    <hyperlink ref="AL221" r:id="rId163" display="https://t.co/bGoaCxyE6n"/>
    <hyperlink ref="AL604" r:id="rId164" display="https://t.co/Q4TI6isNXU"/>
    <hyperlink ref="AL222" r:id="rId165" display="https://t.co/EjR7y0ftIm"/>
    <hyperlink ref="AL224" r:id="rId166" display="https://t.co/9Yvm5YTNg5"/>
    <hyperlink ref="AL605" r:id="rId167" display="https://t.co/R2GEkJ0i2y"/>
    <hyperlink ref="AL432" r:id="rId168" display="http://t.co/lJZ5abVs0W"/>
    <hyperlink ref="AL606" r:id="rId169" display="https://t.co/Mr6HEn4aJD"/>
    <hyperlink ref="AL225" r:id="rId170" display="https://t.co/KcvNyRvcZJ"/>
    <hyperlink ref="AL508" r:id="rId171" display="https://t.co/FQKrEdJIAW"/>
    <hyperlink ref="AL44" r:id="rId172" display="https://t.co/dT3bbJx1YT"/>
    <hyperlink ref="AL608" r:id="rId173" display="https://t.co/fgIr3MgsNd"/>
    <hyperlink ref="AL434" r:id="rId174" display="https://t.co/5YbKS83ZVK"/>
    <hyperlink ref="AL31" r:id="rId175" display="http://t.co/3TKpLPFwsN"/>
    <hyperlink ref="AL435" r:id="rId176" display="https://t.co/DeKDbqDU75"/>
    <hyperlink ref="AL610" r:id="rId177" display="https://t.co/jZvGpRQasx"/>
    <hyperlink ref="AL611" r:id="rId178" display="https://t.co/MHEny3Mzxg"/>
    <hyperlink ref="AL16" r:id="rId179" display="https://t.co/SCWCg4mENc"/>
    <hyperlink ref="AL440" r:id="rId180" display="http://t.co/MVIb1k1VKh"/>
    <hyperlink ref="AL14" r:id="rId181" display="https://t.co/zJC4d3HHDO"/>
    <hyperlink ref="AL612" r:id="rId182" display="https://t.co/NtHGGf2BSM"/>
    <hyperlink ref="AL444" r:id="rId183" display="https://t.co/OV7FoA3WN2"/>
    <hyperlink ref="AL445" r:id="rId184" display="https://t.co/r9nXRTmJOe"/>
    <hyperlink ref="AL616" r:id="rId185" display="https://t.co/A9CqRbLf3X"/>
    <hyperlink ref="AL450" r:id="rId186" display="https://t.co/XXYNxnuDTy"/>
    <hyperlink ref="AL232" r:id="rId187" display="https://t.co/yCFjatEuX4"/>
    <hyperlink ref="AL99" r:id="rId188" display="https://t.co/IxTfCjMSrC"/>
    <hyperlink ref="AL451" r:id="rId189" display="https://t.co/anqvybAMSx"/>
    <hyperlink ref="AL235" r:id="rId190" display="https://t.co/b2PpgdM4av"/>
    <hyperlink ref="AL70" r:id="rId191" display="https://t.co/30VSmQKWZ4"/>
    <hyperlink ref="AL509" r:id="rId192" display="https://t.co/XneNlzaHUC"/>
    <hyperlink ref="AL510" r:id="rId193" display="http://t.co/G3uRFCfHsG"/>
    <hyperlink ref="AL89" r:id="rId194" display="http://t.co/Z6K6NDiUX1"/>
    <hyperlink ref="AL22" r:id="rId195" display="http://t.co/iVNHnX0Zp2"/>
    <hyperlink ref="AL23" r:id="rId196" display="http://t.co/Z2A4m7UeSv"/>
    <hyperlink ref="AL454" r:id="rId197" display="https://t.co/MSIaHI8orZ"/>
    <hyperlink ref="AL619" r:id="rId198" display="https://t.co/DWtLUfdwLA"/>
    <hyperlink ref="AL102" r:id="rId199" display="https://t.co/2g4mE6x2na"/>
    <hyperlink ref="AL455" r:id="rId200" display="https://t.co/TXGi5ZC1II"/>
    <hyperlink ref="AL620" r:id="rId201" display="https://t.co/Ft5DysHlTd"/>
    <hyperlink ref="AL621" r:id="rId202" display="https://t.co/Z0gD1kTIIN"/>
    <hyperlink ref="AL103" r:id="rId203" display="https://t.co/A4ueOp6Fuu"/>
    <hyperlink ref="AL457" r:id="rId204" display="https://t.co/mbeVR5F9ci"/>
    <hyperlink ref="AL239" r:id="rId205" display="https://t.co/pmGN9a6r01"/>
    <hyperlink ref="AL240" r:id="rId206" display="https://t.co/qYYPIJikiN"/>
    <hyperlink ref="AL459" r:id="rId207" display="https://t.co/h3sr6aXnnE"/>
    <hyperlink ref="AL68" r:id="rId208" display="https://t.co/30xEMY83BE"/>
    <hyperlink ref="AL460" r:id="rId209" display="https://t.co/ZUniz1hwH0"/>
    <hyperlink ref="AL462" r:id="rId210" display="https://t.co/wegTFpbsSn"/>
    <hyperlink ref="AL244" r:id="rId211" display="https://t.co/gYevrJSvuU"/>
    <hyperlink ref="AL245" r:id="rId212" display="https://t.co/KTMn3nREDI"/>
    <hyperlink ref="AL463" r:id="rId213" display="https://t.co/wip7f8I6vN"/>
    <hyperlink ref="AL623" r:id="rId214" display="https://t.co/QIrlyRqAiB"/>
    <hyperlink ref="AL251" r:id="rId215" display="https://t.co/z3OVOJ7t3F"/>
    <hyperlink ref="AL105" r:id="rId216" display="https://t.co/ySH1AfagTV"/>
    <hyperlink ref="AL106" r:id="rId217" display="https://t.co/jtDXXMTvnl"/>
    <hyperlink ref="AL109" r:id="rId218" display="https://t.co/vuxf0X174X"/>
    <hyperlink ref="AL252" r:id="rId219" display="https://t.co/3kmrbYHqqa"/>
    <hyperlink ref="AL110" r:id="rId220" display="https://t.co/SApjh0eykv"/>
    <hyperlink ref="AL255" r:id="rId221" display="https://t.co/iJVzGBYoEy"/>
    <hyperlink ref="AL256" r:id="rId222" display="http://t.co/58b5DgabxN"/>
    <hyperlink ref="AL626" r:id="rId223" display="https://t.co/0GEA996nyy"/>
    <hyperlink ref="AL466" r:id="rId224" display="https://t.co/SVgdS0Epyl"/>
    <hyperlink ref="AL628" r:id="rId225" display="https://t.co/kf3OnZJKqS"/>
    <hyperlink ref="AL259" r:id="rId226" display="https://t.co/O5z72jktLp"/>
    <hyperlink ref="AL260" r:id="rId227" display="https://t.co/RyL0ljpr8V"/>
    <hyperlink ref="AL630" r:id="rId228" display="https://t.co/oKIj4BrLr0"/>
    <hyperlink ref="AL631" r:id="rId229" display="https://t.co/6RPzaaplbF"/>
    <hyperlink ref="AL112" r:id="rId230" display="https://t.co/8n0WPuoBzN"/>
    <hyperlink ref="AL114" r:id="rId231" display="https://t.co/NNq4MOejNF"/>
    <hyperlink ref="AL115" r:id="rId232" display="https://t.co/A5NpmE2u3L"/>
    <hyperlink ref="AL116" r:id="rId233" display="https://t.co/NNq4MNWIW7"/>
    <hyperlink ref="AL118" r:id="rId234" display="https://t.co/QN2d5T2WyI"/>
    <hyperlink ref="AL261" r:id="rId235" display="https://t.co/PLYoa938UM"/>
    <hyperlink ref="AL40" r:id="rId236" display="https://t.co/BP579N8Xkk"/>
    <hyperlink ref="AL119" r:id="rId237" display="https://t.co/paiLYK77Qm"/>
    <hyperlink ref="AL120" r:id="rId238" display="https://t.co/3a6PgfnMjv"/>
    <hyperlink ref="AL124" r:id="rId239" display="https://t.co/xeXxy88EiC"/>
    <hyperlink ref="AL126" r:id="rId240" display="https://t.co/jtlmBkcR4r"/>
    <hyperlink ref="AL128" r:id="rId241" display="https://t.co/ZgGbDOVlh5"/>
    <hyperlink ref="AL129" r:id="rId242" display="https://t.co/P6IhRBuOtY"/>
    <hyperlink ref="AL130" r:id="rId243" display="https://t.co/ybL0kMdn5W"/>
    <hyperlink ref="AL133" r:id="rId244" display="https://t.co/I3Bksg96kt"/>
    <hyperlink ref="AL134" r:id="rId245" display="https://t.co/9heRbMeFGc"/>
    <hyperlink ref="AL135" r:id="rId246" display="https://t.co/awpgD0kYFY"/>
    <hyperlink ref="AL136" r:id="rId247" display="https://t.co/luqsn5IIss"/>
    <hyperlink ref="AL137" r:id="rId248" display="https://t.co/nYZ4U7LXgL"/>
    <hyperlink ref="AL139" r:id="rId249" display="https://t.co/WeYHl5mmeW"/>
    <hyperlink ref="AL264" r:id="rId250" display="https://t.co/EEc6xRLDMy"/>
    <hyperlink ref="AL265" r:id="rId251" display="https://t.co/6I6OrmLg0C"/>
    <hyperlink ref="AL633" r:id="rId252" display="https://t.co/oBYlwm0Tjt"/>
    <hyperlink ref="AL19" r:id="rId253" display="https://t.co/vF2SzHBsGO"/>
    <hyperlink ref="AL634" r:id="rId254" display="https://t.co/N7sNNHSfPq"/>
    <hyperlink ref="AL635" r:id="rId255" display="https://t.co/pQSxtCvsTg"/>
    <hyperlink ref="AL17" r:id="rId256" display="https://t.co/7bcBo0ZRqY"/>
    <hyperlink ref="AL641" r:id="rId257" display="https://t.co/QASoi8zEX2"/>
    <hyperlink ref="AL642" r:id="rId258" display="https://t.co/7COQYYRo0j"/>
    <hyperlink ref="AL140" r:id="rId259" display="https://t.co/7WihaUyCO0"/>
    <hyperlink ref="AL270" r:id="rId260" display="http://t.co/Xfa6aqhih7"/>
    <hyperlink ref="AL273" r:id="rId261" display="https://t.co/Z3bnSQ4CAq"/>
    <hyperlink ref="AL275" r:id="rId262" display="https://t.co/QLtqPXo0Vn"/>
    <hyperlink ref="AL276" r:id="rId263" display="https://t.co/k4PuFSR7oB"/>
    <hyperlink ref="AL471" r:id="rId264" display="https://t.co/hKzEEGqKHy"/>
    <hyperlink ref="AL472" r:id="rId265" display="https://t.co/qTxtm1F7Ht"/>
    <hyperlink ref="AL646" r:id="rId266" display="https://t.co/VMXxZ7MNix"/>
    <hyperlink ref="AL647" r:id="rId267" display="https://t.co/2i2I2TcKwk"/>
    <hyperlink ref="AL142" r:id="rId268" display="http://t.co/0KCcYJ3KqM"/>
    <hyperlink ref="AL486" r:id="rId269" display="https://t.co/9Wp6ym9ExA"/>
    <hyperlink ref="AL487" r:id="rId270" display="https://t.co/GyYr7LEw5L"/>
    <hyperlink ref="AL279" r:id="rId271" display="https://t.co/MmbWZ49zD8"/>
    <hyperlink ref="AL512" r:id="rId272" display="https://t.co/7l9Y8TTnXY"/>
    <hyperlink ref="AL144" r:id="rId273" display="https://t.co/Pe63FXm71s"/>
    <hyperlink ref="AL280" r:id="rId274" display="https://t.co/pXgAr5AoZv"/>
    <hyperlink ref="AL513" r:id="rId275" display="https://t.co/qj5kfeoMxM"/>
    <hyperlink ref="AL474" r:id="rId276" display="https://t.co/SwCDjpZ2RE"/>
    <hyperlink ref="AL650" r:id="rId277" display="https://t.co/LWeyaJIzpb"/>
    <hyperlink ref="AL145" r:id="rId278" display="https://t.co/UcaoHYfZIB"/>
    <hyperlink ref="AL282" r:id="rId279" display="https://t.co/5E5bkmV8yP"/>
    <hyperlink ref="AL475" r:id="rId280" display="https://t.co/KnDQJioGet"/>
    <hyperlink ref="AL476" r:id="rId281" display="https://t.co/5CtNeMfAty"/>
    <hyperlink ref="AL652" r:id="rId282" display="https://t.co/5tR3xJ1n9A"/>
    <hyperlink ref="AL654" r:id="rId283" display="https://t.co/afAVakgEYJ"/>
    <hyperlink ref="AL480" r:id="rId284" display="https://t.co/YSQnndhffV"/>
    <hyperlink ref="AL655" r:id="rId285" display="https://t.co/p6bXJuDp9T"/>
    <hyperlink ref="AL481" r:id="rId286" display="https://t.co/XvWe6Ircg5"/>
    <hyperlink ref="AL656" r:id="rId287" display="https://t.co/eWe4r9ZYRC"/>
    <hyperlink ref="AL287" r:id="rId288" display="https://t.co/CmmmMewli4"/>
    <hyperlink ref="AL76" r:id="rId289" display="https://t.co/apgzROm9Zy"/>
    <hyperlink ref="AL514" r:id="rId290" display="https://t.co/Zx6Mq9UDBQ"/>
    <hyperlink ref="AL657" r:id="rId291" display="https://t.co/677lhaUUt1"/>
    <hyperlink ref="AL483" r:id="rId292" display="https://t.co/UQxiOBTP6p"/>
    <hyperlink ref="AL659" r:id="rId293" display="https://t.co/Qmmkd8Mm4i"/>
    <hyperlink ref="AL290" r:id="rId294" display="https://t.co/hOaftTcWPu"/>
    <hyperlink ref="AL91" r:id="rId295" display="https://t.co/Juy3ZtogUE"/>
    <hyperlink ref="AL485" r:id="rId296" display="https://t.co/VRfvAsAFaT"/>
    <hyperlink ref="AL660" r:id="rId297" display="https://t.co/lnfHpB8Fff"/>
    <hyperlink ref="AO291" r:id="rId298" display="https://pbs.twimg.com/profile_banners/3863566394/1539164099"/>
    <hyperlink ref="AO3" r:id="rId299" display="https://pbs.twimg.com/profile_banners/95023423/1550087102"/>
    <hyperlink ref="AO292" r:id="rId300" display="https://pbs.twimg.com/profile_banners/2888727371/1562732223"/>
    <hyperlink ref="AO293" r:id="rId301" display="https://pbs.twimg.com/profile_banners/1643761759/1558849819"/>
    <hyperlink ref="AO294" r:id="rId302" display="https://pbs.twimg.com/profile_banners/946878693887971328/1561529684"/>
    <hyperlink ref="AO295" r:id="rId303" display="https://pbs.twimg.com/profile_banners/1132252649171013633/1562323236"/>
    <hyperlink ref="AO515" r:id="rId304" display="https://pbs.twimg.com/profile_banners/968984625765933056/1562407500"/>
    <hyperlink ref="AO296" r:id="rId305" display="https://pbs.twimg.com/profile_banners/391131695/1484459075"/>
    <hyperlink ref="AO297" r:id="rId306" display="https://pbs.twimg.com/profile_banners/1020669027713077249/1561470385"/>
    <hyperlink ref="AO298" r:id="rId307" display="https://pbs.twimg.com/profile_banners/49790589/1559377598"/>
    <hyperlink ref="AO299" r:id="rId308" display="https://pbs.twimg.com/profile_banners/1684048452/1541356884"/>
    <hyperlink ref="AO300" r:id="rId309" display="https://pbs.twimg.com/profile_banners/2321830766/1561507919"/>
    <hyperlink ref="AO301" r:id="rId310" display="https://pbs.twimg.com/profile_banners/866472162/1554691424"/>
    <hyperlink ref="AO302" r:id="rId311" display="https://pbs.twimg.com/profile_banners/1457877312/1554931149"/>
    <hyperlink ref="AO303" r:id="rId312" display="https://pbs.twimg.com/profile_banners/9499992/1484436471"/>
    <hyperlink ref="AO304" r:id="rId313" display="https://pbs.twimg.com/profile_banners/36481867/1526580012"/>
    <hyperlink ref="AO305" r:id="rId314" display="https://pbs.twimg.com/profile_banners/3296137653/1491206324"/>
    <hyperlink ref="AO306" r:id="rId315" display="https://pbs.twimg.com/profile_banners/39355482/1459050267"/>
    <hyperlink ref="AO307" r:id="rId316" display="https://pbs.twimg.com/profile_banners/328940629/1355382864"/>
    <hyperlink ref="AO308" r:id="rId317" display="https://pbs.twimg.com/profile_banners/3585101712/1518240861"/>
    <hyperlink ref="AO309" r:id="rId318" display="https://pbs.twimg.com/profile_banners/2767900452/1562392934"/>
    <hyperlink ref="AO310" r:id="rId319" display="https://pbs.twimg.com/profile_banners/1021436648/1532035865"/>
    <hyperlink ref="AO311" r:id="rId320" display="https://pbs.twimg.com/profile_banners/888014804/1551613269"/>
    <hyperlink ref="AO312" r:id="rId321" display="https://pbs.twimg.com/profile_banners/715936945336004608/1483886227"/>
    <hyperlink ref="AO314" r:id="rId322" display="https://pbs.twimg.com/profile_banners/579973369/1549320601"/>
    <hyperlink ref="AO516" r:id="rId323" display="https://pbs.twimg.com/profile_banners/880641912708907008/1557248325"/>
    <hyperlink ref="AO315" r:id="rId324" display="https://pbs.twimg.com/profile_banners/16908923/1411129474"/>
    <hyperlink ref="AO318" r:id="rId325" display="https://pbs.twimg.com/profile_banners/924921739/1532346805"/>
    <hyperlink ref="AO319" r:id="rId326" display="https://pbs.twimg.com/profile_banners/36551855/1532125401"/>
    <hyperlink ref="AO10" r:id="rId327" display="https://pbs.twimg.com/profile_banners/18927441/1542384580"/>
    <hyperlink ref="AO320" r:id="rId328" display="https://pbs.twimg.com/profile_banners/336939419/1560447003"/>
    <hyperlink ref="AO146" r:id="rId329" display="https://pbs.twimg.com/profile_banners/1108107835567538176/1554157949"/>
    <hyperlink ref="AO321" r:id="rId330" display="https://pbs.twimg.com/profile_banners/1071601665126645760/1546402414"/>
    <hyperlink ref="AO517" r:id="rId331" display="https://pbs.twimg.com/profile_banners/2340999996/1466998979"/>
    <hyperlink ref="AO322" r:id="rId332" display="https://pbs.twimg.com/profile_banners/627182423/1546428547"/>
    <hyperlink ref="AO41" r:id="rId333" display="https://pbs.twimg.com/profile_banners/104806729/1457621438"/>
    <hyperlink ref="AO323" r:id="rId334" display="https://pbs.twimg.com/profile_banners/2671966110/1560455194"/>
    <hyperlink ref="AO8" r:id="rId335" display="https://pbs.twimg.com/profile_banners/3367002249/1437151953"/>
    <hyperlink ref="AO518" r:id="rId336" display="https://pbs.twimg.com/profile_banners/2911520575/1535630243"/>
    <hyperlink ref="AO519" r:id="rId337" display="https://pbs.twimg.com/profile_banners/1027480583889276930/1560736579"/>
    <hyperlink ref="AO6" r:id="rId338" display="https://pbs.twimg.com/profile_banners/1081286317399592960/1546635823"/>
    <hyperlink ref="AO324" r:id="rId339" display="https://pbs.twimg.com/profile_banners/1701291174/1548991390"/>
    <hyperlink ref="AO325" r:id="rId340" display="https://pbs.twimg.com/profile_banners/20958585/1492227998"/>
    <hyperlink ref="AO520" r:id="rId341" display="https://pbs.twimg.com/profile_banners/907996283784368128/1561912859"/>
    <hyperlink ref="AO147" r:id="rId342" display="https://pbs.twimg.com/profile_banners/23283838/1538309598"/>
    <hyperlink ref="AO78" r:id="rId343" display="https://pbs.twimg.com/profile_banners/871126093201162240/1496529694"/>
    <hyperlink ref="AO24" r:id="rId344" display="https://pbs.twimg.com/profile_banners/91396712/1527289854"/>
    <hyperlink ref="AO25" r:id="rId345" display="https://pbs.twimg.com/profile_banners/3288015793/1562631846"/>
    <hyperlink ref="AO326" r:id="rId346" display="https://pbs.twimg.com/profile_banners/3259315818/1562568015"/>
    <hyperlink ref="AO327" r:id="rId347" display="https://pbs.twimg.com/profile_banners/1004773858350518272/1559330246"/>
    <hyperlink ref="AO329" r:id="rId348" display="https://pbs.twimg.com/profile_banners/165185690/1530756357"/>
    <hyperlink ref="AO521" r:id="rId349" display="https://pbs.twimg.com/profile_banners/342735854/1562530281"/>
    <hyperlink ref="AO330" r:id="rId350" display="https://pbs.twimg.com/profile_banners/763514119005712384/1531435471"/>
    <hyperlink ref="AO522" r:id="rId351" display="https://pbs.twimg.com/profile_banners/842610247575486464/1536547270"/>
    <hyperlink ref="AO331" r:id="rId352" display="https://pbs.twimg.com/profile_banners/444845741/1556484846"/>
    <hyperlink ref="AO332" r:id="rId353" display="https://pbs.twimg.com/profile_banners/121414948/1489111415"/>
    <hyperlink ref="AO148" r:id="rId354" display="https://pbs.twimg.com/profile_banners/94142193/1373380641"/>
    <hyperlink ref="AO333" r:id="rId355" display="https://pbs.twimg.com/profile_banners/16559475/1562559922"/>
    <hyperlink ref="AO523" r:id="rId356" display="https://pbs.twimg.com/profile_banners/180505807/1462974771"/>
    <hyperlink ref="AO149" r:id="rId357" display="https://pbs.twimg.com/profile_banners/883035882/1407455600"/>
    <hyperlink ref="AO150" r:id="rId358" display="https://pbs.twimg.com/profile_banners/904937537667465216/1552095265"/>
    <hyperlink ref="AO334" r:id="rId359" display="https://pbs.twimg.com/profile_banners/999447711052070912/1557638414"/>
    <hyperlink ref="AO335" r:id="rId360" display="https://pbs.twimg.com/profile_banners/131725574/1562655959"/>
    <hyperlink ref="AO524" r:id="rId361" display="https://pbs.twimg.com/profile_banners/717111947/1562696869"/>
    <hyperlink ref="AO336" r:id="rId362" display="https://pbs.twimg.com/profile_banners/1132226248061489152/1558780244"/>
    <hyperlink ref="AO337" r:id="rId363" display="https://pbs.twimg.com/profile_banners/581550318/1469396719"/>
    <hyperlink ref="AO79" r:id="rId364" display="https://pbs.twimg.com/profile_banners/705691403242831872/1522593423"/>
    <hyperlink ref="AO338" r:id="rId365" display="https://pbs.twimg.com/profile_banners/901591216747274240/1503839937"/>
    <hyperlink ref="AO152" r:id="rId366" display="https://pbs.twimg.com/profile_banners/901084357473042432/1562835643"/>
    <hyperlink ref="AO153" r:id="rId367" display="https://pbs.twimg.com/profile_banners/1095245936123498496/1560998551"/>
    <hyperlink ref="AO339" r:id="rId368" display="https://pbs.twimg.com/profile_banners/433660440/1496630275"/>
    <hyperlink ref="AO340" r:id="rId369" display="https://pbs.twimg.com/profile_banners/389944926/1526246329"/>
    <hyperlink ref="AO341" r:id="rId370" display="https://pbs.twimg.com/profile_banners/4659838874/1537840062"/>
    <hyperlink ref="AO342" r:id="rId371" display="https://pbs.twimg.com/profile_banners/713162735316389890/1545428568"/>
    <hyperlink ref="AO62" r:id="rId372" display="https://pbs.twimg.com/profile_banners/700672835925094401/1547386803"/>
    <hyperlink ref="AO343" r:id="rId373" display="https://pbs.twimg.com/profile_banners/2303415786/1561524724"/>
    <hyperlink ref="AO80" r:id="rId374" display="https://pbs.twimg.com/profile_banners/58188646/1553844490"/>
    <hyperlink ref="AO525" r:id="rId375" display="https://pbs.twimg.com/profile_banners/3092194948/1441244330"/>
    <hyperlink ref="AO154" r:id="rId376" display="https://pbs.twimg.com/profile_banners/1138538862106566656/1560285946"/>
    <hyperlink ref="AO155" r:id="rId377" display="https://pbs.twimg.com/profile_banners/916008609343041536/1516309005"/>
    <hyperlink ref="AO345" r:id="rId378" display="https://pbs.twimg.com/profile_banners/49035646/1512196958"/>
    <hyperlink ref="AO9" r:id="rId379" display="https://pbs.twimg.com/profile_banners/25261154/1543597249"/>
    <hyperlink ref="AO156" r:id="rId380" display="https://pbs.twimg.com/profile_banners/1412128777/1558639510"/>
    <hyperlink ref="AO346" r:id="rId381" display="https://pbs.twimg.com/profile_banners/743089556/1562447553"/>
    <hyperlink ref="AO92" r:id="rId382" display="https://pbs.twimg.com/profile_banners/52186512/1492364008"/>
    <hyperlink ref="AO347" r:id="rId383" display="https://pbs.twimg.com/profile_banners/997497344/1354989551"/>
    <hyperlink ref="AO348" r:id="rId384" display="https://pbs.twimg.com/profile_banners/1041552126424621056/1543848683"/>
    <hyperlink ref="AO526" r:id="rId385" display="https://pbs.twimg.com/profile_banners/3882110242/1523741041"/>
    <hyperlink ref="AO63" r:id="rId386" display="https://pbs.twimg.com/profile_banners/1534170498/1471512599"/>
    <hyperlink ref="AO350" r:id="rId387" display="https://pbs.twimg.com/profile_banners/932713477/1490380215"/>
    <hyperlink ref="AO64" r:id="rId388" display="https://pbs.twimg.com/profile_banners/2256862022/1550086993"/>
    <hyperlink ref="AO158" r:id="rId389" display="https://pbs.twimg.com/profile_banners/2829461701/1414379398"/>
    <hyperlink ref="AO352" r:id="rId390" display="https://pbs.twimg.com/profile_banners/88439135/1558127912"/>
    <hyperlink ref="AO527" r:id="rId391" display="https://pbs.twimg.com/profile_banners/293992209/1520897128"/>
    <hyperlink ref="AO159" r:id="rId392" display="https://pbs.twimg.com/profile_banners/1009725786709020673/1529572709"/>
    <hyperlink ref="AO160" r:id="rId393" display="https://pbs.twimg.com/profile_banners/3412873257/1560982854"/>
    <hyperlink ref="AO353" r:id="rId394" display="https://pbs.twimg.com/profile_banners/1124524304828334080/1556944322"/>
    <hyperlink ref="AO50" r:id="rId395" display="https://pbs.twimg.com/profile_banners/710643135886594049/1458328716"/>
    <hyperlink ref="AO528" r:id="rId396" display="https://pbs.twimg.com/profile_banners/17052170/1552867782"/>
    <hyperlink ref="AO529" r:id="rId397" display="https://pbs.twimg.com/profile_banners/95146408/1505826862"/>
    <hyperlink ref="AO354" r:id="rId398" display="https://pbs.twimg.com/profile_banners/3029820397/1561863162"/>
    <hyperlink ref="AO42" r:id="rId399" display="https://pbs.twimg.com/profile_banners/4728782174/1558946537"/>
    <hyperlink ref="AO355" r:id="rId400" display="https://pbs.twimg.com/profile_banners/4696988773/1471176401"/>
    <hyperlink ref="AO28" r:id="rId401" display="https://pbs.twimg.com/profile_banners/258256637/1472650808"/>
    <hyperlink ref="AO161" r:id="rId402" display="https://pbs.twimg.com/profile_banners/2296247338/1562811624"/>
    <hyperlink ref="AO51" r:id="rId403" display="https://pbs.twimg.com/profile_banners/186736799/1356090782"/>
    <hyperlink ref="AO530" r:id="rId404" display="https://pbs.twimg.com/profile_banners/389468789/1533142077"/>
    <hyperlink ref="AO531" r:id="rId405" display="https://pbs.twimg.com/profile_banners/233643386/1511595148"/>
    <hyperlink ref="AO162" r:id="rId406" display="https://pbs.twimg.com/profile_banners/1093334761404170240/1562668995"/>
    <hyperlink ref="AO356" r:id="rId407" display="https://pbs.twimg.com/profile_banners/1317601231/1464061332"/>
    <hyperlink ref="AO52" r:id="rId408" display="https://pbs.twimg.com/profile_banners/2776371373/1410868721"/>
    <hyperlink ref="AO532" r:id="rId409" display="https://pbs.twimg.com/profile_banners/25668786/1557426041"/>
    <hyperlink ref="AO533" r:id="rId410" display="https://pbs.twimg.com/profile_banners/169191149/1546642724"/>
    <hyperlink ref="AO357" r:id="rId411" display="https://pbs.twimg.com/profile_banners/1131260124188876805/1558549641"/>
    <hyperlink ref="AO534" r:id="rId412" display="https://pbs.twimg.com/profile_banners/847092974747959296/1547358326"/>
    <hyperlink ref="AO358" r:id="rId413" display="https://pbs.twimg.com/profile_banners/1069317258026131456/1546832068"/>
    <hyperlink ref="AO33" r:id="rId414" display="https://pbs.twimg.com/profile_banners/96879107/1551291519"/>
    <hyperlink ref="AO535" r:id="rId415" display="https://pbs.twimg.com/profile_banners/1012438196729376768/1545206015"/>
    <hyperlink ref="AO360" r:id="rId416" display="https://pbs.twimg.com/profile_banners/2848944079/1412864003"/>
    <hyperlink ref="AO163" r:id="rId417" display="https://pbs.twimg.com/profile_banners/1135809062023573509/1562468941"/>
    <hyperlink ref="AO361" r:id="rId418" display="https://pbs.twimg.com/profile_banners/181952045/1423138068"/>
    <hyperlink ref="AO65" r:id="rId419" display="https://pbs.twimg.com/profile_banners/27493404/1508778524"/>
    <hyperlink ref="AO362" r:id="rId420" display="https://pbs.twimg.com/profile_banners/1939793286/1537491702"/>
    <hyperlink ref="AO164" r:id="rId421" display="https://pbs.twimg.com/profile_banners/338296977/1497793914"/>
    <hyperlink ref="AO363" r:id="rId422" display="https://pbs.twimg.com/profile_banners/778695073043058688/1536508922"/>
    <hyperlink ref="AO165" r:id="rId423" display="https://pbs.twimg.com/profile_banners/1320866126/1558633786"/>
    <hyperlink ref="AO364" r:id="rId424" display="https://pbs.twimg.com/profile_banners/72710466/1483728933"/>
    <hyperlink ref="AO39" r:id="rId425" display="https://pbs.twimg.com/profile_banners/1096548623784001537/1562240317"/>
    <hyperlink ref="AO32" r:id="rId426" display="https://pbs.twimg.com/profile_banners/17889156/1352506752"/>
    <hyperlink ref="AO365" r:id="rId427" display="https://pbs.twimg.com/profile_banners/2950298236/1545806309"/>
    <hyperlink ref="AO537" r:id="rId428" display="https://pbs.twimg.com/profile_banners/15014849/1519117079"/>
    <hyperlink ref="AO53" r:id="rId429" display="https://pbs.twimg.com/profile_banners/19360717/1485111841"/>
    <hyperlink ref="AO538" r:id="rId430" display="https://pbs.twimg.com/profile_banners/1337271/1398194350"/>
    <hyperlink ref="AO539" r:id="rId431" display="https://pbs.twimg.com/profile_banners/95300044/1398366691"/>
    <hyperlink ref="AO167" r:id="rId432" display="https://pbs.twimg.com/profile_banners/771073759004463104/1554317883"/>
    <hyperlink ref="AO366" r:id="rId433" display="https://pbs.twimg.com/profile_banners/323587863/1545148285"/>
    <hyperlink ref="AO540" r:id="rId434" display="https://pbs.twimg.com/profile_banners/571522938/1562249713"/>
    <hyperlink ref="AO73" r:id="rId435" display="https://pbs.twimg.com/profile_banners/545675702/1561961442"/>
    <hyperlink ref="AO491" r:id="rId436" display="https://pbs.twimg.com/profile_banners/2836421/1562086301"/>
    <hyperlink ref="AO492" r:id="rId437" display="https://pbs.twimg.com/profile_banners/1449423386/1559738759"/>
    <hyperlink ref="AO71" r:id="rId438" display="https://pbs.twimg.com/profile_banners/767100463871176704/1471803199"/>
    <hyperlink ref="AO168" r:id="rId439" display="https://pbs.twimg.com/profile_banners/997312444769779712/1562491263"/>
    <hyperlink ref="AO367" r:id="rId440" display="https://pbs.twimg.com/profile_banners/1115625625052516352/1555548725"/>
    <hyperlink ref="AO541" r:id="rId441" display="https://pbs.twimg.com/profile_banners/1081780599373717505/1546753204"/>
    <hyperlink ref="AO368" r:id="rId442" display="https://pbs.twimg.com/profile_banners/703665527676207105/1520919212"/>
    <hyperlink ref="AO369" r:id="rId443" display="https://pbs.twimg.com/profile_banners/3430643594/1463233532"/>
    <hyperlink ref="AO370" r:id="rId444" display="https://pbs.twimg.com/profile_banners/1111307878974009345/1559475318"/>
    <hyperlink ref="AO542" r:id="rId445" display="https://pbs.twimg.com/profile_banners/26306441/1542609492"/>
    <hyperlink ref="AO169" r:id="rId446" display="https://pbs.twimg.com/profile_banners/1098830613702942720/1550823142"/>
    <hyperlink ref="AO372" r:id="rId447" display="https://pbs.twimg.com/profile_banners/247376153/1353183489"/>
    <hyperlink ref="AO93" r:id="rId448" display="https://pbs.twimg.com/profile_banners/1021674758142873600/1549301834"/>
    <hyperlink ref="AO7" r:id="rId449" display="https://pbs.twimg.com/profile_banners/269737082/1430401272"/>
    <hyperlink ref="AO543" r:id="rId450" display="https://pbs.twimg.com/profile_banners/387465855/1519400558"/>
    <hyperlink ref="AO546" r:id="rId451" display="https://pbs.twimg.com/profile_banners/818583320464343040/1493971931"/>
    <hyperlink ref="AO547" r:id="rId452" display="https://pbs.twimg.com/profile_banners/20015311/1553371785"/>
    <hyperlink ref="AO548" r:id="rId453" display="https://pbs.twimg.com/profile_banners/222818657/1505759397"/>
    <hyperlink ref="AO549" r:id="rId454" display="https://pbs.twimg.com/profile_banners/2226065811/1539453844"/>
    <hyperlink ref="AO550" r:id="rId455" display="https://pbs.twimg.com/profile_banners/398243102/1560372801"/>
    <hyperlink ref="AO551" r:id="rId456" display="https://pbs.twimg.com/profile_banners/3384429759/1452531347"/>
    <hyperlink ref="AO552" r:id="rId457" display="https://pbs.twimg.com/profile_banners/1003869415/1547042324"/>
    <hyperlink ref="AO553" r:id="rId458" display="https://pbs.twimg.com/profile_banners/637232164/1437482569"/>
    <hyperlink ref="AO170" r:id="rId459" display="https://pbs.twimg.com/profile_banners/941134962421506049/1558139913"/>
    <hyperlink ref="AO171" r:id="rId460" display="https://pbs.twimg.com/profile_banners/870414513035767808/1552419782"/>
    <hyperlink ref="AO54" r:id="rId461" display="https://pbs.twimg.com/profile_banners/2378324323/1562709262"/>
    <hyperlink ref="AO554" r:id="rId462" display="https://pbs.twimg.com/profile_banners/791065461672685569/1547507757"/>
    <hyperlink ref="AO555" r:id="rId463" display="https://pbs.twimg.com/profile_banners/1048749596464144384/1559164845"/>
    <hyperlink ref="AO374" r:id="rId464" display="https://pbs.twimg.com/profile_banners/1936518110/1470593757"/>
    <hyperlink ref="AO376" r:id="rId465" display="https://pbs.twimg.com/profile_banners/1199197458/1390107985"/>
    <hyperlink ref="AO172" r:id="rId466" display="https://pbs.twimg.com/profile_banners/31242087/1546760813"/>
    <hyperlink ref="AO556" r:id="rId467" display="https://pbs.twimg.com/profile_banners/1044647459581038594/1562197583"/>
    <hyperlink ref="AO94" r:id="rId468" display="https://pbs.twimg.com/profile_banners/895060658508660736/1528428157"/>
    <hyperlink ref="AO378" r:id="rId469" display="https://pbs.twimg.com/profile_banners/1679431969/1560234971"/>
    <hyperlink ref="AO379" r:id="rId470" display="https://pbs.twimg.com/profile_banners/1099227708/1562379583"/>
    <hyperlink ref="AO173" r:id="rId471" display="https://pbs.twimg.com/profile_banners/480302954/1408908344"/>
    <hyperlink ref="AO380" r:id="rId472" display="https://pbs.twimg.com/profile_banners/1090427966/1434400116"/>
    <hyperlink ref="AO557" r:id="rId473" display="https://pbs.twimg.com/profile_banners/1014506564328321024/1562200670"/>
    <hyperlink ref="AO382" r:id="rId474" display="https://pbs.twimg.com/profile_banners/776537023/1469481634"/>
    <hyperlink ref="AO174" r:id="rId475" display="https://pbs.twimg.com/profile_banners/11913152/1428835378"/>
    <hyperlink ref="AO384" r:id="rId476" display="https://pbs.twimg.com/profile_banners/337811015/1561427772"/>
    <hyperlink ref="AO558" r:id="rId477" display="https://pbs.twimg.com/profile_banners/260137838/1560549529"/>
    <hyperlink ref="AO175" r:id="rId478" display="https://pbs.twimg.com/profile_banners/261278695/1555779086"/>
    <hyperlink ref="AO385" r:id="rId479" display="https://pbs.twimg.com/profile_banners/727591102165946368/1558689156"/>
    <hyperlink ref="AO559" r:id="rId480" display="https://pbs.twimg.com/profile_banners/604017230/1561837932"/>
    <hyperlink ref="AO177" r:id="rId481" display="https://pbs.twimg.com/profile_banners/972658819577806848/1520735375"/>
    <hyperlink ref="AO386" r:id="rId482" display="https://pbs.twimg.com/profile_banners/3018737579/1561345580"/>
    <hyperlink ref="AO43" r:id="rId483" display="https://pbs.twimg.com/profile_banners/1068718951/1470761612"/>
    <hyperlink ref="AO387" r:id="rId484" display="https://pbs.twimg.com/profile_banners/2195552131/1555093449"/>
    <hyperlink ref="AO35" r:id="rId485" display="https://pbs.twimg.com/profile_banners/757285872404275200/1562810362"/>
    <hyperlink ref="AO560" r:id="rId486" display="https://pbs.twimg.com/profile_banners/1739523030/1547180510"/>
    <hyperlink ref="AO561" r:id="rId487" display="https://pbs.twimg.com/profile_banners/861833239/1481475979"/>
    <hyperlink ref="AO562" r:id="rId488" display="https://pbs.twimg.com/profile_banners/801131453878824960/1547134363"/>
    <hyperlink ref="AO388" r:id="rId489" display="https://pbs.twimg.com/profile_banners/39481772/1416084295"/>
    <hyperlink ref="AO34" r:id="rId490" display="https://pbs.twimg.com/profile_banners/123276216/1559588999"/>
    <hyperlink ref="AO178" r:id="rId491" display="https://pbs.twimg.com/profile_banners/1055843950311940096/1540568971"/>
    <hyperlink ref="AO179" r:id="rId492" display="https://pbs.twimg.com/profile_banners/1142506242130231298/1562272360"/>
    <hyperlink ref="AO180" r:id="rId493" display="https://pbs.twimg.com/profile_banners/20640337/1558789178"/>
    <hyperlink ref="AO181" r:id="rId494" display="https://pbs.twimg.com/profile_banners/1575848928/1559904032"/>
    <hyperlink ref="AO389" r:id="rId495" display="https://pbs.twimg.com/profile_banners/883806937535709185/1554159870"/>
    <hyperlink ref="AO563" r:id="rId496" display="https://pbs.twimg.com/profile_banners/1071934217062359040/1562022557"/>
    <hyperlink ref="AO390" r:id="rId497" display="https://pbs.twimg.com/profile_banners/839567047/1439096528"/>
    <hyperlink ref="AO564" r:id="rId498" display="https://pbs.twimg.com/profile_banners/20013967/1547321965"/>
    <hyperlink ref="AO565" r:id="rId499" display="https://pbs.twimg.com/profile_banners/95721440/1560009873"/>
    <hyperlink ref="AO391" r:id="rId500" display="https://pbs.twimg.com/profile_banners/796430633660624896/1558511740"/>
    <hyperlink ref="AO95" r:id="rId501" display="https://pbs.twimg.com/profile_banners/452485752/1534958202"/>
    <hyperlink ref="AO393" r:id="rId502" display="https://pbs.twimg.com/profile_banners/1120616072229588995/1557939355"/>
    <hyperlink ref="AO394" r:id="rId503" display="https://pbs.twimg.com/profile_banners/19775979/1550353289"/>
    <hyperlink ref="AO566" r:id="rId504" display="https://pbs.twimg.com/profile_banners/43304622/1536429483"/>
    <hyperlink ref="AO182" r:id="rId505" display="https://pbs.twimg.com/profile_banners/720253615613550592/1480701766"/>
    <hyperlink ref="AO74" r:id="rId506" display="https://pbs.twimg.com/profile_banners/20378522/1556030174"/>
    <hyperlink ref="AO493" r:id="rId507" display="https://pbs.twimg.com/profile_banners/3357221067/1542820502"/>
    <hyperlink ref="AO75" r:id="rId508" display="https://pbs.twimg.com/profile_banners/802110805672161280/1562687457"/>
    <hyperlink ref="AO184" r:id="rId509" display="https://pbs.twimg.com/profile_banners/1663709322/1562553749"/>
    <hyperlink ref="AO185" r:id="rId510" display="https://pbs.twimg.com/profile_banners/385116910/1562642086"/>
    <hyperlink ref="AO186" r:id="rId511" display="https://pbs.twimg.com/profile_banners/21864479/1443965237"/>
    <hyperlink ref="AO395" r:id="rId512" display="https://pbs.twimg.com/profile_banners/3374385220/1458107216"/>
    <hyperlink ref="AO567" r:id="rId513" display="https://pbs.twimg.com/profile_banners/881419574851366912/1561551383"/>
    <hyperlink ref="AO396" r:id="rId514" display="https://pbs.twimg.com/profile_banners/875164557462974467/1547807511"/>
    <hyperlink ref="AO568" r:id="rId515" display="https://pbs.twimg.com/profile_banners/521606630/1473762363"/>
    <hyperlink ref="AO187" r:id="rId516" display="https://pbs.twimg.com/profile_banners/211925970/1555984261"/>
    <hyperlink ref="AO188" r:id="rId517" display="https://pbs.twimg.com/profile_banners/305962817/1552280190"/>
    <hyperlink ref="AO56" r:id="rId518" display="https://pbs.twimg.com/profile_banners/244958885/1513246983"/>
    <hyperlink ref="AO569" r:id="rId519" display="https://pbs.twimg.com/profile_banners/296800440/1559444429"/>
    <hyperlink ref="AO397" r:id="rId520" display="https://pbs.twimg.com/profile_banners/778841755/1486441285"/>
    <hyperlink ref="AO11" r:id="rId521" display="https://pbs.twimg.com/profile_banners/3383049221/1522272103"/>
    <hyperlink ref="AO494" r:id="rId522" display="https://pbs.twimg.com/profile_banners/1634769132/1542372096"/>
    <hyperlink ref="AO12" r:id="rId523" display="https://pbs.twimg.com/profile_banners/745710091689656320/1521412120"/>
    <hyperlink ref="AO495" r:id="rId524" display="https://pbs.twimg.com/profile_banners/576423523/1499024331"/>
    <hyperlink ref="AO496" r:id="rId525" display="https://pbs.twimg.com/profile_banners/390085328/1512087132"/>
    <hyperlink ref="AO497" r:id="rId526" display="https://pbs.twimg.com/profile_banners/209252115/1543915670"/>
    <hyperlink ref="AO498" r:id="rId527" display="https://pbs.twimg.com/profile_banners/885741228/1495974359"/>
    <hyperlink ref="AO499" r:id="rId528" display="https://pbs.twimg.com/profile_banners/1230946130/1552232586"/>
    <hyperlink ref="AO500" r:id="rId529" display="https://pbs.twimg.com/profile_banners/2967915124/1560687695"/>
    <hyperlink ref="AO501" r:id="rId530" display="https://pbs.twimg.com/profile_banners/756843235658625024/1495286664"/>
    <hyperlink ref="AO502" r:id="rId531" display="https://pbs.twimg.com/profile_banners/925829448485822464/1530604017"/>
    <hyperlink ref="AO503" r:id="rId532" display="https://pbs.twimg.com/profile_banners/1062459324977569793/1559063574"/>
    <hyperlink ref="AO505" r:id="rId533" display="https://pbs.twimg.com/profile_banners/3332508814/1560598461"/>
    <hyperlink ref="AO189" r:id="rId534" display="https://pbs.twimg.com/profile_banners/2483197832/1399526257"/>
    <hyperlink ref="AO398" r:id="rId535" display="https://pbs.twimg.com/profile_banners/1020741877073510401/1561810647"/>
    <hyperlink ref="AO571" r:id="rId536" display="https://pbs.twimg.com/profile_banners/1065400575762812930/1559428033"/>
    <hyperlink ref="AO190" r:id="rId537" display="https://pbs.twimg.com/profile_banners/1083404783569063936/1559703655"/>
    <hyperlink ref="AO45" r:id="rId538" display="https://pbs.twimg.com/profile_banners/3308238607/1561754565"/>
    <hyperlink ref="AO572" r:id="rId539" display="https://pbs.twimg.com/profile_banners/16352803/1556332204"/>
    <hyperlink ref="AO83" r:id="rId540" display="https://pbs.twimg.com/profile_banners/59865677/1549201166"/>
    <hyperlink ref="AO191" r:id="rId541" display="https://pbs.twimg.com/profile_banners/75209443/1559699153"/>
    <hyperlink ref="AO192" r:id="rId542" display="https://pbs.twimg.com/profile_banners/836726336106311681/1562078306"/>
    <hyperlink ref="AO506" r:id="rId543" display="https://pbs.twimg.com/profile_banners/14631115/1562492192"/>
    <hyperlink ref="AO84" r:id="rId544" display="https://pbs.twimg.com/profile_banners/2303298634/1531223989"/>
    <hyperlink ref="AO193" r:id="rId545" display="https://pbs.twimg.com/profile_banners/991478905243451392/1555315953"/>
    <hyperlink ref="AO194" r:id="rId546" display="https://pbs.twimg.com/profile_banners/586288840/1453869068"/>
    <hyperlink ref="AO196" r:id="rId547" display="https://pbs.twimg.com/profile_banners/902329231983513600/1551196037"/>
    <hyperlink ref="AO400" r:id="rId548" display="https://pbs.twimg.com/profile_banners/2754184303/1559785866"/>
    <hyperlink ref="AO573" r:id="rId549" display="https://pbs.twimg.com/profile_banners/54567981/1470629942"/>
    <hyperlink ref="AO401" r:id="rId550" display="https://pbs.twimg.com/profile_banners/167807176/1414762079"/>
    <hyperlink ref="AO402" r:id="rId551" display="https://pbs.twimg.com/profile_banners/2873878679/1562187557"/>
    <hyperlink ref="AO403" r:id="rId552" display="https://pbs.twimg.com/profile_banners/758202385659559936/1561417641"/>
    <hyperlink ref="AO404" r:id="rId553" display="https://pbs.twimg.com/profile_banners/718981462142357504/1552920390"/>
    <hyperlink ref="AO574" r:id="rId554" display="https://pbs.twimg.com/profile_banners/3759568577/1505155925"/>
    <hyperlink ref="AO575" r:id="rId555" display="https://pbs.twimg.com/profile_banners/8194092/1562197329"/>
    <hyperlink ref="AO577" r:id="rId556" display="https://pbs.twimg.com/profile_banners/395754486/1421907456"/>
    <hyperlink ref="AO405" r:id="rId557" display="https://pbs.twimg.com/profile_banners/437157175/1435637257"/>
    <hyperlink ref="AO578" r:id="rId558" display="https://pbs.twimg.com/profile_banners/207137131/1472834309"/>
    <hyperlink ref="AO406" r:id="rId559" display="https://pbs.twimg.com/profile_banners/1021529464776216576/1544301730"/>
    <hyperlink ref="AO579" r:id="rId560" display="https://pbs.twimg.com/profile_banners/465142888/1515164039"/>
    <hyperlink ref="AO198" r:id="rId561" display="https://pbs.twimg.com/profile_banners/66846096/1421026998"/>
    <hyperlink ref="AO199" r:id="rId562" display="https://pbs.twimg.com/profile_banners/21216260/1396482683"/>
    <hyperlink ref="AO507" r:id="rId563" display="https://pbs.twimg.com/profile_banners/139612813/1558245576"/>
    <hyperlink ref="AO85" r:id="rId564" display="https://pbs.twimg.com/profile_banners/42653406/1559309211"/>
    <hyperlink ref="AO407" r:id="rId565" display="https://pbs.twimg.com/profile_banners/606014873/1374468441"/>
    <hyperlink ref="AO580" r:id="rId566" display="https://pbs.twimg.com/profile_banners/3323524393/1561832617"/>
    <hyperlink ref="AO86" r:id="rId567" display="https://pbs.twimg.com/profile_banners/623073915/1514918659"/>
    <hyperlink ref="AO47" r:id="rId568" display="https://pbs.twimg.com/profile_banners/2914950879/1518223513"/>
    <hyperlink ref="AO48" r:id="rId569" display="https://pbs.twimg.com/profile_banners/22637974/1493661451"/>
    <hyperlink ref="AO200" r:id="rId570" display="https://pbs.twimg.com/profile_banners/1101233250/1550331123"/>
    <hyperlink ref="AO408" r:id="rId571" display="https://pbs.twimg.com/profile_banners/1142054228010999808/1561774779"/>
    <hyperlink ref="AO409" r:id="rId572" display="https://pbs.twimg.com/profile_banners/744300030/1557707127"/>
    <hyperlink ref="AO581" r:id="rId573" display="https://pbs.twimg.com/profile_banners/379392612/1556253624"/>
    <hyperlink ref="AO57" r:id="rId574" display="https://pbs.twimg.com/profile_banners/960975251332100102/1544559289"/>
    <hyperlink ref="AO582" r:id="rId575" display="https://pbs.twimg.com/profile_banners/2992035265/1558933069"/>
    <hyperlink ref="AO583" r:id="rId576" display="https://pbs.twimg.com/profile_banners/2809423744/1543130032"/>
    <hyperlink ref="AO201" r:id="rId577" display="https://pbs.twimg.com/profile_banners/944588864307453953/1522552145"/>
    <hyperlink ref="AO36" r:id="rId578" display="https://pbs.twimg.com/profile_banners/1078385491228217344/1557416656"/>
    <hyperlink ref="AO584" r:id="rId579" display="https://pbs.twimg.com/profile_banners/79173926/1497453682"/>
    <hyperlink ref="AO586" r:id="rId580" display="https://pbs.twimg.com/profile_banners/1029855312881360901/1560342770"/>
    <hyperlink ref="AO410" r:id="rId581" display="https://pbs.twimg.com/profile_banners/415789631/1447965727"/>
    <hyperlink ref="AO18" r:id="rId582" display="https://pbs.twimg.com/profile_banners/4116799251/1560304888"/>
    <hyperlink ref="AO587" r:id="rId583" display="https://pbs.twimg.com/profile_banners/2400828166/1562453406"/>
    <hyperlink ref="AO588" r:id="rId584" display="https://pbs.twimg.com/profile_banners/1120110711663996928/1561780244"/>
    <hyperlink ref="AO589" r:id="rId585" display="https://pbs.twimg.com/profile_banners/884488773819670528/1562601142"/>
    <hyperlink ref="AO590" r:id="rId586" display="https://pbs.twimg.com/profile_banners/1053364531450339328/1561862103"/>
    <hyperlink ref="AO591" r:id="rId587" display="https://pbs.twimg.com/profile_banners/876150482372354048/1562421976"/>
    <hyperlink ref="AO592" r:id="rId588" display="https://pbs.twimg.com/profile_banners/1069009573888040960/1562643871"/>
    <hyperlink ref="AO30" r:id="rId589" display="https://pbs.twimg.com/profile_banners/2466608293/1538232584"/>
    <hyperlink ref="AO593" r:id="rId590" display="https://pbs.twimg.com/profile_banners/3302879566/1561845880"/>
    <hyperlink ref="AO21" r:id="rId591" display="https://pbs.twimg.com/profile_banners/769564195931185153/1558223336"/>
    <hyperlink ref="AO202" r:id="rId592" display="https://pbs.twimg.com/profile_banners/746055972/1549729036"/>
    <hyperlink ref="AO594" r:id="rId593" display="https://pbs.twimg.com/profile_banners/84018435/1474960966"/>
    <hyperlink ref="AO20" r:id="rId594" display="https://pbs.twimg.com/profile_banners/2314815715/1540179811"/>
    <hyperlink ref="AO413" r:id="rId595" display="https://pbs.twimg.com/profile_banners/543457481/1497226406"/>
    <hyperlink ref="AO595" r:id="rId596" display="https://pbs.twimg.com/profile_banners/1148013282109865985/1562692062"/>
    <hyperlink ref="AO203" r:id="rId597" display="https://pbs.twimg.com/profile_banners/88999590/1561424854"/>
    <hyperlink ref="AO414" r:id="rId598" display="https://pbs.twimg.com/profile_banners/922187325173633024/1508780207"/>
    <hyperlink ref="AO415" r:id="rId599" display="https://pbs.twimg.com/profile_banners/2277007998/1546114785"/>
    <hyperlink ref="AO204" r:id="rId600" display="https://pbs.twimg.com/profile_banners/781121813690449920/1510933236"/>
    <hyperlink ref="AO416" r:id="rId601" display="https://pbs.twimg.com/profile_banners/3732028280/1559966737"/>
    <hyperlink ref="AO596" r:id="rId602" display="https://pbs.twimg.com/profile_banners/3542848273/1562796804"/>
    <hyperlink ref="AO205" r:id="rId603" display="https://pbs.twimg.com/profile_banners/865249117706092544/1510263329"/>
    <hyperlink ref="AO96" r:id="rId604" display="https://pbs.twimg.com/profile_banners/8395322/1549343033"/>
    <hyperlink ref="AO417" r:id="rId605" display="https://pbs.twimg.com/profile_banners/48920306/1388992450"/>
    <hyperlink ref="AO418" r:id="rId606" display="https://pbs.twimg.com/profile_banners/874576369/1558590680"/>
    <hyperlink ref="AO597" r:id="rId607" display="https://pbs.twimg.com/profile_banners/2404274648/1546914417"/>
    <hyperlink ref="AO206" r:id="rId608" display="https://pbs.twimg.com/profile_banners/1135453542565720064/1562730668"/>
    <hyperlink ref="AO87" r:id="rId609" display="https://pbs.twimg.com/profile_banners/4601075116/1506699866"/>
    <hyperlink ref="AO207" r:id="rId610" display="https://pbs.twimg.com/profile_banners/3008746500/1549745966"/>
    <hyperlink ref="AO37" r:id="rId611" display="https://pbs.twimg.com/profile_banners/1114236562777280513/1555296188"/>
    <hyperlink ref="AO598" r:id="rId612" display="https://pbs.twimg.com/profile_banners/1010702749011361792/1529806065"/>
    <hyperlink ref="AO599" r:id="rId613" display="https://pbs.twimg.com/profile_banners/3089218490/1545220005"/>
    <hyperlink ref="AO600" r:id="rId614" display="https://pbs.twimg.com/profile_banners/2453979398/1556036334"/>
    <hyperlink ref="AO419" r:id="rId615" display="https://pbs.twimg.com/profile_banners/1273428631/1561998555"/>
    <hyperlink ref="AO49" r:id="rId616" display="https://pbs.twimg.com/profile_banners/2157134023/1550763399"/>
    <hyperlink ref="AO208" r:id="rId617" display="https://pbs.twimg.com/profile_banners/887981953827393537/1557697570"/>
    <hyperlink ref="AO420" r:id="rId618" display="https://pbs.twimg.com/profile_banners/362397852/1373077449"/>
    <hyperlink ref="AO421" r:id="rId619" display="https://pbs.twimg.com/profile_banners/78479458/1552096047"/>
    <hyperlink ref="AO422" r:id="rId620" display="https://pbs.twimg.com/profile_banners/1105303378555559936/1560820269"/>
    <hyperlink ref="AO601" r:id="rId621" display="https://pbs.twimg.com/profile_banners/1059327333532749824/1551771546"/>
    <hyperlink ref="AO209" r:id="rId622" display="https://pbs.twimg.com/profile_banners/796915762799775744/1562812439"/>
    <hyperlink ref="AO210" r:id="rId623" display="https://pbs.twimg.com/profile_banners/171105823/1560121090"/>
    <hyperlink ref="AO423" r:id="rId624" display="https://pbs.twimg.com/profile_banners/1596055411/1550168817"/>
    <hyperlink ref="AO602" r:id="rId625" display="https://pbs.twimg.com/profile_banners/14870524/1562473670"/>
    <hyperlink ref="AO97" r:id="rId626" display="https://pbs.twimg.com/profile_banners/804902379959132160/1480747750"/>
    <hyperlink ref="AO212" r:id="rId627" display="https://pbs.twimg.com/profile_banners/1085012791906295808/1562044430"/>
    <hyperlink ref="AO213" r:id="rId628" display="https://pbs.twimg.com/profile_banners/266785700/1550270066"/>
    <hyperlink ref="AO215" r:id="rId629" display="https://pbs.twimg.com/profile_banners/354685287/1505883093"/>
    <hyperlink ref="AO216" r:id="rId630" display="https://pbs.twimg.com/profile_banners/756276686/1552846903"/>
    <hyperlink ref="AO218" r:id="rId631" display="https://pbs.twimg.com/profile_banners/4152292945/1553797799"/>
    <hyperlink ref="AO98" r:id="rId632" display="https://pbs.twimg.com/profile_banners/987813532853981184/1548973015"/>
    <hyperlink ref="AO426" r:id="rId633" display="https://pbs.twimg.com/profile_banners/1969127310/1532583783"/>
    <hyperlink ref="AO427" r:id="rId634" display="https://pbs.twimg.com/profile_banners/603162710/1531404388"/>
    <hyperlink ref="AO66" r:id="rId635" display="https://pbs.twimg.com/profile_banners/4591097607/1514587617"/>
    <hyperlink ref="AO69" r:id="rId636" display="https://pbs.twimg.com/profile_banners/2834629029/1558978378"/>
    <hyperlink ref="AO219" r:id="rId637" display="https://pbs.twimg.com/profile_banners/778545151/1554141082"/>
    <hyperlink ref="AO603" r:id="rId638" display="https://pbs.twimg.com/profile_banners/1945794482/1559229391"/>
    <hyperlink ref="AO220" r:id="rId639" display="https://pbs.twimg.com/profile_banners/935916475763888129/1539564173"/>
    <hyperlink ref="AO429" r:id="rId640" display="https://pbs.twimg.com/profile_banners/705648306974695425/1561457494"/>
    <hyperlink ref="AO221" r:id="rId641" display="https://pbs.twimg.com/profile_banners/308560452/1562792994"/>
    <hyperlink ref="AO430" r:id="rId642" display="https://pbs.twimg.com/profile_banners/256288466/1534980291"/>
    <hyperlink ref="AO604" r:id="rId643" display="https://pbs.twimg.com/profile_banners/750490411370680320/1545545544"/>
    <hyperlink ref="AO222" r:id="rId644" display="https://pbs.twimg.com/profile_banners/24503876/1562380988"/>
    <hyperlink ref="AO223" r:id="rId645" display="https://pbs.twimg.com/profile_banners/187666987/1441385735"/>
    <hyperlink ref="AO224" r:id="rId646" display="https://pbs.twimg.com/profile_banners/31488070/1500696614"/>
    <hyperlink ref="AO431" r:id="rId647" display="https://pbs.twimg.com/profile_banners/32733087/1465921364"/>
    <hyperlink ref="AO605" r:id="rId648" display="https://pbs.twimg.com/profile_banners/4602718162/1561925205"/>
    <hyperlink ref="AO432" r:id="rId649" display="https://pbs.twimg.com/profile_banners/253693423/1499539171"/>
    <hyperlink ref="AO606" r:id="rId650" display="https://pbs.twimg.com/profile_banners/14229461/1561663388"/>
    <hyperlink ref="AO225" r:id="rId651" display="https://pbs.twimg.com/profile_banners/340396617/1559242588"/>
    <hyperlink ref="AO508" r:id="rId652" display="https://pbs.twimg.com/profile_banners/28949127/1555371483"/>
    <hyperlink ref="AO44" r:id="rId653" display="https://pbs.twimg.com/profile_banners/34702148/1541091321"/>
    <hyperlink ref="AO607" r:id="rId654" display="https://pbs.twimg.com/profile_banners/34708999/1524850023"/>
    <hyperlink ref="AO608" r:id="rId655" display="https://pbs.twimg.com/profile_banners/21728396/1535490108"/>
    <hyperlink ref="AO434" r:id="rId656" display="https://pbs.twimg.com/profile_banners/37570916/1556925330"/>
    <hyperlink ref="AO31" r:id="rId657" display="https://pbs.twimg.com/profile_banners/565097390/1526435624"/>
    <hyperlink ref="AO435" r:id="rId658" display="https://pbs.twimg.com/profile_banners/844250816227803136/1562366763"/>
    <hyperlink ref="AO436" r:id="rId659" display="https://pbs.twimg.com/profile_banners/1100857123532083201/1561002292"/>
    <hyperlink ref="AO609" r:id="rId660" display="https://pbs.twimg.com/profile_banners/791864466/1544469593"/>
    <hyperlink ref="AO437" r:id="rId661" display="https://pbs.twimg.com/profile_banners/2942555520/1547181708"/>
    <hyperlink ref="AO438" r:id="rId662" display="https://pbs.twimg.com/profile_banners/1544647818/1562288162"/>
    <hyperlink ref="AO439" r:id="rId663" display="https://pbs.twimg.com/profile_banners/67905984/1558624974"/>
    <hyperlink ref="AO610" r:id="rId664" display="https://pbs.twimg.com/profile_banners/877264398141861889/1549401749"/>
    <hyperlink ref="AO15" r:id="rId665" display="https://pbs.twimg.com/profile_banners/1105594394235723777/1554422200"/>
    <hyperlink ref="AO611" r:id="rId666" display="https://pbs.twimg.com/profile_banners/59257792/1497655037"/>
    <hyperlink ref="AO226" r:id="rId667" display="https://pbs.twimg.com/profile_banners/31633148/1562640604"/>
    <hyperlink ref="AO14" r:id="rId668" display="https://pbs.twimg.com/profile_banners/2173012884/1478264469"/>
    <hyperlink ref="AO442" r:id="rId669" display="https://pbs.twimg.com/profile_banners/752635177663205376/1476837732"/>
    <hyperlink ref="AO443" r:id="rId670" display="https://pbs.twimg.com/profile_banners/227388952/1545270408"/>
    <hyperlink ref="AO612" r:id="rId671" display="https://pbs.twimg.com/profile_banners/36505486/1478911659"/>
    <hyperlink ref="AO444" r:id="rId672" display="https://pbs.twimg.com/profile_banners/4561924577/1560652911"/>
    <hyperlink ref="AO613" r:id="rId673" display="https://pbs.twimg.com/profile_banners/842498500151705601/1561682817"/>
    <hyperlink ref="AO445" r:id="rId674" display="https://pbs.twimg.com/profile_banners/914138892835549185/1541166647"/>
    <hyperlink ref="AO614" r:id="rId675" display="https://pbs.twimg.com/profile_banners/902525013193924612/1542186348"/>
    <hyperlink ref="AO227" r:id="rId676" display="https://pbs.twimg.com/profile_banners/802313659418480641/1553068597"/>
    <hyperlink ref="AO228" r:id="rId677" display="https://pbs.twimg.com/profile_banners/1101718321395752960/1562816334"/>
    <hyperlink ref="AO446" r:id="rId678" display="https://pbs.twimg.com/profile_banners/287926626/1561861120"/>
    <hyperlink ref="AO615" r:id="rId679" display="https://pbs.twimg.com/profile_banners/105183361/1560810179"/>
    <hyperlink ref="AO448" r:id="rId680" display="https://pbs.twimg.com/profile_banners/411081439/1534132876"/>
    <hyperlink ref="AO616" r:id="rId681" display="https://pbs.twimg.com/profile_banners/28751029/1561076939"/>
    <hyperlink ref="AO229" r:id="rId682" display="https://pbs.twimg.com/profile_banners/1144795687273394176/1561776201"/>
    <hyperlink ref="AO230" r:id="rId683" display="https://pbs.twimg.com/profile_banners/809826343/1491229135"/>
    <hyperlink ref="AO231" r:id="rId684" display="https://pbs.twimg.com/profile_banners/3160125715/1562092543"/>
    <hyperlink ref="AO450" r:id="rId685" display="https://pbs.twimg.com/profile_banners/278830514/1560498054"/>
    <hyperlink ref="AO617" r:id="rId686" display="https://pbs.twimg.com/profile_banners/312243356/1517984813"/>
    <hyperlink ref="AO232" r:id="rId687" display="https://pbs.twimg.com/profile_banners/550308145/1528710553"/>
    <hyperlink ref="AO99" r:id="rId688" display="https://pbs.twimg.com/profile_banners/854637263564701696/1492596699"/>
    <hyperlink ref="AO451" r:id="rId689" display="https://pbs.twimg.com/profile_banners/29442592/1431297615"/>
    <hyperlink ref="AO100" r:id="rId690" display="https://pbs.twimg.com/profile_banners/4888164516/1543571270"/>
    <hyperlink ref="AO452" r:id="rId691" display="https://pbs.twimg.com/profile_banners/1088162497725648908/1548349509"/>
    <hyperlink ref="AO453" r:id="rId692" display="https://pbs.twimg.com/profile_banners/35008327/1555014911"/>
    <hyperlink ref="AO618" r:id="rId693" display="https://pbs.twimg.com/profile_banners/385664864/1531802950"/>
    <hyperlink ref="AO234" r:id="rId694" display="https://pbs.twimg.com/profile_banners/2547845623/1401967493"/>
    <hyperlink ref="AO235" r:id="rId695" display="https://pbs.twimg.com/profile_banners/2192788932/1553698109"/>
    <hyperlink ref="AO70" r:id="rId696" display="https://pbs.twimg.com/profile_banners/2462142223/1517969295"/>
    <hyperlink ref="AO509" r:id="rId697" display="https://pbs.twimg.com/profile_banners/20346496/1455852380"/>
    <hyperlink ref="AO72" r:id="rId698" display="https://pbs.twimg.com/profile_banners/398866336/1359282639"/>
    <hyperlink ref="AO510" r:id="rId699" display="https://pbs.twimg.com/profile_banners/1230778824/1376544142"/>
    <hyperlink ref="AO89" r:id="rId700" display="https://pbs.twimg.com/profile_banners/19911184/1537883761"/>
    <hyperlink ref="AO22" r:id="rId701" display="https://pbs.twimg.com/profile_banners/16968946/1403464385"/>
    <hyperlink ref="AO23" r:id="rId702" display="https://pbs.twimg.com/profile_banners/20793816/1561439432"/>
    <hyperlink ref="AO454" r:id="rId703" display="https://pbs.twimg.com/profile_banners/1124179345856012288/1557180301"/>
    <hyperlink ref="AO619" r:id="rId704" display="https://pbs.twimg.com/profile_banners/921934105155129344/1555297363"/>
    <hyperlink ref="AO102" r:id="rId705" display="https://pbs.twimg.com/profile_banners/898495392735784960/1562825130"/>
    <hyperlink ref="AO90" r:id="rId706" display="https://pbs.twimg.com/profile_banners/2810603445/1559717993"/>
    <hyperlink ref="AO455" r:id="rId707" display="https://pbs.twimg.com/profile_banners/52793608/1500668242"/>
    <hyperlink ref="AO456" r:id="rId708" display="https://pbs.twimg.com/profile_banners/1115172871700193280/1554713343"/>
    <hyperlink ref="AO67" r:id="rId709" display="https://pbs.twimg.com/profile_banners/78540461/1562228175"/>
    <hyperlink ref="AO58" r:id="rId710" display="https://pbs.twimg.com/profile_banners/1045195702752571392/1557367202"/>
    <hyperlink ref="AO620" r:id="rId711" display="https://pbs.twimg.com/profile_banners/862483279/1542816175"/>
    <hyperlink ref="AO621" r:id="rId712" display="https://pbs.twimg.com/profile_banners/24021368/1533521586"/>
    <hyperlink ref="AO238" r:id="rId713" display="https://pbs.twimg.com/profile_banners/4222466140/1508707026"/>
    <hyperlink ref="AO103" r:id="rId714" display="https://pbs.twimg.com/profile_banners/2394777590/1558354513"/>
    <hyperlink ref="AO457" r:id="rId715" display="https://pbs.twimg.com/profile_banners/475840105/1557770341"/>
    <hyperlink ref="AO239" r:id="rId716" display="https://pbs.twimg.com/profile_banners/155334013/1432487333"/>
    <hyperlink ref="AO240" r:id="rId717" display="https://pbs.twimg.com/profile_banners/139604545/1555834239"/>
    <hyperlink ref="AO459" r:id="rId718" display="https://pbs.twimg.com/profile_banners/18330729/1502797149"/>
    <hyperlink ref="AO68" r:id="rId719" display="https://pbs.twimg.com/profile_banners/473224816/1558000231"/>
    <hyperlink ref="AO241" r:id="rId720" display="https://pbs.twimg.com/profile_banners/1077905935/1455971550"/>
    <hyperlink ref="AO460" r:id="rId721" display="https://pbs.twimg.com/profile_banners/28607924/1548540479"/>
    <hyperlink ref="AO622" r:id="rId722" display="https://pbs.twimg.com/profile_banners/43328711/1370255954"/>
    <hyperlink ref="AO461" r:id="rId723" display="https://pbs.twimg.com/profile_banners/2894704435/1438504601"/>
    <hyperlink ref="AO243" r:id="rId724" display="https://pbs.twimg.com/profile_banners/1085790027077115904/1550804918"/>
    <hyperlink ref="AO462" r:id="rId725" display="https://pbs.twimg.com/profile_banners/2882067129/1478029362"/>
    <hyperlink ref="AO244" r:id="rId726" display="https://pbs.twimg.com/profile_banners/1299487663/1562814844"/>
    <hyperlink ref="AO245" r:id="rId727" display="https://pbs.twimg.com/profile_banners/89732109/1513862117"/>
    <hyperlink ref="AO246" r:id="rId728" display="https://pbs.twimg.com/profile_banners/16115936/1561572182"/>
    <hyperlink ref="AO247" r:id="rId729" display="https://pbs.twimg.com/profile_banners/486992503/1529838497"/>
    <hyperlink ref="AO248" r:id="rId730" display="https://pbs.twimg.com/profile_banners/1136689602364825605/1562659088"/>
    <hyperlink ref="AO463" r:id="rId731" display="https://pbs.twimg.com/profile_banners/19462368/1407765647"/>
    <hyperlink ref="AO623" r:id="rId732" display="https://pbs.twimg.com/profile_banners/2955528774/1540489486"/>
    <hyperlink ref="AO464" r:id="rId733" display="https://pbs.twimg.com/profile_banners/1071466718512394240/1562086444"/>
    <hyperlink ref="AO624" r:id="rId734" display="https://pbs.twimg.com/profile_banners/1134089326751432704/1562774285"/>
    <hyperlink ref="AO249" r:id="rId735" display="https://pbs.twimg.com/profile_banners/3086922295/1554517844"/>
    <hyperlink ref="AO250" r:id="rId736" display="https://pbs.twimg.com/profile_banners/127110363/1546994255"/>
    <hyperlink ref="AO251" r:id="rId737" display="https://pbs.twimg.com/profile_banners/1427089352/1562684866"/>
    <hyperlink ref="AO465" r:id="rId738" display="https://pbs.twimg.com/profile_banners/958102297044750336/1530880176"/>
    <hyperlink ref="AO625" r:id="rId739" display="https://pbs.twimg.com/profile_banners/535521504/1456792875"/>
    <hyperlink ref="AO105" r:id="rId740" display="https://pbs.twimg.com/profile_banners/250348446/1553920930"/>
    <hyperlink ref="AO13" r:id="rId741" display="https://pbs.twimg.com/profile_banners/761566970487664641/1553844627"/>
    <hyperlink ref="AO106" r:id="rId742" display="https://pbs.twimg.com/profile_banners/781301990/1557079115"/>
    <hyperlink ref="AO107" r:id="rId743" display="https://pbs.twimg.com/profile_banners/340825421/1560977989"/>
    <hyperlink ref="AO108" r:id="rId744" display="https://pbs.twimg.com/profile_banners/879400848337641472/1562312945"/>
    <hyperlink ref="AO109" r:id="rId745" display="https://pbs.twimg.com/profile_banners/140291849/1402823057"/>
    <hyperlink ref="AO252" r:id="rId746" display="https://pbs.twimg.com/profile_banners/1651029558/1500040646"/>
    <hyperlink ref="AO110" r:id="rId747" display="https://pbs.twimg.com/profile_banners/13615722/1455479554"/>
    <hyperlink ref="AO111" r:id="rId748" display="https://pbs.twimg.com/profile_banners/2365008417/1562183131"/>
    <hyperlink ref="AO254" r:id="rId749" display="https://pbs.twimg.com/profile_banners/147946450/1532361363"/>
    <hyperlink ref="AO255" r:id="rId750" display="https://pbs.twimg.com/profile_banners/305869300/1530407486"/>
    <hyperlink ref="AO256" r:id="rId751" display="https://pbs.twimg.com/profile_banners/1321107038/1435863904"/>
    <hyperlink ref="AO626" r:id="rId752" display="https://pbs.twimg.com/profile_banners/81478236/1476755698"/>
    <hyperlink ref="AO466" r:id="rId753" display="https://pbs.twimg.com/profile_banners/628274038/1506683894"/>
    <hyperlink ref="AO59" r:id="rId754" display="https://pbs.twimg.com/profile_banners/30640324/1465574876"/>
    <hyperlink ref="AO628" r:id="rId755" display="https://pbs.twimg.com/profile_banners/292642064/1524663049"/>
    <hyperlink ref="AO629" r:id="rId756" display="https://pbs.twimg.com/profile_banners/151133717/1554861653"/>
    <hyperlink ref="AO257" r:id="rId757" display="https://pbs.twimg.com/profile_banners/8799952/1555715247"/>
    <hyperlink ref="AO258" r:id="rId758" display="https://pbs.twimg.com/profile_banners/790970629885272064/1499826341"/>
    <hyperlink ref="AO259" r:id="rId759" display="https://pbs.twimg.com/profile_banners/1055265440673529856/1540430111"/>
    <hyperlink ref="AO260" r:id="rId760" display="https://pbs.twimg.com/profile_banners/415630137/1397016191"/>
    <hyperlink ref="AO38" r:id="rId761" display="https://pbs.twimg.com/profile_banners/588727964/1559057940"/>
    <hyperlink ref="AO630" r:id="rId762" display="https://pbs.twimg.com/profile_banners/121461116/1560703593"/>
    <hyperlink ref="AO631" r:id="rId763" display="https://pbs.twimg.com/profile_banners/70697619/1503973953"/>
    <hyperlink ref="AO632" r:id="rId764" display="https://pbs.twimg.com/profile_banners/328572345/1561677212"/>
    <hyperlink ref="AO112" r:id="rId765" display="https://pbs.twimg.com/profile_banners/1071930191914496000/1562710042"/>
    <hyperlink ref="AO4" r:id="rId766" display="https://pbs.twimg.com/profile_banners/859106074141401088/1555062804"/>
    <hyperlink ref="AO113" r:id="rId767" display="https://pbs.twimg.com/profile_banners/3064724045/1559406379"/>
    <hyperlink ref="AO114" r:id="rId768" display="https://pbs.twimg.com/profile_banners/1852114830/1562609025"/>
    <hyperlink ref="AO115" r:id="rId769" display="https://pbs.twimg.com/profile_banners/74594552/1555355973"/>
    <hyperlink ref="AO116" r:id="rId770" display="https://pbs.twimg.com/profile_banners/845259716569841665/1551025827"/>
    <hyperlink ref="AO117" r:id="rId771" display="https://pbs.twimg.com/profile_banners/521102381/1562236107"/>
    <hyperlink ref="AO118" r:id="rId772" display="https://pbs.twimg.com/profile_banners/2617158685/1562854172"/>
    <hyperlink ref="AO261" r:id="rId773" display="https://pbs.twimg.com/profile_banners/554510636/1541070129"/>
    <hyperlink ref="AO40" r:id="rId774" display="https://pbs.twimg.com/profile_banners/335141638/1554217394"/>
    <hyperlink ref="AO119" r:id="rId775" display="https://pbs.twimg.com/profile_banners/994175025941921792/1561270907"/>
    <hyperlink ref="AO120" r:id="rId776" display="https://pbs.twimg.com/profile_banners/938071343324639233/1558447113"/>
    <hyperlink ref="AO121" r:id="rId777" display="https://pbs.twimg.com/profile_banners/1113816265728991232/1555779564"/>
    <hyperlink ref="AO122" r:id="rId778" display="https://pbs.twimg.com/profile_banners/1068938539642048512/1562805225"/>
    <hyperlink ref="AO123" r:id="rId779" display="https://pbs.twimg.com/profile_banners/769018565970259968/1562731547"/>
    <hyperlink ref="AO124" r:id="rId780" display="https://pbs.twimg.com/profile_banners/1921202382/1561479427"/>
    <hyperlink ref="AO125" r:id="rId781" display="https://pbs.twimg.com/profile_banners/959224129579761664/1562504275"/>
    <hyperlink ref="AO126" r:id="rId782" display="https://pbs.twimg.com/profile_banners/787983300425949184/1562863205"/>
    <hyperlink ref="AO127" r:id="rId783" display="https://pbs.twimg.com/profile_banners/892812838389112832/1562853181"/>
    <hyperlink ref="AO128" r:id="rId784" display="https://pbs.twimg.com/profile_banners/968874498358431749/1562851686"/>
    <hyperlink ref="AO129" r:id="rId785" display="https://pbs.twimg.com/profile_banners/915196609591263232/1531825592"/>
    <hyperlink ref="AO130" r:id="rId786" display="https://pbs.twimg.com/profile_banners/2718480414/1562619665"/>
    <hyperlink ref="AO131" r:id="rId787" display="https://pbs.twimg.com/profile_banners/837576728755089408/1562673328"/>
    <hyperlink ref="AO132" r:id="rId788" display="https://pbs.twimg.com/profile_banners/701275086289031168/1562817124"/>
    <hyperlink ref="AO133" r:id="rId789" display="https://pbs.twimg.com/profile_banners/968933129900777474/1562702606"/>
    <hyperlink ref="AO134" r:id="rId790" display="https://pbs.twimg.com/profile_banners/869925061821698048/1560711337"/>
    <hyperlink ref="AO135" r:id="rId791" display="https://pbs.twimg.com/profile_banners/1000147087345029120/1562708374"/>
    <hyperlink ref="AO136" r:id="rId792" display="https://pbs.twimg.com/profile_banners/997168781892964352/1562736811"/>
    <hyperlink ref="AO262" r:id="rId793" display="https://pbs.twimg.com/profile_banners/1016276261319000064/1560665245"/>
    <hyperlink ref="AO137" r:id="rId794" display="https://pbs.twimg.com/profile_banners/830157861942607874/1546603773"/>
    <hyperlink ref="AO138" r:id="rId795" display="https://pbs.twimg.com/profile_banners/1146014356032745472/1562066345"/>
    <hyperlink ref="AO139" r:id="rId796" display="https://pbs.twimg.com/profile_banners/3231232033/1556830592"/>
    <hyperlink ref="AO263" r:id="rId797" display="https://pbs.twimg.com/profile_banners/772793518540455941/1562268638"/>
    <hyperlink ref="AO264" r:id="rId798" display="https://pbs.twimg.com/profile_banners/872347656944857088/1561045907"/>
    <hyperlink ref="AO265" r:id="rId799" display="https://pbs.twimg.com/profile_banners/101596858/1471271190"/>
    <hyperlink ref="AO467" r:id="rId800" display="https://pbs.twimg.com/profile_banners/14412165/1488050166"/>
    <hyperlink ref="AO633" r:id="rId801" display="https://pbs.twimg.com/profile_banners/778086/1442451317"/>
    <hyperlink ref="AO19" r:id="rId802" display="https://pbs.twimg.com/profile_banners/69711010/1407695333"/>
    <hyperlink ref="AO634" r:id="rId803" display="https://pbs.twimg.com/profile_banners/4196983835/1562002967"/>
    <hyperlink ref="AO635" r:id="rId804" display="https://pbs.twimg.com/profile_banners/335413129/1542946478"/>
    <hyperlink ref="AO266" r:id="rId805" display="https://pbs.twimg.com/profile_banners/272112035/1432696168"/>
    <hyperlink ref="AO267" r:id="rId806" display="https://pbs.twimg.com/profile_banners/2768511125/1533308672"/>
    <hyperlink ref="AO636" r:id="rId807" display="https://pbs.twimg.com/profile_banners/1036201415394250753/1562210601"/>
    <hyperlink ref="AO17" r:id="rId808" display="https://pbs.twimg.com/profile_banners/1848915907/1522347910"/>
    <hyperlink ref="AO639" r:id="rId809" display="https://pbs.twimg.com/profile_banners/926124006/1461977387"/>
    <hyperlink ref="AO640" r:id="rId810" display="https://pbs.twimg.com/profile_banners/1119022020208074753/1562624888"/>
    <hyperlink ref="AO641" r:id="rId811" display="https://pbs.twimg.com/profile_banners/254274052/1394290948"/>
    <hyperlink ref="AO642" r:id="rId812" display="https://pbs.twimg.com/profile_banners/297049615/1559693523"/>
    <hyperlink ref="AO643" r:id="rId813" display="https://pbs.twimg.com/profile_banners/702697553414873088/1507421020"/>
    <hyperlink ref="AO140" r:id="rId814" display="https://pbs.twimg.com/profile_banners/1548399990/1539031464"/>
    <hyperlink ref="AO469" r:id="rId815" display="https://pbs.twimg.com/profile_banners/35675209/1558123074"/>
    <hyperlink ref="AO268" r:id="rId816" display="https://pbs.twimg.com/profile_banners/741663375537491968/1560952396"/>
    <hyperlink ref="AO270" r:id="rId817" display="https://pbs.twimg.com/profile_banners/338522499/1398288983"/>
    <hyperlink ref="AO271" r:id="rId818" display="https://pbs.twimg.com/profile_banners/1077150651187027968/1545805774"/>
    <hyperlink ref="AO272" r:id="rId819" display="https://pbs.twimg.com/profile_banners/227167801/1551045612"/>
    <hyperlink ref="AO273" r:id="rId820" display="https://pbs.twimg.com/profile_banners/1084985568424087552/1557706288"/>
    <hyperlink ref="AO141" r:id="rId821" display="https://pbs.twimg.com/profile_banners/945129285572055040/1524104990"/>
    <hyperlink ref="AO470" r:id="rId822" display="https://pbs.twimg.com/profile_banners/717077127003119616/1562166763"/>
    <hyperlink ref="AO274" r:id="rId823" display="https://pbs.twimg.com/profile_banners/1081196989/1498577455"/>
    <hyperlink ref="AO275" r:id="rId824" display="https://pbs.twimg.com/profile_banners/481721701/1562459770"/>
    <hyperlink ref="AO276" r:id="rId825" display="https://pbs.twimg.com/profile_banners/44457337/1548026157"/>
    <hyperlink ref="AO471" r:id="rId826" display="https://pbs.twimg.com/profile_banners/1460549084/1562476487"/>
    <hyperlink ref="AO60" r:id="rId827" display="https://pbs.twimg.com/profile_banners/12846392/1353789057"/>
    <hyperlink ref="AO644" r:id="rId828" display="https://pbs.twimg.com/profile_banners/14765390/1545511060"/>
    <hyperlink ref="AO472" r:id="rId829" display="https://pbs.twimg.com/profile_banners/28429455/1557151543"/>
    <hyperlink ref="AO646" r:id="rId830" display="https://pbs.twimg.com/profile_banners/15952509/1457808368"/>
    <hyperlink ref="AO61" r:id="rId831" display="https://pbs.twimg.com/profile_banners/1139300432671641611/1561456434"/>
    <hyperlink ref="AO647" r:id="rId832" display="https://pbs.twimg.com/profile_banners/16312576/1562774553"/>
    <hyperlink ref="AO648" r:id="rId833" display="https://pbs.twimg.com/profile_banners/290903167/1532810606"/>
    <hyperlink ref="AO473" r:id="rId834" display="https://pbs.twimg.com/profile_banners/546593019/1552011690"/>
    <hyperlink ref="AO649" r:id="rId835" display="https://pbs.twimg.com/profile_banners/2957691948/1523542936"/>
    <hyperlink ref="AO142" r:id="rId836" display="https://pbs.twimg.com/profile_banners/1608823532/1398268087"/>
    <hyperlink ref="AO5" r:id="rId837" display="https://pbs.twimg.com/profile_banners/845444025092067329/1490405143"/>
    <hyperlink ref="AO26" r:id="rId838" display="https://pbs.twimg.com/profile_banners/900543899516710913/1555526055"/>
    <hyperlink ref="AO486" r:id="rId839" display="https://pbs.twimg.com/profile_banners/379209090/1552234439"/>
    <hyperlink ref="AO487" r:id="rId840" display="https://pbs.twimg.com/profile_banners/2852075027/1496266062"/>
    <hyperlink ref="AO488" r:id="rId841" display="https://pbs.twimg.com/profile_banners/538450035/1561750057"/>
    <hyperlink ref="AO489" r:id="rId842" display="https://pbs.twimg.com/profile_banners/1049797315492499457/1560785833"/>
    <hyperlink ref="AO490" r:id="rId843" display="https://pbs.twimg.com/profile_banners/3049806133/1562435220"/>
    <hyperlink ref="AO277" r:id="rId844" display="https://pbs.twimg.com/profile_banners/925567395606831104/1509509184"/>
    <hyperlink ref="AO278" r:id="rId845" display="https://pbs.twimg.com/profile_banners/290345538/1498942978"/>
    <hyperlink ref="AO511" r:id="rId846" display="https://pbs.twimg.com/profile_banners/17632447/1559327124"/>
    <hyperlink ref="AO279" r:id="rId847" display="https://pbs.twimg.com/profile_banners/1107711756250611712/1554270572"/>
    <hyperlink ref="AO512" r:id="rId848" display="https://pbs.twimg.com/profile_banners/1072714469825019904/1544593039"/>
    <hyperlink ref="AO144" r:id="rId849" display="https://pbs.twimg.com/profile_banners/150075971/1562466357"/>
    <hyperlink ref="AO280" r:id="rId850" display="https://pbs.twimg.com/profile_banners/1091053380687065088/1562101269"/>
    <hyperlink ref="AO513" r:id="rId851" display="https://pbs.twimg.com/profile_banners/3108710489/1509409643"/>
    <hyperlink ref="AO474" r:id="rId852" display="https://pbs.twimg.com/profile_banners/109349908/1539278713"/>
    <hyperlink ref="AO281" r:id="rId853" display="https://pbs.twimg.com/profile_banners/3194860063/1501602222"/>
    <hyperlink ref="AO650" r:id="rId854" display="https://pbs.twimg.com/profile_banners/259576769/1493316355"/>
    <hyperlink ref="AO145" r:id="rId855" display="https://pbs.twimg.com/profile_banners/14293438/1520900587"/>
    <hyperlink ref="AO282" r:id="rId856" display="https://pbs.twimg.com/profile_banners/1164512772/1534922972"/>
    <hyperlink ref="AO475" r:id="rId857" display="https://pbs.twimg.com/profile_banners/1141543571629268992/1561001193"/>
    <hyperlink ref="AO651" r:id="rId858" display="https://pbs.twimg.com/profile_banners/1110606886880063489/1553626995"/>
    <hyperlink ref="AO476" r:id="rId859" display="https://pbs.twimg.com/profile_banners/32891053/1539346810"/>
    <hyperlink ref="AO652" r:id="rId860" display="https://pbs.twimg.com/profile_banners/4743280993/1531230161"/>
    <hyperlink ref="AO283" r:id="rId861" display="https://pbs.twimg.com/profile_banners/912109609816674304/1522031747"/>
    <hyperlink ref="AO477" r:id="rId862" display="https://pbs.twimg.com/profile_banners/434882442/1520129161"/>
    <hyperlink ref="AO653" r:id="rId863" display="https://pbs.twimg.com/profile_banners/151905312/1552864322"/>
    <hyperlink ref="AO284" r:id="rId864" display="https://pbs.twimg.com/profile_banners/268045879/1549237061"/>
    <hyperlink ref="AO478" r:id="rId865" display="https://pbs.twimg.com/profile_banners/1127033476253806592/1557722782"/>
    <hyperlink ref="AO654" r:id="rId866" display="https://pbs.twimg.com/profile_banners/15624805/1483175296"/>
    <hyperlink ref="AO479" r:id="rId867" display="https://pbs.twimg.com/profile_banners/2827995179/1502144344"/>
    <hyperlink ref="AO285" r:id="rId868" display="https://pbs.twimg.com/profile_banners/888267237269815296/1559257654"/>
    <hyperlink ref="AO480" r:id="rId869" display="https://pbs.twimg.com/profile_banners/63337034/1561178073"/>
    <hyperlink ref="AO655" r:id="rId870" display="https://pbs.twimg.com/profile_banners/280705905/1515714871"/>
    <hyperlink ref="AO481" r:id="rId871" display="https://pbs.twimg.com/profile_banners/249321664/1468610853"/>
    <hyperlink ref="AO656" r:id="rId872" display="https://pbs.twimg.com/profile_banners/42458463/1561999778"/>
    <hyperlink ref="AO287" r:id="rId873" display="https://pbs.twimg.com/profile_banners/1078102041770291201/1562764751"/>
    <hyperlink ref="AO76" r:id="rId874" display="https://pbs.twimg.com/profile_banners/754104912078893057/1562799461"/>
    <hyperlink ref="AO514" r:id="rId875" display="https://pbs.twimg.com/profile_banners/733334825797570561/1559045980"/>
    <hyperlink ref="AO77" r:id="rId876" display="https://pbs.twimg.com/profile_banners/925116287436689409/1559762983"/>
    <hyperlink ref="AO288" r:id="rId877" display="https://pbs.twimg.com/profile_banners/774226987606876161/1558222720"/>
    <hyperlink ref="AO482" r:id="rId878" display="https://pbs.twimg.com/profile_banners/968940247/1558091722"/>
    <hyperlink ref="AO657" r:id="rId879" display="https://pbs.twimg.com/profile_banners/769645608009216001/1550289657"/>
    <hyperlink ref="AO483" r:id="rId880" display="https://pbs.twimg.com/profile_banners/20822671/1539439005"/>
    <hyperlink ref="AO658" r:id="rId881" display="https://pbs.twimg.com/profile_banners/878225184284606464/1548746259"/>
    <hyperlink ref="AO484" r:id="rId882" display="https://pbs.twimg.com/profile_banners/4710328656/1546128622"/>
    <hyperlink ref="AO659" r:id="rId883" display="https://pbs.twimg.com/profile_banners/193845078/1541679493"/>
    <hyperlink ref="AO290" r:id="rId884" display="https://pbs.twimg.com/profile_banners/70560285/1363150482"/>
    <hyperlink ref="AO91" r:id="rId885" display="https://pbs.twimg.com/profile_banners/2661312082/1560914044"/>
    <hyperlink ref="AO485" r:id="rId886" display="https://pbs.twimg.com/profile_banners/86985744/1550776246"/>
    <hyperlink ref="AO660" r:id="rId887" display="https://pbs.twimg.com/profile_banners/377075543/1529459040"/>
    <hyperlink ref="AU291" r:id="rId888" display="http://abs.twimg.com/images/themes/theme1/bg.png"/>
    <hyperlink ref="AU3" r:id="rId889" display="http://abs.twimg.com/images/themes/theme1/bg.png"/>
    <hyperlink ref="AU292" r:id="rId890" display="http://abs.twimg.com/images/themes/theme1/bg.png"/>
    <hyperlink ref="AU293" r:id="rId891" display="http://abs.twimg.com/images/themes/theme1/bg.png"/>
    <hyperlink ref="AU296" r:id="rId892" display="http://abs.twimg.com/images/themes/theme16/bg.gif"/>
    <hyperlink ref="AU297" r:id="rId893" display="http://abs.twimg.com/images/themes/theme1/bg.png"/>
    <hyperlink ref="AU298" r:id="rId894" display="http://abs.twimg.com/images/themes/theme18/bg.gif"/>
    <hyperlink ref="AU299" r:id="rId895" display="http://abs.twimg.com/images/themes/theme1/bg.png"/>
    <hyperlink ref="AU300" r:id="rId896" display="http://abs.twimg.com/images/themes/theme1/bg.png"/>
    <hyperlink ref="AU301" r:id="rId897" display="http://abs.twimg.com/images/themes/theme1/bg.png"/>
    <hyperlink ref="AU302" r:id="rId898" display="http://abs.twimg.com/images/themes/theme1/bg.png"/>
    <hyperlink ref="AU303" r:id="rId899" display="http://abs.twimg.com/images/themes/theme6/bg.gif"/>
    <hyperlink ref="AU304" r:id="rId900" display="http://abs.twimg.com/images/themes/theme1/bg.png"/>
    <hyperlink ref="AU305" r:id="rId901" display="http://abs.twimg.com/images/themes/theme1/bg.png"/>
    <hyperlink ref="AU306" r:id="rId902" display="http://abs.twimg.com/images/themes/theme1/bg.png"/>
    <hyperlink ref="AU307" r:id="rId903" display="http://abs.twimg.com/images/themes/theme1/bg.png"/>
    <hyperlink ref="AU308" r:id="rId904" display="http://abs.twimg.com/images/themes/theme1/bg.png"/>
    <hyperlink ref="AU309" r:id="rId905" display="http://abs.twimg.com/images/themes/theme1/bg.png"/>
    <hyperlink ref="AU310" r:id="rId906" display="http://abs.twimg.com/images/themes/theme1/bg.png"/>
    <hyperlink ref="AU311" r:id="rId907" display="http://abs.twimg.com/images/themes/theme4/bg.gif"/>
    <hyperlink ref="AU314" r:id="rId908" display="http://abs.twimg.com/images/themes/theme1/bg.png"/>
    <hyperlink ref="AU315" r:id="rId909" display="http://abs.twimg.com/images/themes/theme1/bg.png"/>
    <hyperlink ref="AU316" r:id="rId910" display="http://abs.twimg.com/images/themes/theme1/bg.png"/>
    <hyperlink ref="AU317" r:id="rId911" display="http://abs.twimg.com/images/themes/theme1/bg.png"/>
    <hyperlink ref="AU318" r:id="rId912" display="http://abs.twimg.com/images/themes/theme1/bg.png"/>
    <hyperlink ref="AU319" r:id="rId913" display="http://abs.twimg.com/images/themes/theme9/bg.gif"/>
    <hyperlink ref="AU10" r:id="rId914" display="http://abs.twimg.com/images/themes/theme9/bg.gif"/>
    <hyperlink ref="AU320" r:id="rId915" display="http://abs.twimg.com/images/themes/theme14/bg.gif"/>
    <hyperlink ref="AU517" r:id="rId916" display="http://abs.twimg.com/images/themes/theme1/bg.png"/>
    <hyperlink ref="AU322" r:id="rId917" display="http://abs.twimg.com/images/themes/theme1/bg.png"/>
    <hyperlink ref="AU41" r:id="rId918" display="http://abs.twimg.com/images/themes/theme13/bg.gif"/>
    <hyperlink ref="AU323" r:id="rId919" display="http://abs.twimg.com/images/themes/theme1/bg.png"/>
    <hyperlink ref="AU8" r:id="rId920" display="http://abs.twimg.com/images/themes/theme1/bg.png"/>
    <hyperlink ref="AU518" r:id="rId921" display="http://abs.twimg.com/images/themes/theme1/bg.png"/>
    <hyperlink ref="AU324" r:id="rId922" display="http://abs.twimg.com/images/themes/theme1/bg.png"/>
    <hyperlink ref="AU325" r:id="rId923" display="http://abs.twimg.com/images/themes/theme13/bg.gif"/>
    <hyperlink ref="AU520" r:id="rId924" display="http://abs.twimg.com/images/themes/theme1/bg.png"/>
    <hyperlink ref="AU147" r:id="rId925" display="http://abs.twimg.com/images/themes/theme7/bg.gif"/>
    <hyperlink ref="AU24" r:id="rId926" display="http://abs.twimg.com/images/themes/theme14/bg.gif"/>
    <hyperlink ref="AU25" r:id="rId927" display="http://abs.twimg.com/images/themes/theme1/bg.png"/>
    <hyperlink ref="AU326" r:id="rId928" display="http://abs.twimg.com/images/themes/theme1/bg.png"/>
    <hyperlink ref="AU328" r:id="rId929" display="http://abs.twimg.com/images/themes/theme1/bg.png"/>
    <hyperlink ref="AU329" r:id="rId930" display="http://abs.twimg.com/images/themes/theme1/bg.png"/>
    <hyperlink ref="AU521" r:id="rId931" display="http://abs.twimg.com/images/themes/theme1/bg.png"/>
    <hyperlink ref="AU330" r:id="rId932" display="http://abs.twimg.com/images/themes/theme1/bg.png"/>
    <hyperlink ref="AU331" r:id="rId933" display="http://abs.twimg.com/images/themes/theme9/bg.gif"/>
    <hyperlink ref="AU332" r:id="rId934" display="http://abs.twimg.com/images/themes/theme14/bg.gif"/>
    <hyperlink ref="AU148" r:id="rId935" display="http://abs.twimg.com/images/themes/theme8/bg.gif"/>
    <hyperlink ref="AU333" r:id="rId936" display="http://abs.twimg.com/images/themes/theme15/bg.png"/>
    <hyperlink ref="AU523" r:id="rId937" display="http://abs.twimg.com/images/themes/theme1/bg.png"/>
    <hyperlink ref="AU149" r:id="rId938" display="http://abs.twimg.com/images/themes/theme1/bg.png"/>
    <hyperlink ref="AU335" r:id="rId939" display="http://abs.twimg.com/images/themes/theme18/bg.gif"/>
    <hyperlink ref="AU524" r:id="rId940" display="http://abs.twimg.com/images/themes/theme1/bg.png"/>
    <hyperlink ref="AU337" r:id="rId941" display="http://abs.twimg.com/images/themes/theme1/bg.png"/>
    <hyperlink ref="AU152" r:id="rId942" display="http://abs.twimg.com/images/themes/theme1/bg.png"/>
    <hyperlink ref="AU339" r:id="rId943" display="http://abs.twimg.com/images/themes/theme1/bg.png"/>
    <hyperlink ref="AU340" r:id="rId944" display="http://abs.twimg.com/images/themes/theme19/bg.gif"/>
    <hyperlink ref="AU341" r:id="rId945" display="http://abs.twimg.com/images/themes/theme1/bg.png"/>
    <hyperlink ref="AU343" r:id="rId946" display="http://abs.twimg.com/images/themes/theme1/bg.png"/>
    <hyperlink ref="AU80" r:id="rId947" display="http://abs.twimg.com/images/themes/theme18/bg.gif"/>
    <hyperlink ref="AU525" r:id="rId948" display="http://abs.twimg.com/images/themes/theme1/bg.png"/>
    <hyperlink ref="AU155" r:id="rId949" display="http://abs.twimg.com/images/themes/theme1/bg.png"/>
    <hyperlink ref="AU345" r:id="rId950" display="http://abs.twimg.com/images/themes/theme1/bg.png"/>
    <hyperlink ref="AU9" r:id="rId951" display="http://abs.twimg.com/images/themes/theme1/bg.png"/>
    <hyperlink ref="AU156" r:id="rId952" display="http://abs.twimg.com/images/themes/theme1/bg.png"/>
    <hyperlink ref="AU346" r:id="rId953" display="http://abs.twimg.com/images/themes/theme4/bg.gif"/>
    <hyperlink ref="AU92" r:id="rId954" display="http://abs.twimg.com/images/themes/theme2/bg.gif"/>
    <hyperlink ref="AU347" r:id="rId955" display="http://abs.twimg.com/images/themes/theme1/bg.png"/>
    <hyperlink ref="AU348" r:id="rId956" display="http://abs.twimg.com/images/themes/theme1/bg.png"/>
    <hyperlink ref="AU526" r:id="rId957" display="http://abs.twimg.com/images/themes/theme1/bg.png"/>
    <hyperlink ref="AU157" r:id="rId958" display="http://abs.twimg.com/images/themes/theme9/bg.gif"/>
    <hyperlink ref="AU63" r:id="rId959" display="http://abs.twimg.com/images/themes/theme1/bg.png"/>
    <hyperlink ref="AU350" r:id="rId960" display="http://abs.twimg.com/images/themes/theme1/bg.png"/>
    <hyperlink ref="AU64" r:id="rId961" display="http://abs.twimg.com/images/themes/theme1/bg.png"/>
    <hyperlink ref="AU158" r:id="rId962" display="http://abs.twimg.com/images/themes/theme1/bg.png"/>
    <hyperlink ref="AU351" r:id="rId963" display="http://abs.twimg.com/images/themes/theme1/bg.png"/>
    <hyperlink ref="AU352" r:id="rId964" display="http://abs.twimg.com/images/themes/theme14/bg.gif"/>
    <hyperlink ref="AU527" r:id="rId965" display="http://abs.twimg.com/images/themes/theme1/bg.png"/>
    <hyperlink ref="AU160" r:id="rId966" display="http://abs.twimg.com/images/themes/theme1/bg.png"/>
    <hyperlink ref="AU50" r:id="rId967" display="http://abs.twimg.com/images/themes/theme1/bg.png"/>
    <hyperlink ref="AU528" r:id="rId968" display="http://abs.twimg.com/images/themes/theme1/bg.png"/>
    <hyperlink ref="AU529" r:id="rId969" display="http://abs.twimg.com/images/themes/theme13/bg.gif"/>
    <hyperlink ref="AU354" r:id="rId970" display="http://abs.twimg.com/images/themes/theme1/bg.png"/>
    <hyperlink ref="AU355" r:id="rId971" display="http://abs.twimg.com/images/themes/theme5/bg.gif"/>
    <hyperlink ref="AU28" r:id="rId972" display="http://abs.twimg.com/images/themes/theme4/bg.gif"/>
    <hyperlink ref="AU161" r:id="rId973" display="http://abs.twimg.com/images/themes/theme1/bg.png"/>
    <hyperlink ref="AU51" r:id="rId974" display="http://abs.twimg.com/images/themes/theme11/bg.gif"/>
    <hyperlink ref="AU530" r:id="rId975" display="http://abs.twimg.com/images/themes/theme14/bg.gif"/>
    <hyperlink ref="AU531" r:id="rId976" display="http://abs.twimg.com/images/themes/theme13/bg.gif"/>
    <hyperlink ref="AU356" r:id="rId977" display="http://abs.twimg.com/images/themes/theme1/bg.png"/>
    <hyperlink ref="AU52" r:id="rId978" display="http://abs.twimg.com/images/themes/theme1/bg.png"/>
    <hyperlink ref="AU532" r:id="rId979" display="http://abs.twimg.com/images/themes/theme19/bg.gif"/>
    <hyperlink ref="AU533" r:id="rId980" display="http://abs.twimg.com/images/themes/theme1/bg.png"/>
    <hyperlink ref="AU534" r:id="rId981" display="http://abs.twimg.com/images/themes/theme1/bg.png"/>
    <hyperlink ref="AU358" r:id="rId982" display="http://abs.twimg.com/images/themes/theme1/bg.png"/>
    <hyperlink ref="AU33" r:id="rId983" display="http://abs.twimg.com/images/themes/theme1/bg.png"/>
    <hyperlink ref="AU535" r:id="rId984" display="http://abs.twimg.com/images/themes/theme1/bg.png"/>
    <hyperlink ref="AU360" r:id="rId985" display="http://abs.twimg.com/images/themes/theme1/bg.png"/>
    <hyperlink ref="AU163" r:id="rId986" display="http://abs.twimg.com/images/themes/theme1/bg.png"/>
    <hyperlink ref="AU361" r:id="rId987" display="http://abs.twimg.com/images/themes/theme10/bg.gif"/>
    <hyperlink ref="AU65" r:id="rId988" display="http://abs.twimg.com/images/themes/theme1/bg.png"/>
    <hyperlink ref="AU362" r:id="rId989" display="http://abs.twimg.com/images/themes/theme1/bg.png"/>
    <hyperlink ref="AU164" r:id="rId990" display="http://abs.twimg.com/images/themes/theme15/bg.png"/>
    <hyperlink ref="AU363" r:id="rId991" display="http://abs.twimg.com/images/themes/theme1/bg.png"/>
    <hyperlink ref="AU165" r:id="rId992" display="http://abs.twimg.com/images/themes/theme1/bg.png"/>
    <hyperlink ref="AU166" r:id="rId993" display="http://abs.twimg.com/images/themes/theme1/bg.png"/>
    <hyperlink ref="AU364" r:id="rId994" display="http://abs.twimg.com/images/themes/theme14/bg.gif"/>
    <hyperlink ref="AU39" r:id="rId995" display="http://abs.twimg.com/images/themes/theme1/bg.png"/>
    <hyperlink ref="AU536" r:id="rId996" display="http://abs.twimg.com/images/themes/theme1/bg.png"/>
    <hyperlink ref="AU32" r:id="rId997" display="http://abs.twimg.com/images/themes/theme6/bg.gif"/>
    <hyperlink ref="AU81" r:id="rId998" display="http://abs.twimg.com/images/themes/theme1/bg.png"/>
    <hyperlink ref="AU365" r:id="rId999" display="http://abs.twimg.com/images/themes/theme1/bg.png"/>
    <hyperlink ref="AU537" r:id="rId1000" display="http://abs.twimg.com/images/themes/theme13/bg.gif"/>
    <hyperlink ref="AU53" r:id="rId1001" display="http://abs.twimg.com/images/themes/theme5/bg.gif"/>
    <hyperlink ref="AU538" r:id="rId1002" display="http://abs.twimg.com/images/themes/theme14/bg.gif"/>
    <hyperlink ref="AU539" r:id="rId1003" display="http://abs.twimg.com/images/themes/theme6/bg.gif"/>
    <hyperlink ref="AU167" r:id="rId1004" display="http://abs.twimg.com/images/themes/theme1/bg.png"/>
    <hyperlink ref="AU366" r:id="rId1005" display="http://abs.twimg.com/images/themes/theme1/bg.png"/>
    <hyperlink ref="AU540" r:id="rId1006" display="http://abs.twimg.com/images/themes/theme14/bg.gif"/>
    <hyperlink ref="AU73" r:id="rId1007" display="http://abs.twimg.com/images/themes/theme1/bg.png"/>
    <hyperlink ref="AU491" r:id="rId1008" display="http://abs.twimg.com/images/themes/theme1/bg.png"/>
    <hyperlink ref="AU492" r:id="rId1009" display="http://abs.twimg.com/images/themes/theme1/bg.png"/>
    <hyperlink ref="AU367" r:id="rId1010" display="http://abs.twimg.com/images/themes/theme1/bg.png"/>
    <hyperlink ref="AU369" r:id="rId1011" display="http://abs.twimg.com/images/themes/theme1/bg.png"/>
    <hyperlink ref="AU542" r:id="rId1012" display="http://abs.twimg.com/images/themes/theme3/bg.gif"/>
    <hyperlink ref="AU372" r:id="rId1013" display="http://abs.twimg.com/images/themes/theme9/bg.gif"/>
    <hyperlink ref="AU7" r:id="rId1014" display="http://abs.twimg.com/images/themes/theme10/bg.gif"/>
    <hyperlink ref="AU543" r:id="rId1015" display="http://abs.twimg.com/images/themes/theme18/bg.gif"/>
    <hyperlink ref="AU544" r:id="rId1016" display="http://abs.twimg.com/images/themes/theme1/bg.png"/>
    <hyperlink ref="AU545" r:id="rId1017" display="http://abs.twimg.com/images/themes/theme1/bg.png"/>
    <hyperlink ref="AU546" r:id="rId1018" display="http://abs.twimg.com/images/themes/theme1/bg.png"/>
    <hyperlink ref="AU547" r:id="rId1019" display="http://abs.twimg.com/images/themes/theme1/bg.png"/>
    <hyperlink ref="AU548" r:id="rId1020" display="http://abs.twimg.com/images/themes/theme19/bg.gif"/>
    <hyperlink ref="AU549" r:id="rId1021" display="http://abs.twimg.com/images/themes/theme1/bg.png"/>
    <hyperlink ref="AU550" r:id="rId1022" display="http://abs.twimg.com/images/themes/theme1/bg.png"/>
    <hyperlink ref="AU551" r:id="rId1023" display="http://abs.twimg.com/images/themes/theme1/bg.png"/>
    <hyperlink ref="AU552" r:id="rId1024" display="http://abs.twimg.com/images/themes/theme1/bg.png"/>
    <hyperlink ref="AU553" r:id="rId1025" display="http://abs.twimg.com/images/themes/theme4/bg.gif"/>
    <hyperlink ref="AU170" r:id="rId1026" display="http://abs.twimg.com/images/themes/theme1/bg.png"/>
    <hyperlink ref="AU171" r:id="rId1027" display="http://abs.twimg.com/images/themes/theme1/bg.png"/>
    <hyperlink ref="AU54" r:id="rId1028" display="http://abs.twimg.com/images/themes/theme1/bg.png"/>
    <hyperlink ref="AU554" r:id="rId1029" display="http://abs.twimg.com/images/themes/theme1/bg.png"/>
    <hyperlink ref="AU555" r:id="rId1030" display="http://abs.twimg.com/images/themes/theme1/bg.png"/>
    <hyperlink ref="AU374" r:id="rId1031" display="http://abs.twimg.com/images/themes/theme1/bg.png"/>
    <hyperlink ref="AU375" r:id="rId1032" display="http://abs.twimg.com/images/themes/theme15/bg.png"/>
    <hyperlink ref="AU376" r:id="rId1033" display="http://abs.twimg.com/images/themes/theme1/bg.png"/>
    <hyperlink ref="AU172" r:id="rId1034" display="http://abs.twimg.com/images/themes/theme13/bg.gif"/>
    <hyperlink ref="AU377" r:id="rId1035" display="http://abs.twimg.com/images/themes/theme1/bg.png"/>
    <hyperlink ref="AU556" r:id="rId1036" display="http://abs.twimg.com/images/themes/theme1/bg.png"/>
    <hyperlink ref="AU378" r:id="rId1037" display="http://abs.twimg.com/images/themes/theme1/bg.png"/>
    <hyperlink ref="AU379" r:id="rId1038" display="http://abs.twimg.com/images/themes/theme1/bg.png"/>
    <hyperlink ref="AU173" r:id="rId1039" display="http://abs.twimg.com/images/themes/theme1/bg.png"/>
    <hyperlink ref="AU380" r:id="rId1040" display="http://abs.twimg.com/images/themes/theme1/bg.png"/>
    <hyperlink ref="AU381" r:id="rId1041" display="http://abs.twimg.com/images/themes/theme1/bg.png"/>
    <hyperlink ref="AU382" r:id="rId1042" display="http://abs.twimg.com/images/themes/theme1/bg.png"/>
    <hyperlink ref="AU174" r:id="rId1043" display="http://abs.twimg.com/images/themes/theme17/bg.gif"/>
    <hyperlink ref="AU383" r:id="rId1044" display="http://abs.twimg.com/images/themes/theme1/bg.png"/>
    <hyperlink ref="AU384" r:id="rId1045" display="http://abs.twimg.com/images/themes/theme1/bg.png"/>
    <hyperlink ref="AU558" r:id="rId1046" display="http://abs.twimg.com/images/themes/theme14/bg.gif"/>
    <hyperlink ref="AU175" r:id="rId1047" display="http://abs.twimg.com/images/themes/theme10/bg.gif"/>
    <hyperlink ref="AU385" r:id="rId1048" display="http://abs.twimg.com/images/themes/theme1/bg.png"/>
    <hyperlink ref="AU559" r:id="rId1049" display="http://abs.twimg.com/images/themes/theme18/bg.gif"/>
    <hyperlink ref="AU176" r:id="rId1050" display="http://abs.twimg.com/images/themes/theme1/bg.png"/>
    <hyperlink ref="AU386" r:id="rId1051" display="http://abs.twimg.com/images/themes/theme1/bg.png"/>
    <hyperlink ref="AU43" r:id="rId1052" display="http://abs.twimg.com/images/themes/theme1/bg.png"/>
    <hyperlink ref="AU387" r:id="rId1053" display="http://abs.twimg.com/images/themes/theme1/bg.png"/>
    <hyperlink ref="AU35" r:id="rId1054" display="http://abs.twimg.com/images/themes/theme1/bg.png"/>
    <hyperlink ref="AU560" r:id="rId1055" display="http://abs.twimg.com/images/themes/theme1/bg.png"/>
    <hyperlink ref="AU561" r:id="rId1056" display="http://abs.twimg.com/images/themes/theme1/bg.png"/>
    <hyperlink ref="AU562" r:id="rId1057" display="http://abs.twimg.com/images/themes/theme1/bg.png"/>
    <hyperlink ref="AU388" r:id="rId1058" display="http://abs.twimg.com/images/themes/theme1/bg.png"/>
    <hyperlink ref="AU34" r:id="rId1059" display="http://abs.twimg.com/images/themes/theme15/bg.png"/>
    <hyperlink ref="AU178" r:id="rId1060" display="http://abs.twimg.com/images/themes/theme1/bg.png"/>
    <hyperlink ref="AU180" r:id="rId1061" display="http://abs.twimg.com/images/themes/theme4/bg.gif"/>
    <hyperlink ref="AU181" r:id="rId1062" display="http://abs.twimg.com/images/themes/theme6/bg.gif"/>
    <hyperlink ref="AU389" r:id="rId1063" display="http://abs.twimg.com/images/themes/theme1/bg.png"/>
    <hyperlink ref="AU390" r:id="rId1064" display="http://abs.twimg.com/images/themes/theme1/bg.png"/>
    <hyperlink ref="AU55" r:id="rId1065" display="http://abs.twimg.com/images/themes/theme6/bg.gif"/>
    <hyperlink ref="AU564" r:id="rId1066" display="http://abs.twimg.com/images/themes/theme7/bg.gif"/>
    <hyperlink ref="AU565" r:id="rId1067" display="http://abs.twimg.com/images/themes/theme9/bg.gif"/>
    <hyperlink ref="AU95" r:id="rId1068" display="http://abs.twimg.com/images/themes/theme5/bg.gif"/>
    <hyperlink ref="AU393" r:id="rId1069" display="http://abs.twimg.com/images/themes/theme1/bg.png"/>
    <hyperlink ref="AU394" r:id="rId1070" display="http://abs.twimg.com/images/themes/theme2/bg.gif"/>
    <hyperlink ref="AU566" r:id="rId1071" display="http://abs.twimg.com/images/themes/theme5/bg.gif"/>
    <hyperlink ref="AU74" r:id="rId1072" display="http://abs.twimg.com/images/themes/theme4/bg.gif"/>
    <hyperlink ref="AU493" r:id="rId1073" display="http://abs.twimg.com/images/themes/theme1/bg.png"/>
    <hyperlink ref="AU184" r:id="rId1074" display="http://abs.twimg.com/images/themes/theme1/bg.png"/>
    <hyperlink ref="AU185" r:id="rId1075" display="http://abs.twimg.com/images/themes/theme1/bg.png"/>
    <hyperlink ref="AU186" r:id="rId1076" display="http://abs.twimg.com/images/themes/theme5/bg.gif"/>
    <hyperlink ref="AU395" r:id="rId1077" display="http://abs.twimg.com/images/themes/theme1/bg.png"/>
    <hyperlink ref="AU567" r:id="rId1078" display="http://abs.twimg.com/images/themes/theme1/bg.png"/>
    <hyperlink ref="AU396" r:id="rId1079" display="http://abs.twimg.com/images/themes/theme1/bg.png"/>
    <hyperlink ref="AU568" r:id="rId1080" display="http://abs.twimg.com/images/themes/theme1/bg.png"/>
    <hyperlink ref="AU187" r:id="rId1081" display="http://abs.twimg.com/images/themes/theme1/bg.png"/>
    <hyperlink ref="AU188" r:id="rId1082" display="http://abs.twimg.com/images/themes/theme1/bg.png"/>
    <hyperlink ref="AU56" r:id="rId1083" display="http://abs.twimg.com/images/themes/theme1/bg.png"/>
    <hyperlink ref="AU569" r:id="rId1084" display="http://abs.twimg.com/images/themes/theme1/bg.png"/>
    <hyperlink ref="AU397" r:id="rId1085" display="http://abs.twimg.com/images/themes/theme9/bg.gif"/>
    <hyperlink ref="AU11" r:id="rId1086" display="http://abs.twimg.com/images/themes/theme1/bg.png"/>
    <hyperlink ref="AU494" r:id="rId1087" display="http://abs.twimg.com/images/themes/theme1/bg.png"/>
    <hyperlink ref="AU495" r:id="rId1088" display="http://abs.twimg.com/images/themes/theme18/bg.gif"/>
    <hyperlink ref="AU496" r:id="rId1089" display="http://abs.twimg.com/images/themes/theme1/bg.png"/>
    <hyperlink ref="AU497" r:id="rId1090" display="http://abs.twimg.com/images/themes/theme1/bg.png"/>
    <hyperlink ref="AU498" r:id="rId1091" display="http://abs.twimg.com/images/themes/theme1/bg.png"/>
    <hyperlink ref="AU499" r:id="rId1092" display="http://abs.twimg.com/images/themes/theme1/bg.png"/>
    <hyperlink ref="AU500" r:id="rId1093" display="http://abs.twimg.com/images/themes/theme1/bg.png"/>
    <hyperlink ref="AU504" r:id="rId1094" display="http://abs.twimg.com/images/themes/theme1/bg.png"/>
    <hyperlink ref="AU505" r:id="rId1095" display="http://abs.twimg.com/images/themes/theme1/bg.png"/>
    <hyperlink ref="AU189" r:id="rId1096" display="http://abs.twimg.com/images/themes/theme9/bg.gif"/>
    <hyperlink ref="AU398" r:id="rId1097" display="http://abs.twimg.com/images/themes/theme1/bg.png"/>
    <hyperlink ref="AU45" r:id="rId1098" display="http://abs.twimg.com/images/themes/theme1/bg.png"/>
    <hyperlink ref="AU572" r:id="rId1099" display="http://abs.twimg.com/images/themes/theme8/bg.gif"/>
    <hyperlink ref="AU46" r:id="rId1100" display="http://abs.twimg.com/images/themes/theme1/bg.png"/>
    <hyperlink ref="AU83" r:id="rId1101" display="http://abs.twimg.com/images/themes/theme9/bg.gif"/>
    <hyperlink ref="AU191" r:id="rId1102" display="http://abs.twimg.com/images/themes/theme9/bg.gif"/>
    <hyperlink ref="AU192" r:id="rId1103" display="http://abs.twimg.com/images/themes/theme1/bg.png"/>
    <hyperlink ref="AU506" r:id="rId1104" display="http://abs.twimg.com/images/themes/theme4/bg.gif"/>
    <hyperlink ref="AU84" r:id="rId1105" display="http://abs.twimg.com/images/themes/theme1/bg.png"/>
    <hyperlink ref="AU194" r:id="rId1106" display="http://abs.twimg.com/images/themes/theme1/bg.png"/>
    <hyperlink ref="AU195" r:id="rId1107" display="http://abs.twimg.com/images/themes/theme1/bg.png"/>
    <hyperlink ref="AU400" r:id="rId1108" display="http://abs.twimg.com/images/themes/theme10/bg.gif"/>
    <hyperlink ref="AU573" r:id="rId1109" display="http://abs.twimg.com/images/themes/theme16/bg.gif"/>
    <hyperlink ref="AU401" r:id="rId1110" display="http://abs.twimg.com/images/themes/theme5/bg.gif"/>
    <hyperlink ref="AU402" r:id="rId1111" display="http://abs.twimg.com/images/themes/theme1/bg.png"/>
    <hyperlink ref="AU197" r:id="rId1112" display="http://abs.twimg.com/images/themes/theme1/bg.png"/>
    <hyperlink ref="AU403" r:id="rId1113" display="http://abs.twimg.com/images/themes/theme1/bg.png"/>
    <hyperlink ref="AU404" r:id="rId1114" display="http://abs.twimg.com/images/themes/theme1/bg.png"/>
    <hyperlink ref="AU574" r:id="rId1115" display="http://abs.twimg.com/images/themes/theme1/bg.png"/>
    <hyperlink ref="AU29" r:id="rId1116" display="http://abs.twimg.com/images/themes/theme1/bg.png"/>
    <hyperlink ref="AU575" r:id="rId1117" display="http://abs.twimg.com/images/themes/theme1/bg.png"/>
    <hyperlink ref="AU577" r:id="rId1118" display="http://abs.twimg.com/images/themes/theme1/bg.png"/>
    <hyperlink ref="AU405" r:id="rId1119" display="http://abs.twimg.com/images/themes/theme1/bg.png"/>
    <hyperlink ref="AU578" r:id="rId1120" display="http://abs.twimg.com/images/themes/theme1/bg.png"/>
    <hyperlink ref="AU579" r:id="rId1121" display="http://abs.twimg.com/images/themes/theme1/bg.png"/>
    <hyperlink ref="AU198" r:id="rId1122" display="http://abs.twimg.com/images/themes/theme1/bg.png"/>
    <hyperlink ref="AU199" r:id="rId1123" display="http://abs.twimg.com/images/themes/theme4/bg.gif"/>
    <hyperlink ref="AU507" r:id="rId1124" display="http://abs.twimg.com/images/themes/theme1/bg.png"/>
    <hyperlink ref="AU85" r:id="rId1125" display="http://abs.twimg.com/images/themes/theme10/bg.gif"/>
    <hyperlink ref="AU407" r:id="rId1126" display="http://abs.twimg.com/images/themes/theme1/bg.png"/>
    <hyperlink ref="AU580" r:id="rId1127" display="http://abs.twimg.com/images/themes/theme18/bg.gif"/>
    <hyperlink ref="AU86" r:id="rId1128" display="http://abs.twimg.com/images/themes/theme1/bg.png"/>
    <hyperlink ref="AU47" r:id="rId1129" display="http://abs.twimg.com/images/themes/theme1/bg.png"/>
    <hyperlink ref="AU48" r:id="rId1130" display="http://abs.twimg.com/images/themes/theme1/bg.png"/>
    <hyperlink ref="AU200" r:id="rId1131" display="http://abs.twimg.com/images/themes/theme3/bg.gif"/>
    <hyperlink ref="AU408" r:id="rId1132" display="http://abs.twimg.com/images/themes/theme1/bg.png"/>
    <hyperlink ref="AU409" r:id="rId1133" display="http://abs.twimg.com/images/themes/theme1/bg.png"/>
    <hyperlink ref="AU581" r:id="rId1134" display="http://abs.twimg.com/images/themes/theme14/bg.gif"/>
    <hyperlink ref="AU582" r:id="rId1135" display="http://abs.twimg.com/images/themes/theme1/bg.png"/>
    <hyperlink ref="AU583" r:id="rId1136" display="http://abs.twimg.com/images/themes/theme1/bg.png"/>
    <hyperlink ref="AU201" r:id="rId1137" display="http://abs.twimg.com/images/themes/theme1/bg.png"/>
    <hyperlink ref="AU584" r:id="rId1138" display="http://abs.twimg.com/images/themes/theme1/bg.png"/>
    <hyperlink ref="AU585" r:id="rId1139" display="http://abs.twimg.com/images/themes/theme1/bg.png"/>
    <hyperlink ref="AU410" r:id="rId1140" display="http://abs.twimg.com/images/themes/theme1/bg.png"/>
    <hyperlink ref="AU18" r:id="rId1141" display="http://abs.twimg.com/images/themes/theme1/bg.png"/>
    <hyperlink ref="AU587" r:id="rId1142" display="http://abs.twimg.com/images/themes/theme1/bg.png"/>
    <hyperlink ref="AU588" r:id="rId1143" display="http://abs.twimg.com/images/themes/theme1/bg.png"/>
    <hyperlink ref="AU590" r:id="rId1144" display="http://abs.twimg.com/images/themes/theme1/bg.png"/>
    <hyperlink ref="AU30" r:id="rId1145" display="http://abs.twimg.com/images/themes/theme1/bg.png"/>
    <hyperlink ref="AU593" r:id="rId1146" display="http://abs.twimg.com/images/themes/theme1/bg.png"/>
    <hyperlink ref="AU202" r:id="rId1147" display="http://abs.twimg.com/images/themes/theme8/bg.gif"/>
    <hyperlink ref="AU594" r:id="rId1148" display="http://abs.twimg.com/images/themes/theme13/bg.gif"/>
    <hyperlink ref="AU412" r:id="rId1149" display="http://abs.twimg.com/images/themes/theme1/bg.png"/>
    <hyperlink ref="AU20" r:id="rId1150" display="http://abs.twimg.com/images/themes/theme11/bg.gif"/>
    <hyperlink ref="AU413" r:id="rId1151" display="http://abs.twimg.com/images/themes/theme1/bg.png"/>
    <hyperlink ref="AU203" r:id="rId1152" display="http://abs.twimg.com/images/themes/theme9/bg.gif"/>
    <hyperlink ref="AU414" r:id="rId1153" display="http://abs.twimg.com/images/themes/theme1/bg.png"/>
    <hyperlink ref="AU415" r:id="rId1154" display="http://abs.twimg.com/images/themes/theme1/bg.png"/>
    <hyperlink ref="AU416" r:id="rId1155" display="http://abs.twimg.com/images/themes/theme1/bg.png"/>
    <hyperlink ref="AU596" r:id="rId1156" display="http://abs.twimg.com/images/themes/theme1/bg.png"/>
    <hyperlink ref="AU96" r:id="rId1157" display="http://abs.twimg.com/images/themes/theme15/bg.png"/>
    <hyperlink ref="AU417" r:id="rId1158" display="http://abs.twimg.com/images/themes/theme12/bg.gif"/>
    <hyperlink ref="AU418" r:id="rId1159" display="http://abs.twimg.com/images/themes/theme11/bg.gif"/>
    <hyperlink ref="AU597" r:id="rId1160" display="http://abs.twimg.com/images/themes/theme1/bg.png"/>
    <hyperlink ref="AU206" r:id="rId1161" display="http://abs.twimg.com/images/themes/theme1/bg.png"/>
    <hyperlink ref="AU87" r:id="rId1162" display="http://abs.twimg.com/images/themes/theme1/bg.png"/>
    <hyperlink ref="AU207" r:id="rId1163" display="http://abs.twimg.com/images/themes/theme1/bg.png"/>
    <hyperlink ref="AU37" r:id="rId1164" display="http://abs.twimg.com/images/themes/theme1/bg.png"/>
    <hyperlink ref="AU599" r:id="rId1165" display="http://abs.twimg.com/images/themes/theme1/bg.png"/>
    <hyperlink ref="AU600" r:id="rId1166" display="http://abs.twimg.com/images/themes/theme1/bg.png"/>
    <hyperlink ref="AU419" r:id="rId1167" display="http://abs.twimg.com/images/themes/theme1/bg.png"/>
    <hyperlink ref="AU49" r:id="rId1168" display="http://abs.twimg.com/images/themes/theme14/bg.gif"/>
    <hyperlink ref="AU420" r:id="rId1169" display="http://abs.twimg.com/images/themes/theme1/bg.png"/>
    <hyperlink ref="AU421" r:id="rId1170" display="http://abs.twimg.com/images/themes/theme1/bg.png"/>
    <hyperlink ref="AU88" r:id="rId1171" display="http://abs.twimg.com/images/themes/theme1/bg.png"/>
    <hyperlink ref="AU209" r:id="rId1172" display="http://abs.twimg.com/images/themes/theme1/bg.png"/>
    <hyperlink ref="AU210" r:id="rId1173" display="http://abs.twimg.com/images/themes/theme1/bg.png"/>
    <hyperlink ref="AU423" r:id="rId1174" display="http://abs.twimg.com/images/themes/theme1/bg.png"/>
    <hyperlink ref="AU602" r:id="rId1175" display="http://abs.twimg.com/images/themes/theme14/bg.gif"/>
    <hyperlink ref="AU97" r:id="rId1176" display="http://abs.twimg.com/images/themes/theme1/bg.png"/>
    <hyperlink ref="AU425" r:id="rId1177" display="http://abs.twimg.com/images/themes/theme10/bg.gif"/>
    <hyperlink ref="AU211" r:id="rId1178" display="http://abs.twimg.com/images/themes/theme1/bg.png"/>
    <hyperlink ref="AU213" r:id="rId1179" display="http://abs.twimg.com/images/themes/theme1/bg.png"/>
    <hyperlink ref="AU214" r:id="rId1180" display="http://abs.twimg.com/images/themes/theme9/bg.gif"/>
    <hyperlink ref="AU215" r:id="rId1181" display="http://abs.twimg.com/images/themes/theme18/bg.gif"/>
    <hyperlink ref="AU216" r:id="rId1182" display="http://abs.twimg.com/images/themes/theme18/bg.gif"/>
    <hyperlink ref="AU218" r:id="rId1183" display="http://abs.twimg.com/images/themes/theme1/bg.png"/>
    <hyperlink ref="AU98" r:id="rId1184" display="http://abs.twimg.com/images/themes/theme1/bg.png"/>
    <hyperlink ref="AU426" r:id="rId1185" display="http://abs.twimg.com/images/themes/theme1/bg.png"/>
    <hyperlink ref="AU427" r:id="rId1186" display="http://abs.twimg.com/images/themes/theme1/bg.png"/>
    <hyperlink ref="AU66" r:id="rId1187" display="http://abs.twimg.com/images/themes/theme1/bg.png"/>
    <hyperlink ref="AU428" r:id="rId1188" display="http://abs.twimg.com/images/themes/theme1/bg.png"/>
    <hyperlink ref="AU69" r:id="rId1189" display="http://abs.twimg.com/images/themes/theme1/bg.png"/>
    <hyperlink ref="AU219" r:id="rId1190" display="http://abs.twimg.com/images/themes/theme1/bg.png"/>
    <hyperlink ref="AU603" r:id="rId1191" display="http://abs.twimg.com/images/themes/theme1/bg.png"/>
    <hyperlink ref="AU220" r:id="rId1192" display="http://abs.twimg.com/images/themes/theme1/bg.png"/>
    <hyperlink ref="AU221" r:id="rId1193" display="http://abs.twimg.com/images/themes/theme1/bg.png"/>
    <hyperlink ref="AU430" r:id="rId1194" display="http://abs.twimg.com/images/themes/theme11/bg.gif"/>
    <hyperlink ref="AU604" r:id="rId1195" display="http://abs.twimg.com/images/themes/theme1/bg.png"/>
    <hyperlink ref="AU222" r:id="rId1196" display="http://abs.twimg.com/images/themes/theme19/bg.gif"/>
    <hyperlink ref="AU223" r:id="rId1197" display="http://abs.twimg.com/images/themes/theme10/bg.gif"/>
    <hyperlink ref="AU224" r:id="rId1198" display="http://abs.twimg.com/images/themes/theme9/bg.gif"/>
    <hyperlink ref="AU431" r:id="rId1199" display="http://abs.twimg.com/images/themes/theme9/bg.gif"/>
    <hyperlink ref="AU605" r:id="rId1200" display="http://abs.twimg.com/images/themes/theme1/bg.png"/>
    <hyperlink ref="AU432" r:id="rId1201" display="http://abs.twimg.com/images/themes/theme1/bg.png"/>
    <hyperlink ref="AU606" r:id="rId1202" display="http://abs.twimg.com/images/themes/theme18/bg.gif"/>
    <hyperlink ref="AU225" r:id="rId1203" display="http://abs.twimg.com/images/themes/theme14/bg.gif"/>
    <hyperlink ref="AU508" r:id="rId1204" display="http://abs.twimg.com/images/themes/theme15/bg.png"/>
    <hyperlink ref="AU44" r:id="rId1205" display="http://abs.twimg.com/images/themes/theme6/bg.gif"/>
    <hyperlink ref="AU607" r:id="rId1206" display="http://abs.twimg.com/images/themes/theme9/bg.gif"/>
    <hyperlink ref="AU608" r:id="rId1207" display="http://abs.twimg.com/images/themes/theme1/bg.png"/>
    <hyperlink ref="AU434" r:id="rId1208" display="http://abs.twimg.com/images/themes/theme14/bg.gif"/>
    <hyperlink ref="AU31" r:id="rId1209" display="http://abs.twimg.com/images/themes/theme1/bg.png"/>
    <hyperlink ref="AU435" r:id="rId1210" display="http://abs.twimg.com/images/themes/theme1/bg.png"/>
    <hyperlink ref="AU609" r:id="rId1211" display="http://abs.twimg.com/images/themes/theme1/bg.png"/>
    <hyperlink ref="AU437" r:id="rId1212" display="http://abs.twimg.com/images/themes/theme1/bg.png"/>
    <hyperlink ref="AU438" r:id="rId1213" display="http://abs.twimg.com/images/themes/theme1/bg.png"/>
    <hyperlink ref="AU439" r:id="rId1214" display="http://abs.twimg.com/images/themes/theme5/bg.gif"/>
    <hyperlink ref="AU610" r:id="rId1215" display="http://abs.twimg.com/images/themes/theme1/bg.png"/>
    <hyperlink ref="AU611" r:id="rId1216" display="http://abs.twimg.com/images/themes/theme1/bg.png"/>
    <hyperlink ref="AU16" r:id="rId1217" display="http://abs.twimg.com/images/themes/theme1/bg.png"/>
    <hyperlink ref="AU226" r:id="rId1218" display="http://abs.twimg.com/images/themes/theme9/bg.gif"/>
    <hyperlink ref="AU440" r:id="rId1219" display="http://abs.twimg.com/images/themes/theme1/bg.png"/>
    <hyperlink ref="AU441" r:id="rId1220" display="http://abs.twimg.com/images/themes/theme1/bg.png"/>
    <hyperlink ref="AU14" r:id="rId1221" display="http://abs.twimg.com/images/themes/theme1/bg.png"/>
    <hyperlink ref="AU443" r:id="rId1222" display="http://abs.twimg.com/images/themes/theme1/bg.png"/>
    <hyperlink ref="AU612" r:id="rId1223" display="http://abs.twimg.com/images/themes/theme9/bg.gif"/>
    <hyperlink ref="AU446" r:id="rId1224" display="http://abs.twimg.com/images/themes/theme5/bg.gif"/>
    <hyperlink ref="AU615" r:id="rId1225" display="http://abs.twimg.com/images/themes/theme1/bg.png"/>
    <hyperlink ref="AU448" r:id="rId1226" display="http://abs.twimg.com/images/themes/theme1/bg.png"/>
    <hyperlink ref="AU616" r:id="rId1227" display="http://abs.twimg.com/images/themes/theme10/bg.gif"/>
    <hyperlink ref="AU230" r:id="rId1228" display="http://abs.twimg.com/images/themes/theme1/bg.png"/>
    <hyperlink ref="AU231" r:id="rId1229" display="http://abs.twimg.com/images/themes/theme1/bg.png"/>
    <hyperlink ref="AU449" r:id="rId1230" display="http://abs.twimg.com/images/themes/theme10/bg.gif"/>
    <hyperlink ref="AU450" r:id="rId1231" display="http://abs.twimg.com/images/themes/theme3/bg.gif"/>
    <hyperlink ref="AU617" r:id="rId1232" display="http://abs.twimg.com/images/themes/theme1/bg.png"/>
    <hyperlink ref="AU232" r:id="rId1233" display="http://abs.twimg.com/images/themes/theme1/bg.png"/>
    <hyperlink ref="AU99" r:id="rId1234" display="http://abs.twimg.com/images/themes/theme1/bg.png"/>
    <hyperlink ref="AU451" r:id="rId1235" display="http://abs.twimg.com/images/themes/theme12/bg.gif"/>
    <hyperlink ref="AU233" r:id="rId1236" display="http://abs.twimg.com/images/themes/theme1/bg.png"/>
    <hyperlink ref="AU452" r:id="rId1237" display="http://abs.twimg.com/images/themes/theme1/bg.png"/>
    <hyperlink ref="AU453" r:id="rId1238" display="http://abs.twimg.com/images/themes/theme1/bg.png"/>
    <hyperlink ref="AU618" r:id="rId1239" display="http://abs.twimg.com/images/themes/theme10/bg.gif"/>
    <hyperlink ref="AU234" r:id="rId1240" display="http://abs.twimg.com/images/themes/theme1/bg.png"/>
    <hyperlink ref="AU235" r:id="rId1241" display="http://abs.twimg.com/images/themes/theme18/bg.gif"/>
    <hyperlink ref="AU70" r:id="rId1242" display="http://abs.twimg.com/images/themes/theme1/bg.png"/>
    <hyperlink ref="AU509" r:id="rId1243" display="http://abs.twimg.com/images/themes/theme9/bg.gif"/>
    <hyperlink ref="AU72" r:id="rId1244" display="http://abs.twimg.com/images/themes/theme1/bg.png"/>
    <hyperlink ref="AU510" r:id="rId1245" display="http://abs.twimg.com/images/themes/theme14/bg.gif"/>
    <hyperlink ref="AU89" r:id="rId1246" display="http://abs.twimg.com/images/themes/theme12/bg.gif"/>
    <hyperlink ref="AU22" r:id="rId1247" display="http://abs.twimg.com/images/themes/theme1/bg.png"/>
    <hyperlink ref="AU23" r:id="rId1248" display="http://abs.twimg.com/images/themes/theme14/bg.gif"/>
    <hyperlink ref="AU101" r:id="rId1249" display="http://abs.twimg.com/images/themes/theme14/bg.gif"/>
    <hyperlink ref="AU102" r:id="rId1250" display="http://abs.twimg.com/images/themes/theme1/bg.png"/>
    <hyperlink ref="AU90" r:id="rId1251" display="http://abs.twimg.com/images/themes/theme15/bg.png"/>
    <hyperlink ref="AU455" r:id="rId1252" display="http://abs.twimg.com/images/themes/theme1/bg.png"/>
    <hyperlink ref="AU236" r:id="rId1253" display="http://abs.twimg.com/images/themes/theme13/bg.gif"/>
    <hyperlink ref="AU67" r:id="rId1254" display="http://abs.twimg.com/images/themes/theme13/bg.gif"/>
    <hyperlink ref="AU620" r:id="rId1255" display="http://abs.twimg.com/images/themes/theme1/bg.png"/>
    <hyperlink ref="AU621" r:id="rId1256" display="http://abs.twimg.com/images/themes/theme1/bg.png"/>
    <hyperlink ref="AU237" r:id="rId1257" display="http://abs.twimg.com/images/themes/theme1/bg.png"/>
    <hyperlink ref="AU238" r:id="rId1258" display="http://abs.twimg.com/images/themes/theme1/bg.png"/>
    <hyperlink ref="AU103" r:id="rId1259" display="http://abs.twimg.com/images/themes/theme1/bg.png"/>
    <hyperlink ref="AU457" r:id="rId1260" display="http://abs.twimg.com/images/themes/theme4/bg.gif"/>
    <hyperlink ref="AU458" r:id="rId1261" display="http://abs.twimg.com/images/themes/theme3/bg.gif"/>
    <hyperlink ref="AU239" r:id="rId1262" display="http://abs.twimg.com/images/themes/theme1/bg.png"/>
    <hyperlink ref="AU240" r:id="rId1263" display="http://abs.twimg.com/images/themes/theme19/bg.gif"/>
    <hyperlink ref="AU459" r:id="rId1264" display="http://abs.twimg.com/images/themes/theme9/bg.gif"/>
    <hyperlink ref="AU68" r:id="rId1265" display="http://abs.twimg.com/images/themes/theme1/bg.png"/>
    <hyperlink ref="AU241" r:id="rId1266" display="http://abs.twimg.com/images/themes/theme1/bg.png"/>
    <hyperlink ref="AU460" r:id="rId1267" display="http://abs.twimg.com/images/themes/theme20/bg.png"/>
    <hyperlink ref="AU622" r:id="rId1268" display="http://abs.twimg.com/images/themes/theme14/bg.gif"/>
    <hyperlink ref="AU461" r:id="rId1269" display="http://abs.twimg.com/images/themes/theme1/bg.png"/>
    <hyperlink ref="AU462" r:id="rId1270" display="http://abs.twimg.com/images/themes/theme1/bg.png"/>
    <hyperlink ref="AU244" r:id="rId1271" display="http://abs.twimg.com/images/themes/theme18/bg.gif"/>
    <hyperlink ref="AU245" r:id="rId1272" display="http://abs.twimg.com/images/themes/theme4/bg.gif"/>
    <hyperlink ref="AU246" r:id="rId1273" display="http://abs.twimg.com/images/themes/theme1/bg.png"/>
    <hyperlink ref="AU247" r:id="rId1274" display="http://abs.twimg.com/images/themes/theme1/bg.png"/>
    <hyperlink ref="AU463" r:id="rId1275" display="http://abs.twimg.com/images/themes/theme5/bg.gif"/>
    <hyperlink ref="AU623" r:id="rId1276" display="http://abs.twimg.com/images/themes/theme1/bg.png"/>
    <hyperlink ref="AU249" r:id="rId1277" display="http://abs.twimg.com/images/themes/theme1/bg.png"/>
    <hyperlink ref="AU250" r:id="rId1278" display="http://abs.twimg.com/images/themes/theme1/bg.png"/>
    <hyperlink ref="AU251" r:id="rId1279" display="http://abs.twimg.com/images/themes/theme1/bg.png"/>
    <hyperlink ref="AU625" r:id="rId1280" display="http://abs.twimg.com/images/themes/theme1/bg.png"/>
    <hyperlink ref="AU105" r:id="rId1281" display="http://abs.twimg.com/images/themes/theme1/bg.png"/>
    <hyperlink ref="AU13" r:id="rId1282" display="http://abs.twimg.com/images/themes/theme1/bg.png"/>
    <hyperlink ref="AU106" r:id="rId1283" display="http://abs.twimg.com/images/themes/theme14/bg.gif"/>
    <hyperlink ref="AU107" r:id="rId1284" display="http://abs.twimg.com/images/themes/theme9/bg.gif"/>
    <hyperlink ref="AU108" r:id="rId1285" display="http://abs.twimg.com/images/themes/theme1/bg.png"/>
    <hyperlink ref="AU109" r:id="rId1286" display="http://abs.twimg.com/images/themes/theme1/bg.png"/>
    <hyperlink ref="AU252" r:id="rId1287" display="http://abs.twimg.com/images/themes/theme1/bg.png"/>
    <hyperlink ref="AU110" r:id="rId1288" display="http://abs.twimg.com/images/themes/theme1/bg.png"/>
    <hyperlink ref="AU111" r:id="rId1289" display="http://abs.twimg.com/images/themes/theme14/bg.gif"/>
    <hyperlink ref="AU254" r:id="rId1290" display="http://abs.twimg.com/images/themes/theme14/bg.gif"/>
    <hyperlink ref="AU255" r:id="rId1291" display="http://abs.twimg.com/images/themes/theme9/bg.gif"/>
    <hyperlink ref="AU256" r:id="rId1292" display="http://abs.twimg.com/images/themes/theme1/bg.png"/>
    <hyperlink ref="AU626" r:id="rId1293" display="http://abs.twimg.com/images/themes/theme9/bg.gif"/>
    <hyperlink ref="AU627" r:id="rId1294" display="http://abs.twimg.com/images/themes/theme1/bg.png"/>
    <hyperlink ref="AU466" r:id="rId1295" display="http://abs.twimg.com/images/themes/theme1/bg.png"/>
    <hyperlink ref="AU59" r:id="rId1296" display="http://abs.twimg.com/images/themes/theme16/bg.gif"/>
    <hyperlink ref="AU628" r:id="rId1297" display="http://abs.twimg.com/images/themes/theme14/bg.gif"/>
    <hyperlink ref="AU629" r:id="rId1298" display="http://abs.twimg.com/images/themes/theme1/bg.png"/>
    <hyperlink ref="AU257" r:id="rId1299" display="http://abs.twimg.com/images/themes/theme18/bg.gif"/>
    <hyperlink ref="AU260" r:id="rId1300" display="http://abs.twimg.com/images/themes/theme15/bg.png"/>
    <hyperlink ref="AU38" r:id="rId1301" display="http://abs.twimg.com/images/themes/theme1/bg.png"/>
    <hyperlink ref="AU630" r:id="rId1302" display="http://abs.twimg.com/images/themes/theme1/bg.png"/>
    <hyperlink ref="AU631" r:id="rId1303" display="http://abs.twimg.com/images/themes/theme1/bg.png"/>
    <hyperlink ref="AU632" r:id="rId1304" display="http://abs.twimg.com/images/themes/theme1/bg.png"/>
    <hyperlink ref="AU113" r:id="rId1305" display="http://abs.twimg.com/images/themes/theme1/bg.png"/>
    <hyperlink ref="AU114" r:id="rId1306" display="http://abs.twimg.com/images/themes/theme1/bg.png"/>
    <hyperlink ref="AU115" r:id="rId1307" display="http://abs.twimg.com/images/themes/theme1/bg.png"/>
    <hyperlink ref="AU116" r:id="rId1308" display="http://abs.twimg.com/images/themes/theme1/bg.png"/>
    <hyperlink ref="AU117" r:id="rId1309" display="http://abs.twimg.com/images/themes/theme10/bg.gif"/>
    <hyperlink ref="AU118" r:id="rId1310" display="http://abs.twimg.com/images/themes/theme1/bg.png"/>
    <hyperlink ref="AU261" r:id="rId1311" display="http://abs.twimg.com/images/themes/theme19/bg.gif"/>
    <hyperlink ref="AU40" r:id="rId1312" display="http://abs.twimg.com/images/themes/theme14/bg.gif"/>
    <hyperlink ref="AU120" r:id="rId1313" display="http://abs.twimg.com/images/themes/theme1/bg.png"/>
    <hyperlink ref="AU122" r:id="rId1314" display="http://abs.twimg.com/images/themes/theme1/bg.png"/>
    <hyperlink ref="AU123" r:id="rId1315" display="http://abs.twimg.com/images/themes/theme1/bg.png"/>
    <hyperlink ref="AU124" r:id="rId1316" display="http://abs.twimg.com/images/themes/theme1/bg.png"/>
    <hyperlink ref="AU127" r:id="rId1317" display="http://abs.twimg.com/images/themes/theme1/bg.png"/>
    <hyperlink ref="AU128" r:id="rId1318" display="http://abs.twimg.com/images/themes/theme1/bg.png"/>
    <hyperlink ref="AU129" r:id="rId1319" display="http://abs.twimg.com/images/themes/theme1/bg.png"/>
    <hyperlink ref="AU130" r:id="rId1320" display="http://abs.twimg.com/images/themes/theme1/bg.png"/>
    <hyperlink ref="AU134" r:id="rId1321" display="http://abs.twimg.com/images/themes/theme1/bg.png"/>
    <hyperlink ref="AU135" r:id="rId1322" display="http://abs.twimg.com/images/themes/theme1/bg.png"/>
    <hyperlink ref="AU137" r:id="rId1323" display="http://abs.twimg.com/images/themes/theme1/bg.png"/>
    <hyperlink ref="AU139" r:id="rId1324" display="http://abs.twimg.com/images/themes/theme1/bg.png"/>
    <hyperlink ref="AU263" r:id="rId1325" display="http://abs.twimg.com/images/themes/theme1/bg.png"/>
    <hyperlink ref="AU264" r:id="rId1326" display="http://abs.twimg.com/images/themes/theme1/bg.png"/>
    <hyperlink ref="AU265" r:id="rId1327" display="http://abs.twimg.com/images/themes/theme9/bg.gif"/>
    <hyperlink ref="AU467" r:id="rId1328" display="http://abs.twimg.com/images/themes/theme6/bg.gif"/>
    <hyperlink ref="AU633" r:id="rId1329" display="http://abs.twimg.com/images/themes/theme4/bg.gif"/>
    <hyperlink ref="AU19" r:id="rId1330" display="http://abs.twimg.com/images/themes/theme1/bg.png"/>
    <hyperlink ref="AU634" r:id="rId1331" display="http://abs.twimg.com/images/themes/theme1/bg.png"/>
    <hyperlink ref="AU635" r:id="rId1332" display="http://abs.twimg.com/images/themes/theme1/bg.png"/>
    <hyperlink ref="AU266" r:id="rId1333" display="http://abs.twimg.com/images/themes/theme6/bg.gif"/>
    <hyperlink ref="AU267" r:id="rId1334" display="http://abs.twimg.com/images/themes/theme1/bg.png"/>
    <hyperlink ref="AU636" r:id="rId1335" display="http://abs.twimg.com/images/themes/theme1/bg.png"/>
    <hyperlink ref="AU17" r:id="rId1336" display="http://abs.twimg.com/images/themes/theme1/bg.png"/>
    <hyperlink ref="AU638" r:id="rId1337" display="http://abs.twimg.com/images/themes/theme1/bg.png"/>
    <hyperlink ref="AU639" r:id="rId1338" display="http://abs.twimg.com/images/themes/theme6/bg.gif"/>
    <hyperlink ref="AU641" r:id="rId1339" display="http://abs.twimg.com/images/themes/theme1/bg.png"/>
    <hyperlink ref="AU642" r:id="rId1340" display="http://abs.twimg.com/images/themes/theme1/bg.png"/>
    <hyperlink ref="AU140" r:id="rId1341" display="http://abs.twimg.com/images/themes/theme9/bg.gif"/>
    <hyperlink ref="AU469" r:id="rId1342" display="http://abs.twimg.com/images/themes/theme5/bg.gif"/>
    <hyperlink ref="AU270" r:id="rId1343" display="http://abs.twimg.com/images/themes/theme16/bg.gif"/>
    <hyperlink ref="AU272" r:id="rId1344" display="http://abs.twimg.com/images/themes/theme13/bg.gif"/>
    <hyperlink ref="AU470" r:id="rId1345" display="http://abs.twimg.com/images/themes/theme11/bg.gif"/>
    <hyperlink ref="AU274" r:id="rId1346" display="http://abs.twimg.com/images/themes/theme14/bg.gif"/>
    <hyperlink ref="AU275" r:id="rId1347" display="http://abs.twimg.com/images/themes/theme11/bg.gif"/>
    <hyperlink ref="AU276" r:id="rId1348" display="http://abs.twimg.com/images/themes/theme18/bg.gif"/>
    <hyperlink ref="AU471" r:id="rId1349" display="http://abs.twimg.com/images/themes/theme1/bg.png"/>
    <hyperlink ref="AU60" r:id="rId1350" display="http://abs.twimg.com/images/themes/theme1/bg.png"/>
    <hyperlink ref="AU644" r:id="rId1351" display="http://abs.twimg.com/images/themes/theme2/bg.gif"/>
    <hyperlink ref="AU645" r:id="rId1352" display="http://abs.twimg.com/images/themes/theme1/bg.png"/>
    <hyperlink ref="AU472" r:id="rId1353" display="http://abs.twimg.com/images/themes/theme1/bg.png"/>
    <hyperlink ref="AU646" r:id="rId1354" display="http://abs.twimg.com/images/themes/theme1/bg.png"/>
    <hyperlink ref="AU647" r:id="rId1355" display="http://abs.twimg.com/images/themes/theme1/bg.png"/>
    <hyperlink ref="AU648" r:id="rId1356" display="http://abs.twimg.com/images/themes/theme10/bg.gif"/>
    <hyperlink ref="AU473" r:id="rId1357" display="http://abs.twimg.com/images/themes/theme1/bg.png"/>
    <hyperlink ref="AU649" r:id="rId1358" display="http://abs.twimg.com/images/themes/theme1/bg.png"/>
    <hyperlink ref="AU142" r:id="rId1359" display="http://abs.twimg.com/images/themes/theme1/bg.png"/>
    <hyperlink ref="AU5" r:id="rId1360" display="http://abs.twimg.com/images/themes/theme1/bg.png"/>
    <hyperlink ref="AU486" r:id="rId1361" display="http://abs.twimg.com/images/themes/theme1/bg.png"/>
    <hyperlink ref="AU487" r:id="rId1362" display="http://abs.twimg.com/images/themes/theme1/bg.png"/>
    <hyperlink ref="AU488" r:id="rId1363" display="http://abs.twimg.com/images/themes/theme1/bg.png"/>
    <hyperlink ref="AU490" r:id="rId1364" display="http://abs.twimg.com/images/themes/theme1/bg.png"/>
    <hyperlink ref="AU143" r:id="rId1365" display="http://abs.twimg.com/images/themes/theme1/bg.png"/>
    <hyperlink ref="AU278" r:id="rId1366" display="http://abs.twimg.com/images/themes/theme10/bg.gif"/>
    <hyperlink ref="AU511" r:id="rId1367" display="http://abs.twimg.com/images/themes/theme11/bg.gif"/>
    <hyperlink ref="AU512" r:id="rId1368" display="http://abs.twimg.com/images/themes/theme1/bg.png"/>
    <hyperlink ref="AU144" r:id="rId1369" display="http://abs.twimg.com/images/themes/theme9/bg.gif"/>
    <hyperlink ref="AU280" r:id="rId1370" display="http://abs.twimg.com/images/themes/theme1/bg.png"/>
    <hyperlink ref="AU513" r:id="rId1371" display="http://abs.twimg.com/images/themes/theme1/bg.png"/>
    <hyperlink ref="AU474" r:id="rId1372" display="http://abs.twimg.com/images/themes/theme18/bg.gif"/>
    <hyperlink ref="AU281" r:id="rId1373" display="http://abs.twimg.com/images/themes/theme1/bg.png"/>
    <hyperlink ref="AU650" r:id="rId1374" display="http://abs.twimg.com/images/themes/theme1/bg.png"/>
    <hyperlink ref="AU145" r:id="rId1375" display="http://abs.twimg.com/images/themes/theme5/bg.gif"/>
    <hyperlink ref="AU282" r:id="rId1376" display="http://abs.twimg.com/images/themes/theme1/bg.png"/>
    <hyperlink ref="AU651" r:id="rId1377" display="http://abs.twimg.com/images/themes/theme1/bg.png"/>
    <hyperlink ref="AU476" r:id="rId1378" display="http://abs.twimg.com/images/themes/theme18/bg.gif"/>
    <hyperlink ref="AU477" r:id="rId1379" display="http://abs.twimg.com/images/themes/theme5/bg.gif"/>
    <hyperlink ref="AU653" r:id="rId1380" display="http://abs.twimg.com/images/themes/theme9/bg.gif"/>
    <hyperlink ref="AU284" r:id="rId1381" display="http://abs.twimg.com/images/themes/theme17/bg.gif"/>
    <hyperlink ref="AU654" r:id="rId1382" display="http://abs.twimg.com/images/themes/theme9/bg.gif"/>
    <hyperlink ref="AU479" r:id="rId1383" display="http://abs.twimg.com/images/themes/theme1/bg.png"/>
    <hyperlink ref="AU480" r:id="rId1384" display="http://abs.twimg.com/images/themes/theme9/bg.gif"/>
    <hyperlink ref="AU655" r:id="rId1385" display="http://abs.twimg.com/images/themes/theme5/bg.gif"/>
    <hyperlink ref="AU481" r:id="rId1386" display="http://abs.twimg.com/images/themes/theme1/bg.png"/>
    <hyperlink ref="AU656" r:id="rId1387" display="http://abs.twimg.com/images/themes/theme1/bg.png"/>
    <hyperlink ref="AU76" r:id="rId1388" display="http://abs.twimg.com/images/themes/theme1/bg.png"/>
    <hyperlink ref="AU514" r:id="rId1389" display="http://abs.twimg.com/images/themes/theme1/bg.png"/>
    <hyperlink ref="AU77" r:id="rId1390" display="http://abs.twimg.com/images/themes/theme1/bg.png"/>
    <hyperlink ref="AU482" r:id="rId1391" display="http://abs.twimg.com/images/themes/theme10/bg.gif"/>
    <hyperlink ref="AU657" r:id="rId1392" display="http://abs.twimg.com/images/themes/theme1/bg.png"/>
    <hyperlink ref="AU483" r:id="rId1393" display="http://abs.twimg.com/images/themes/theme9/bg.gif"/>
    <hyperlink ref="AU658" r:id="rId1394" display="http://abs.twimg.com/images/themes/theme1/bg.png"/>
    <hyperlink ref="AU484" r:id="rId1395" display="http://abs.twimg.com/images/themes/theme1/bg.png"/>
    <hyperlink ref="AU659" r:id="rId1396" display="http://abs.twimg.com/images/themes/theme9/bg.gif"/>
    <hyperlink ref="AU289" r:id="rId1397" display="http://abs.twimg.com/images/themes/theme1/bg.png"/>
    <hyperlink ref="AU290" r:id="rId1398" display="http://abs.twimg.com/images/themes/theme1/bg.png"/>
    <hyperlink ref="AU91" r:id="rId1399" display="http://abs.twimg.com/images/themes/theme14/bg.gif"/>
    <hyperlink ref="AU485" r:id="rId1400" display="http://abs.twimg.com/images/themes/theme5/bg.gif"/>
    <hyperlink ref="AU660" r:id="rId1401" display="http://abs.twimg.com/images/themes/theme1/bg.png"/>
    <hyperlink ref="F291" r:id="rId1402" display="http://pbs.twimg.com/profile_images/1134632332923527169/y19SInaS_normal.jpg"/>
    <hyperlink ref="F3" r:id="rId1403" display="http://pbs.twimg.com/profile_images/615696617165885440/JDbUuo9H_normal.jpg"/>
    <hyperlink ref="F292" r:id="rId1404" display="http://pbs.twimg.com/profile_images/1142777115177132032/UDKjh5xl_normal.jpg"/>
    <hyperlink ref="F293" r:id="rId1405" display="http://pbs.twimg.com/profile_images/1141434930070605824/4DQODh8z_normal.jpg"/>
    <hyperlink ref="F294" r:id="rId1406" display="http://pbs.twimg.com/profile_images/1148799497184526337/cvpPn6UG_normal.jpg"/>
    <hyperlink ref="F295" r:id="rId1407" display="http://pbs.twimg.com/profile_images/1147091998098071552/W1a-W_Nz_normal.jpg"/>
    <hyperlink ref="F515" r:id="rId1408" display="http://pbs.twimg.com/profile_images/1147445388976283649/7JzQszLd_normal.jpg"/>
    <hyperlink ref="F296" r:id="rId1409" display="http://pbs.twimg.com/profile_images/1138832807072096257/4YId40ap_normal.jpg"/>
    <hyperlink ref="F297" r:id="rId1410" display="http://pbs.twimg.com/profile_images/1142723501394026496/O_406AWy_normal.jpg"/>
    <hyperlink ref="F298" r:id="rId1411" display="http://pbs.twimg.com/profile_images/1147185465902002177/GqrAKHto_normal.jpg"/>
    <hyperlink ref="F299" r:id="rId1412" display="http://pbs.twimg.com/profile_images/1059156190612086785/UPqmNurs_normal.jpg"/>
    <hyperlink ref="F300" r:id="rId1413" display="http://pbs.twimg.com/profile_images/1141831018665709568/ObntQu8N_normal.jpg"/>
    <hyperlink ref="F301" r:id="rId1414" display="http://pbs.twimg.com/profile_images/1147944005549875200/wxkrf75K_normal.jpg"/>
    <hyperlink ref="F302" r:id="rId1415" display="http://pbs.twimg.com/profile_images/1128499226634223618/TYYnHIcn_normal.jpg"/>
    <hyperlink ref="F303" r:id="rId1416" display="http://pbs.twimg.com/profile_images/586563847793709057/Naa-21D__normal.jpg"/>
    <hyperlink ref="F304" r:id="rId1417" display="http://pbs.twimg.com/profile_images/1145416093755957250/nKtg3djT_normal.jpg"/>
    <hyperlink ref="F305" r:id="rId1418" display="http://pbs.twimg.com/profile_images/1145701750243860481/3oSKonpJ_normal.jpg"/>
    <hyperlink ref="F306" r:id="rId1419" display="http://pbs.twimg.com/profile_images/214890864/NECherryFestivalRun_9557_JoeyAllessie_JABabay_CrossingFinishLine_20080712_normal.JPG"/>
    <hyperlink ref="F307" r:id="rId1420" display="http://pbs.twimg.com/profile_images/1134826798498439169/4I5WJiEQ_normal.jpg"/>
    <hyperlink ref="F308" r:id="rId1421" display="http://pbs.twimg.com/profile_images/1138431795148410881/60ptsZvt_normal.jpg"/>
    <hyperlink ref="F309" r:id="rId1422" display="http://pbs.twimg.com/profile_images/1147356629429444610/MqbqiBjC_normal.jpg"/>
    <hyperlink ref="F310" r:id="rId1423" display="http://pbs.twimg.com/profile_images/1118273365347852288/S6QsNdwi_normal.jpg"/>
    <hyperlink ref="F311" r:id="rId1424" display="http://pbs.twimg.com/profile_images/1142585154084331521/bMek6_rb_normal.jpg"/>
    <hyperlink ref="F312" r:id="rId1425" display="http://pbs.twimg.com/profile_images/967091222094299136/qjqa9Ii9_normal.jpg"/>
    <hyperlink ref="F313" r:id="rId1426" display="http://abs.twimg.com/sticky/default_profile_images/default_profile_normal.png"/>
    <hyperlink ref="F314" r:id="rId1427" display="http://pbs.twimg.com/profile_images/883458952268177408/7u2ZecQP_normal.jpg"/>
    <hyperlink ref="F516" r:id="rId1428" display="http://pbs.twimg.com/profile_images/1125927280969015297/q4FbusdY_normal.jpg"/>
    <hyperlink ref="F315" r:id="rId1429" display="http://pbs.twimg.com/profile_images/745374668496973824/QbAetwND_normal.jpg"/>
    <hyperlink ref="F316" r:id="rId1430" display="http://pbs.twimg.com/profile_images/1096703406633373697/vBLxn2B1_normal.jpg"/>
    <hyperlink ref="F317" r:id="rId1431" display="http://pbs.twimg.com/profile_images/1145705963594215424/d09R21FB_normal.jpg"/>
    <hyperlink ref="F318" r:id="rId1432" display="http://pbs.twimg.com/profile_images/1135363377625227265/DDZhVWj0_normal.jpg"/>
    <hyperlink ref="F319" r:id="rId1433" display="http://pbs.twimg.com/profile_images/1145249219520782336/QQlQkzuS_normal.jpg"/>
    <hyperlink ref="F10" r:id="rId1434" display="http://pbs.twimg.com/profile_images/1005243587649392640/Lfv26J1v_normal.jpg"/>
    <hyperlink ref="F320" r:id="rId1435" display="http://pbs.twimg.com/profile_images/1143210659242549248/K_QbiI0K_normal.jpg"/>
    <hyperlink ref="F146" r:id="rId1436" display="http://pbs.twimg.com/profile_images/1148032350405550080/6YDN6Sfv_normal.jpg"/>
    <hyperlink ref="F321" r:id="rId1437" display="http://pbs.twimg.com/profile_images/1087480853092016128/UJsn8arI_normal.jpg"/>
    <hyperlink ref="F517" r:id="rId1438" display="http://pbs.twimg.com/profile_images/891882114894966784/MK5hybPT_normal.jpg"/>
    <hyperlink ref="F322" r:id="rId1439" display="http://pbs.twimg.com/profile_images/2369261765/sayocoroicom_normal.jpg"/>
    <hyperlink ref="F41" r:id="rId1440" display="http://pbs.twimg.com/profile_images/1835513481/okoge20110406_normal.jpg"/>
    <hyperlink ref="F323" r:id="rId1441" display="http://pbs.twimg.com/profile_images/1147634202348859397/o9ORlLGx_normal.jpg"/>
    <hyperlink ref="F8" r:id="rId1442" display="http://pbs.twimg.com/profile_images/622086233498513408/mcAXlHhF_normal.jpg"/>
    <hyperlink ref="F518" r:id="rId1443" display="http://pbs.twimg.com/profile_images/682012880582000641/5mC6fgWc_normal.jpg"/>
    <hyperlink ref="F519" r:id="rId1444" display="http://pbs.twimg.com/profile_images/1144850048540299264/oJqe68V9_normal.jpg"/>
    <hyperlink ref="F6" r:id="rId1445" display="http://pbs.twimg.com/profile_images/1081295133398700033/6ONSuaQo_normal.jpg"/>
    <hyperlink ref="F324" r:id="rId1446" display="http://pbs.twimg.com/profile_images/990724590769917952/2ZmlSpwB_normal.jpg"/>
    <hyperlink ref="F325" r:id="rId1447" display="http://pbs.twimg.com/profile_images/853091777980489728/Ok8Y8Bsh_normal.jpg"/>
    <hyperlink ref="F520" r:id="rId1448" display="http://pbs.twimg.com/profile_images/1145371661291741189/2nW4PO92_normal.jpg"/>
    <hyperlink ref="F147" r:id="rId1449" display="http://pbs.twimg.com/profile_images/783571044913209346/oS5II-yh_normal.jpg"/>
    <hyperlink ref="F78" r:id="rId1450" display="http://pbs.twimg.com/profile_images/1135230580163923968/BlZr2O-l_normal.png"/>
    <hyperlink ref="F24" r:id="rId1451" display="http://pbs.twimg.com/profile_images/1050449240642605056/_ZEJnoOq_normal.jpg"/>
    <hyperlink ref="F25" r:id="rId1452" display="http://pbs.twimg.com/profile_images/1113101197299220480/g4LmwCtK_normal.png"/>
    <hyperlink ref="F326" r:id="rId1453" display="http://pbs.twimg.com/profile_images/1135315009435652097/anF5WsBw_normal.jpg"/>
    <hyperlink ref="F327" r:id="rId1454" display="http://pbs.twimg.com/profile_images/1141196241679765510/xoEYSyGI_normal.jpg"/>
    <hyperlink ref="F328" r:id="rId1455" display="http://pbs.twimg.com/profile_images/530274226348249088/7i2zoS2f_normal.jpeg"/>
    <hyperlink ref="F329" r:id="rId1456" display="http://pbs.twimg.com/profile_images/995804418778873856/Yze7s5N1_normal.jpg"/>
    <hyperlink ref="F521" r:id="rId1457" display="http://pbs.twimg.com/profile_images/1147542127687000066/Csk3aT-I_normal.jpg"/>
    <hyperlink ref="F330" r:id="rId1458" display="http://pbs.twimg.com/profile_images/1046954313312915456/GaxtWsR__normal.jpg"/>
    <hyperlink ref="F522" r:id="rId1459" display="http://pbs.twimg.com/profile_images/1080249599258963969/_LClowSG_normal.jpg"/>
    <hyperlink ref="F331" r:id="rId1460" display="http://pbs.twimg.com/profile_images/1122617035840741376/WFiaK1rj_normal.jpg"/>
    <hyperlink ref="F332" r:id="rId1461" display="http://pbs.twimg.com/profile_images/556968119185334273/yQqDDEke_normal.jpeg"/>
    <hyperlink ref="F148" r:id="rId1462" display="http://pbs.twimg.com/profile_images/1019295100357275648/mf3zsRD2_normal.jpg"/>
    <hyperlink ref="F333" r:id="rId1463" display="http://pbs.twimg.com/profile_images/1148085371043008512/3v_dZmhB_normal.jpg"/>
    <hyperlink ref="F523" r:id="rId1464" display="http://pbs.twimg.com/profile_images/1126625068564402176/VV114FWs_normal.png"/>
    <hyperlink ref="F149" r:id="rId1465" display="http://pbs.twimg.com/profile_images/497532093253943296/ee5k4DKr_normal.jpeg"/>
    <hyperlink ref="F150" r:id="rId1466" display="http://pbs.twimg.com/profile_images/1145938779015921670/cjASGmCL_normal.jpg"/>
    <hyperlink ref="F334" r:id="rId1467" display="http://pbs.twimg.com/profile_images/1105002295081816064/UeXX6bF-_normal.jpg"/>
    <hyperlink ref="F335" r:id="rId1468" display="http://pbs.twimg.com/profile_images/1148488447444836352/SOlQfm27_normal.jpg"/>
    <hyperlink ref="F524" r:id="rId1469" display="http://pbs.twimg.com/profile_images/1139219065053093889/YxtUtNHV_normal.jpg"/>
    <hyperlink ref="F336" r:id="rId1470" display="http://pbs.twimg.com/profile_images/1132226583274459136/XsFMVf-o_normal.jpg"/>
    <hyperlink ref="F151" r:id="rId1471" display="http://pbs.twimg.com/profile_images/1148726381204758528/t5OxGwbO_normal.jpg"/>
    <hyperlink ref="F337" r:id="rId1472" display="http://pbs.twimg.com/profile_images/1065131886979227650/7qJytnRj_normal.jpg"/>
    <hyperlink ref="F79" r:id="rId1473" display="http://pbs.twimg.com/profile_images/1146403438584115200/ZFUMZOP2_normal.jpg"/>
    <hyperlink ref="F338" r:id="rId1474" display="http://pbs.twimg.com/profile_images/1143046569073291264/gt0hplsF_normal.jpg"/>
    <hyperlink ref="F152" r:id="rId1475" display="http://pbs.twimg.com/profile_images/1149242101856706560/oTpRVy5t_normal.jpg"/>
    <hyperlink ref="F153" r:id="rId1476" display="http://pbs.twimg.com/profile_images/1141536123677634561/jSaxYHFy_normal.jpg"/>
    <hyperlink ref="F339" r:id="rId1477" display="http://pbs.twimg.com/profile_images/1126612942890385409/1iQdagzp_normal.jpg"/>
    <hyperlink ref="F340" r:id="rId1478" display="http://pbs.twimg.com/profile_images/1139964867446579200/4AK7z6oo_normal.jpg"/>
    <hyperlink ref="F341" r:id="rId1479" display="http://pbs.twimg.com/profile_images/1031368859343679490/2Y1DhyDd_normal.jpg"/>
    <hyperlink ref="F342" r:id="rId1480" display="http://pbs.twimg.com/profile_images/1146637057558585345/eWMoDd2V_normal.jpg"/>
    <hyperlink ref="F62" r:id="rId1481" display="http://pbs.twimg.com/profile_images/1102214612965978112/EZk-QC8G_normal.jpg"/>
    <hyperlink ref="F343" r:id="rId1482" display="http://pbs.twimg.com/profile_images/961313944794161153/5zyEVGK1_normal.jpg"/>
    <hyperlink ref="F80" r:id="rId1483" display="http://pbs.twimg.com/profile_images/1119503206390702081/TGMYgkkp_normal.jpg"/>
    <hyperlink ref="F344" r:id="rId1484" display="http://pbs.twimg.com/profile_images/1126084833581494272/_h-fYdDV_normal.jpg"/>
    <hyperlink ref="F525" r:id="rId1485" display="http://pbs.twimg.com/profile_images/1136522747683778560/ybELhsms_normal.jpg"/>
    <hyperlink ref="F154" r:id="rId1486" display="http://pbs.twimg.com/profile_images/1138548068700381186/n1XNCNpD_normal.jpg"/>
    <hyperlink ref="F155" r:id="rId1487" display="http://pbs.twimg.com/profile_images/963921265022197760/yadFLbFN_normal.jpg"/>
    <hyperlink ref="F345" r:id="rId1488" display="http://pbs.twimg.com/profile_images/1121073026055983105/-IIfYNgm_normal.png"/>
    <hyperlink ref="F9" r:id="rId1489" display="http://pbs.twimg.com/profile_images/1145888968820613120/6YhSTaIM_normal.jpg"/>
    <hyperlink ref="F156" r:id="rId1490" display="http://pbs.twimg.com/profile_images/1131641909422841856/4HMiJ0k0_normal.png"/>
    <hyperlink ref="F346" r:id="rId1491" display="http://pbs.twimg.com/profile_images/1089557850794455040/gdsvOvIF_normal.jpg"/>
    <hyperlink ref="F92" r:id="rId1492" display="http://pbs.twimg.com/profile_images/925460359682580480/umBFutr0_normal.jpg"/>
    <hyperlink ref="F347" r:id="rId1493" display="http://pbs.twimg.com/profile_images/2958339264/ee7a8ac4c27da93266fca4b361220b37_normal.jpeg"/>
    <hyperlink ref="F348" r:id="rId1494" display="http://pbs.twimg.com/profile_images/1147483460354940929/atiV0Swp_normal.jpg"/>
    <hyperlink ref="F526" r:id="rId1495" display="http://pbs.twimg.com/profile_images/1141115178647523330/bbxaDhFP_normal.jpg"/>
    <hyperlink ref="F157" r:id="rId1496" display="http://pbs.twimg.com/profile_images/510156413465657345/6Bnd55Dy_normal.png"/>
    <hyperlink ref="F349" r:id="rId1497" display="http://pbs.twimg.com/profile_images/1111561095318257664/e46wkWsQ_normal.jpg"/>
    <hyperlink ref="F63" r:id="rId1498" display="http://pbs.twimg.com/profile_images/1003608329841709056/M9GcD3aA_normal.jpg"/>
    <hyperlink ref="F350" r:id="rId1499" display="http://pbs.twimg.com/profile_images/845343649273729024/0JUZkApr_normal.jpg"/>
    <hyperlink ref="F64" r:id="rId1500" display="http://pbs.twimg.com/profile_images/1143523397650939906/-yDxsRQX_normal.jpg"/>
    <hyperlink ref="F158" r:id="rId1501" display="http://pbs.twimg.com/profile_images/833549629614546944/LkoCEFz5_normal.jpg"/>
    <hyperlink ref="F351" r:id="rId1502" display="http://abs.twimg.com/sticky/default_profile_images/default_profile_normal.png"/>
    <hyperlink ref="F352" r:id="rId1503" display="http://pbs.twimg.com/profile_images/1075142549185155072/U4pIcBbM_normal.jpg"/>
    <hyperlink ref="F527" r:id="rId1504" display="http://pbs.twimg.com/profile_images/971873851532632064/-y7WNkfd_normal.jpg"/>
    <hyperlink ref="F159" r:id="rId1505" display="http://pbs.twimg.com/profile_images/1015341741807824897/iaTMBChP_normal.jpg"/>
    <hyperlink ref="F160" r:id="rId1506" display="http://pbs.twimg.com/profile_images/1134966039668596736/WEYxIguL_normal.png"/>
    <hyperlink ref="F353" r:id="rId1507" display="http://pbs.twimg.com/profile_images/1124531937262145536/8TkSuedx_normal.jpg"/>
    <hyperlink ref="F50" r:id="rId1508" display="http://pbs.twimg.com/profile_images/1131227824029929472/_jabyWsp_normal.jpg"/>
    <hyperlink ref="F528" r:id="rId1509" display="http://pbs.twimg.com/profile_images/497436502478311425/qXMTbs9W_normal.jpeg"/>
    <hyperlink ref="F529" r:id="rId1510" display="http://pbs.twimg.com/profile_images/886330882482552832/iMjSSLvd_normal.jpg"/>
    <hyperlink ref="F354" r:id="rId1511" display="http://pbs.twimg.com/profile_images/1142781847513915393/tFf_zT0y_normal.jpg"/>
    <hyperlink ref="F42" r:id="rId1512" display="http://pbs.twimg.com/profile_images/1133381984670158854/MzBy3os__normal.jpg"/>
    <hyperlink ref="F355" r:id="rId1513" display="http://pbs.twimg.com/profile_images/964805038685089792/02JjQ9Lk_normal.jpg"/>
    <hyperlink ref="F28" r:id="rId1514" display="http://pbs.twimg.com/profile_images/749196418091331585/Flxqy3p6_normal.jpg"/>
    <hyperlink ref="F161" r:id="rId1515" display="http://pbs.twimg.com/profile_images/1084618673569128449/wpO9F8OM_normal.jpg"/>
    <hyperlink ref="F51" r:id="rId1516" display="http://pbs.twimg.com/profile_images/378800000070844446/56e3121788929ca344fb173916f16351_normal.png"/>
    <hyperlink ref="F530" r:id="rId1517" display="http://pbs.twimg.com/profile_images/1145480796678942720/Xeayizxs_normal.jpg"/>
    <hyperlink ref="F531" r:id="rId1518" display="http://pbs.twimg.com/profile_images/1148855746219560960/7zSwDeWa_normal.png"/>
    <hyperlink ref="F162" r:id="rId1519" display="http://pbs.twimg.com/profile_images/1146265998481416193/tsA1hYZm_normal.jpg"/>
    <hyperlink ref="F356" r:id="rId1520" display="http://pbs.twimg.com/profile_images/1108425359433830402/0rlw2-Yn_normal.jpg"/>
    <hyperlink ref="F52" r:id="rId1521" display="http://pbs.twimg.com/profile_images/511846981468045312/zirWtWmm_normal.jpeg"/>
    <hyperlink ref="F532" r:id="rId1522" display="http://pbs.twimg.com/profile_images/1126539080018296832/6aol-NUN_normal.jpg"/>
    <hyperlink ref="F533" r:id="rId1523" display="http://pbs.twimg.com/profile_images/1139816168795992065/_yyi3yCo_normal.jpg"/>
    <hyperlink ref="F357" r:id="rId1524" display="http://pbs.twimg.com/profile_images/1131260220775292928/vm_k-3Ez_normal.jpg"/>
    <hyperlink ref="F534" r:id="rId1525" display="http://pbs.twimg.com/profile_images/1149174249757614080/LIFiVHcm_normal.jpg"/>
    <hyperlink ref="F358" r:id="rId1526" display="http://pbs.twimg.com/profile_images/1069321132040310784/iTvcuvVn_normal.jpg"/>
    <hyperlink ref="F33" r:id="rId1527" display="http://pbs.twimg.com/profile_images/1103056143322996736/yFwE2PJv_normal.png"/>
    <hyperlink ref="F359" r:id="rId1528" display="http://pbs.twimg.com/profile_images/1082775200503091200/wJ47Qwsy_normal.jpg"/>
    <hyperlink ref="F535" r:id="rId1529" display="http://pbs.twimg.com/profile_images/1127446949794336768/RBMZ0zEF_normal.png"/>
    <hyperlink ref="F360" r:id="rId1530" display="http://pbs.twimg.com/profile_images/520215456125157378/ZQJs6v0s_normal.jpeg"/>
    <hyperlink ref="F163" r:id="rId1531" display="http://pbs.twimg.com/profile_images/1148916357339029504/haOMh0P1_normal.jpg"/>
    <hyperlink ref="F361" r:id="rId1532" display="http://pbs.twimg.com/profile_images/563309348231725056/bqgwnonP_normal.jpeg"/>
    <hyperlink ref="F65" r:id="rId1533" display="http://pbs.twimg.com/profile_images/922510631667945472/h8n2YDu__normal.jpg"/>
    <hyperlink ref="F362" r:id="rId1534" display="http://pbs.twimg.com/profile_images/895766918564646915/5soIbzlI_normal.jpg"/>
    <hyperlink ref="F164" r:id="rId1535" display="http://pbs.twimg.com/profile_images/1142768763332227073/giqZbzuz_normal.jpg"/>
    <hyperlink ref="F363" r:id="rId1536" display="http://pbs.twimg.com/profile_images/1148044676034891778/LikBAs1a_normal.jpg"/>
    <hyperlink ref="F165" r:id="rId1537" display="http://pbs.twimg.com/profile_images/1136258994358575104/lcq6n5b3_normal.png"/>
    <hyperlink ref="F166" r:id="rId1538" display="http://pbs.twimg.com/profile_images/978445229714911232/5UuUDp3H_normal.jpg"/>
    <hyperlink ref="F364" r:id="rId1539" display="http://pbs.twimg.com/profile_images/1145370755074387968/7zOHn7-h_normal.jpg"/>
    <hyperlink ref="F39" r:id="rId1540" display="http://pbs.twimg.com/profile_images/1146743968723587073/E6YmOwMP_normal.png"/>
    <hyperlink ref="F536" r:id="rId1541" display="http://pbs.twimg.com/profile_images/838525018078244864/B66AH4el_normal.jpg"/>
    <hyperlink ref="F32" r:id="rId1542" display="http://pbs.twimg.com/profile_images/1134903437814951936/lUlzKwEV_normal.png"/>
    <hyperlink ref="F81" r:id="rId1543" display="http://pbs.twimg.com/profile_images/1006141698144178176/q4Sx45OV_normal.jpg"/>
    <hyperlink ref="F365" r:id="rId1544" display="http://pbs.twimg.com/profile_images/1057501912172507136/83QpRHhg_normal.jpg"/>
    <hyperlink ref="F537" r:id="rId1545" display="http://pbs.twimg.com/profile_images/1039688223264407552/f0tc9-2U_normal.jpg"/>
    <hyperlink ref="F53" r:id="rId1546" display="http://pbs.twimg.com/profile_images/1128687757033742336/jEESiMZM_normal.jpg"/>
    <hyperlink ref="F538" r:id="rId1547" display="http://pbs.twimg.com/profile_images/1137040109340102656/qZ5UolPg_normal.jpg"/>
    <hyperlink ref="F539" r:id="rId1548" display="http://pbs.twimg.com/profile_images/378800000702441262/d11beedf309b1c69eac5843267d9ef34_normal.jpeg"/>
    <hyperlink ref="F167" r:id="rId1549" display="http://pbs.twimg.com/profile_images/1143223133417156608/sIdAwMlu_normal.png"/>
    <hyperlink ref="F366" r:id="rId1550" display="http://pbs.twimg.com/profile_images/1101824204029202432/cDcZIZ14_normal.jpg"/>
    <hyperlink ref="F540" r:id="rId1551" display="http://pbs.twimg.com/profile_images/1145703865385246721/0X8Tvrg9_normal.jpg"/>
    <hyperlink ref="F73" r:id="rId1552" display="http://pbs.twimg.com/profile_images/1145575432562999297/zgcM8hoX_normal.jpg"/>
    <hyperlink ref="F491" r:id="rId1553" display="http://pbs.twimg.com/profile_images/988382060443250689/DijesdNB_normal.jpg"/>
    <hyperlink ref="F492" r:id="rId1554" display="http://pbs.twimg.com/profile_images/1136252822482296832/WtISbrxJ_normal.jpg"/>
    <hyperlink ref="F71" r:id="rId1555" display="http://pbs.twimg.com/profile_images/767424359682179072/TBEiKsgY_normal.jpg"/>
    <hyperlink ref="F168" r:id="rId1556" display="http://pbs.twimg.com/profile_images/1147797971427180550/I0lH-qM5_normal.jpg"/>
    <hyperlink ref="F367" r:id="rId1557" display="http://pbs.twimg.com/profile_images/1125166611160281100/Y9rkuH59_normal.jpg"/>
    <hyperlink ref="F541" r:id="rId1558" display="http://pbs.twimg.com/profile_images/1081787451423641600/aIacpn0a_normal.jpg"/>
    <hyperlink ref="F368" r:id="rId1559" display="http://pbs.twimg.com/profile_images/1113013571884015616/HXqeg9nE_normal.jpg"/>
    <hyperlink ref="F369" r:id="rId1560" display="http://pbs.twimg.com/profile_images/639215405785964545/KSnEy0IL_normal.jpg"/>
    <hyperlink ref="F370" r:id="rId1561" display="http://pbs.twimg.com/profile_images/1128770580684124160/2IRjkFJg_normal.jpg"/>
    <hyperlink ref="F542" r:id="rId1562" display="http://pbs.twimg.com/profile_images/1025232086481825792/Bwivvd4B_normal.jpg"/>
    <hyperlink ref="F169" r:id="rId1563" display="http://pbs.twimg.com/profile_images/1098855654574436352/TOb68R4b_normal.png"/>
    <hyperlink ref="F371" r:id="rId1564" display="http://abs.twimg.com/sticky/default_profile_images/default_profile_normal.png"/>
    <hyperlink ref="F372" r:id="rId1565" display="http://pbs.twimg.com/profile_images/525347422797824001/_1La_Jkk_normal.jpeg"/>
    <hyperlink ref="F93" r:id="rId1566" display="http://pbs.twimg.com/profile_images/1092477173984681984/0ETkG5mY_normal.jpg"/>
    <hyperlink ref="F373" r:id="rId1567" display="http://pbs.twimg.com/profile_images/1130797873325469696/Z5B3LL7V_normal.jpg"/>
    <hyperlink ref="F7" r:id="rId1568" display="http://pbs.twimg.com/profile_images/593770777243209728/Mhu_XRbY_normal.jpg"/>
    <hyperlink ref="F543" r:id="rId1569" display="http://pbs.twimg.com/profile_images/739502646759960576/SMQg4M5M_normal.jpg"/>
    <hyperlink ref="F544" r:id="rId1570" display="http://pbs.twimg.com/profile_images/771081772/apdt_new_normal.jpg"/>
    <hyperlink ref="F545" r:id="rId1571" display="http://pbs.twimg.com/profile_images/321677847/twitterProfilePhoto_normal.jpg"/>
    <hyperlink ref="F546" r:id="rId1572" display="http://pbs.twimg.com/profile_images/860405600013963264/NmCYoAOg_normal.jpg"/>
    <hyperlink ref="F547" r:id="rId1573" display="http://pbs.twimg.com/profile_images/642744174744313857/VaPUCm3l_normal.jpg"/>
    <hyperlink ref="F548" r:id="rId1574" display="http://pbs.twimg.com/profile_images/1009561579539652609/CIeKNvrz_normal.jpg"/>
    <hyperlink ref="F549" r:id="rId1575" display="http://pbs.twimg.com/profile_images/852972490871713796/YgKHTFdD_normal.jpg"/>
    <hyperlink ref="F550" r:id="rId1576" display="http://pbs.twimg.com/profile_images/1146001856767897600/yPejfKKM_normal.jpg"/>
    <hyperlink ref="F551" r:id="rId1577" display="http://pbs.twimg.com/profile_images/891243918851018752/f12c4qmx_normal.jpg"/>
    <hyperlink ref="F552" r:id="rId1578" display="http://pbs.twimg.com/profile_images/709260325082820608/fKscOiDr_normal.jpg"/>
    <hyperlink ref="F553" r:id="rId1579" display="http://pbs.twimg.com/profile_images/623483618166444033/s7CmVz5U_normal.jpg"/>
    <hyperlink ref="F170" r:id="rId1580" display="http://pbs.twimg.com/profile_images/1046821071272308737/Lykkx8Bt_normal.jpg"/>
    <hyperlink ref="F171" r:id="rId1581" display="http://pbs.twimg.com/profile_images/1148375648613937152/OkSzhUFy_normal.jpg"/>
    <hyperlink ref="F54" r:id="rId1582" display="http://pbs.twimg.com/profile_images/1149043185743622144/LCoNcUsa_normal.jpg"/>
    <hyperlink ref="F554" r:id="rId1583" display="http://pbs.twimg.com/profile_images/1037391493999210497/EVXmOtlV_normal.jpg"/>
    <hyperlink ref="F555" r:id="rId1584" display="http://pbs.twimg.com/profile_images/1133845651949625344/bMiZLe2Y_normal.jpg"/>
    <hyperlink ref="F374" r:id="rId1585" display="http://pbs.twimg.com/profile_images/845373617114361859/IegCk3R9_normal.jpg"/>
    <hyperlink ref="F375" r:id="rId1586" display="http://pbs.twimg.com/profile_images/1830325120/IMG00013-20120113-1842_normal.jpg"/>
    <hyperlink ref="F376" r:id="rId1587" display="http://pbs.twimg.com/profile_images/930224132591104000/OwWjKeFD_normal.jpg"/>
    <hyperlink ref="F172" r:id="rId1588" display="http://pbs.twimg.com/profile_images/1081819129605021697/fcPwLA2i_normal.jpg"/>
    <hyperlink ref="F377" r:id="rId1589" display="http://pbs.twimg.com/profile_images/753937093777321984/cf-fETfi_normal.jpg"/>
    <hyperlink ref="F556" r:id="rId1590" display="http://pbs.twimg.com/profile_images/1130825425637249024/QDTpWyfW_normal.png"/>
    <hyperlink ref="F94" r:id="rId1591" display="http://pbs.twimg.com/profile_images/1081801105955274752/jDp8q85t_normal.jpg"/>
    <hyperlink ref="F378" r:id="rId1592" display="http://pbs.twimg.com/profile_images/1139269103917699077/sv-lpzhs_normal.jpg"/>
    <hyperlink ref="F379" r:id="rId1593" display="http://pbs.twimg.com/profile_images/1029425160485388288/lXd7fuMY_normal.jpg"/>
    <hyperlink ref="F173" r:id="rId1594" display="http://pbs.twimg.com/profile_images/1870077826/DSCN1723_normal.jpg"/>
    <hyperlink ref="F380" r:id="rId1595" display="http://pbs.twimg.com/profile_images/732480661336903683/xZGEXQrx_normal.jpg"/>
    <hyperlink ref="F381" r:id="rId1596" display="http://pbs.twimg.com/profile_images/1054938647127035904/Ju4YflxC_normal.jpg"/>
    <hyperlink ref="F557" r:id="rId1597" display="http://pbs.twimg.com/profile_images/1146578832419409920/06DFRbwP_normal.jpg"/>
    <hyperlink ref="F382" r:id="rId1598" display="http://pbs.twimg.com/profile_images/757686992851394561/ga4mdKgX_normal.jpg"/>
    <hyperlink ref="F174" r:id="rId1599" display="http://pbs.twimg.com/profile_images/587204331138494464/pAdxF2jW_normal.jpg"/>
    <hyperlink ref="F383" r:id="rId1600" display="http://pbs.twimg.com/profile_images/1146938625357156352/2ELBJtLS_normal.jpg"/>
    <hyperlink ref="F384" r:id="rId1601" display="http://pbs.twimg.com/profile_images/1143390737536565248/Z56wfjKC_normal.png"/>
    <hyperlink ref="F558" r:id="rId1602" display="http://pbs.twimg.com/profile_images/842241802207821826/vmN8zeuj_normal.jpg"/>
    <hyperlink ref="F175" r:id="rId1603" display="http://pbs.twimg.com/profile_images/1149180735275728897/FShrFQka_normal.jpg"/>
    <hyperlink ref="F385" r:id="rId1604" display="http://pbs.twimg.com/profile_images/1135450119388708864/P8j1z9Va_normal.jpg"/>
    <hyperlink ref="F559" r:id="rId1605" display="http://pbs.twimg.com/profile_images/1109201476398792706/k067MQUc_normal.jpg"/>
    <hyperlink ref="F176" r:id="rId1606" display="http://pbs.twimg.com/profile_images/504711864505208832/cq0vVoMF_normal.jpeg"/>
    <hyperlink ref="F177" r:id="rId1607" display="http://pbs.twimg.com/profile_images/972661316128313344/Evh3Uym4_normal.jpg"/>
    <hyperlink ref="F386" r:id="rId1608" display="http://pbs.twimg.com/profile_images/1064370219085369344/du8GRU5d_normal.jpg"/>
    <hyperlink ref="F43" r:id="rId1609" display="http://pbs.twimg.com/profile_images/603031821970866176/uuf8MpNj_normal.jpg"/>
    <hyperlink ref="F387" r:id="rId1610" display="http://pbs.twimg.com/profile_images/1134487921841643520/4ucMRuV1_normal.jpg"/>
    <hyperlink ref="F35" r:id="rId1611" display="http://pbs.twimg.com/profile_images/1149135974204616709/Sc8LBcn0_normal.jpg"/>
    <hyperlink ref="F560" r:id="rId1612" display="http://pbs.twimg.com/profile_images/1133772415572619264/pKbbIA14_normal.jpg"/>
    <hyperlink ref="F561" r:id="rId1613" display="http://pbs.twimg.com/profile_images/1009258012723286016/-ji-Xcwz_normal.jpg"/>
    <hyperlink ref="F562" r:id="rId1614" display="http://pbs.twimg.com/profile_images/1134598091993169922/MRIUMXJN_normal.jpg"/>
    <hyperlink ref="F388" r:id="rId1615" display="http://pbs.twimg.com/profile_images/1015034909046530048/rD6CyE2K_normal.jpg"/>
    <hyperlink ref="F34" r:id="rId1616" display="http://pbs.twimg.com/profile_images/1004383834488467456/jsBg6pXq_normal.jpg"/>
    <hyperlink ref="F178" r:id="rId1617" display="http://pbs.twimg.com/profile_images/1055847922489876486/wOOzYlx9_normal.jpg"/>
    <hyperlink ref="F179" r:id="rId1618" display="http://pbs.twimg.com/profile_images/1144340205450801152/Y7YEXCmK_normal.png"/>
    <hyperlink ref="F180" r:id="rId1619" display="http://pbs.twimg.com/profile_images/1132270375583342593/t_lVENv8_normal.png"/>
    <hyperlink ref="F181" r:id="rId1620" display="http://pbs.twimg.com/profile_images/1132957982663335936/0_0b9cwK_normal.png"/>
    <hyperlink ref="F389" r:id="rId1621" display="http://pbs.twimg.com/profile_images/1146918771501780992/AOpubCm2_normal.png"/>
    <hyperlink ref="F563" r:id="rId1622" display="http://pbs.twimg.com/profile_images/1136430480960569346/9E6_j_Mc_normal.png"/>
    <hyperlink ref="F390" r:id="rId1623" display="http://pbs.twimg.com/profile_images/1060066875831345153/yrf0HohR_normal.jpg"/>
    <hyperlink ref="F55" r:id="rId1624" display="http://pbs.twimg.com/profile_images/1114326977941364736/q0TOx8PT_normal.jpg"/>
    <hyperlink ref="F564" r:id="rId1625" display="http://pbs.twimg.com/profile_images/1041530504908951552/iJ2q9_-J_normal.jpg"/>
    <hyperlink ref="F565" r:id="rId1626" display="http://pbs.twimg.com/profile_images/1126265262200762376/E5QiuPN8_normal.jpg"/>
    <hyperlink ref="F391" r:id="rId1627" display="http://pbs.twimg.com/profile_images/1131025484135903232/hWivkEXG_normal.jpg"/>
    <hyperlink ref="F95" r:id="rId1628" display="http://pbs.twimg.com/profile_images/1128041466427789313/gcJtnBu2_normal.jpg"/>
    <hyperlink ref="F392" r:id="rId1629" display="http://abs.twimg.com/sticky/default_profile_images/default_profile_normal.png"/>
    <hyperlink ref="F393" r:id="rId1630" display="http://pbs.twimg.com/profile_images/1120617738798620672/Hkm6lf8z_normal.jpg"/>
    <hyperlink ref="F394" r:id="rId1631" display="http://pbs.twimg.com/profile_images/1124047949841956866/qmRecLZ__normal.jpg"/>
    <hyperlink ref="F566" r:id="rId1632" display="http://pbs.twimg.com/profile_images/1024009600008445952/rhaFSE5X_normal.jpg"/>
    <hyperlink ref="F182" r:id="rId1633" display="http://pbs.twimg.com/profile_images/804746123638374402/WDYPZ2rU_normal.jpg"/>
    <hyperlink ref="F74" r:id="rId1634" display="http://pbs.twimg.com/profile_images/1124606208961282048/0Gxi1bWy_normal.jpg"/>
    <hyperlink ref="F493" r:id="rId1635" display="http://pbs.twimg.com/profile_images/888116829914144768/4OT75Nv6_normal.jpg"/>
    <hyperlink ref="F75" r:id="rId1636" display="http://pbs.twimg.com/profile_images/949029338132951040/TxVM31V3_normal.jpg"/>
    <hyperlink ref="F183" r:id="rId1637" display="http://abs.twimg.com/sticky/default_profile_images/default_profile_normal.png"/>
    <hyperlink ref="F184" r:id="rId1638" display="http://pbs.twimg.com/profile_images/1148075810961723392/Oy9naDFy_normal.jpg"/>
    <hyperlink ref="F185" r:id="rId1639" display="http://pbs.twimg.com/profile_images/1145014259799220230/CFCC-LpH_normal.jpg"/>
    <hyperlink ref="F186" r:id="rId1640" display="http://pbs.twimg.com/profile_images/896800786570768384/tol8vax1_normal.jpg"/>
    <hyperlink ref="F395" r:id="rId1641" display="http://pbs.twimg.com/profile_images/911843473862541313/KuMKjxZ5_normal.jpg"/>
    <hyperlink ref="F567" r:id="rId1642" display="http://pbs.twimg.com/profile_images/1132657294079078402/XJiEoL9J_normal.jpg"/>
    <hyperlink ref="F396" r:id="rId1643" display="http://pbs.twimg.com/profile_images/1126307738047451136/VuCfUoyy_normal.jpg"/>
    <hyperlink ref="F568" r:id="rId1644" display="http://pbs.twimg.com/profile_images/1107251076380704768/VOnFw-oy_normal.jpg"/>
    <hyperlink ref="F187" r:id="rId1645" display="http://pbs.twimg.com/profile_images/1144052006174318598/GsQf7rQv_normal.jpg"/>
    <hyperlink ref="F188" r:id="rId1646" display="http://pbs.twimg.com/profile_images/1121068372198920197/S_J2t5L__normal.jpg"/>
    <hyperlink ref="F56" r:id="rId1647" display="http://pbs.twimg.com/profile_images/941252171731034112/z7bTtOVk_normal.jpg"/>
    <hyperlink ref="F569" r:id="rId1648" display="http://pbs.twimg.com/profile_images/1138510670146805763/ojTO0Hvn_normal.jpg"/>
    <hyperlink ref="F570" r:id="rId1649" display="http://pbs.twimg.com/profile_images/797927579244199941/4iy8MmG9_normal.jpg"/>
    <hyperlink ref="F397" r:id="rId1650" display="http://pbs.twimg.com/profile_images/1123370840320544768/g8EXRzo4_normal.jpg"/>
    <hyperlink ref="F11" r:id="rId1651" display="http://pbs.twimg.com/profile_images/1139606769146179584/vHw4HXYV_normal.jpg"/>
    <hyperlink ref="F494" r:id="rId1652" display="http://pbs.twimg.com/profile_images/652359999658852352/ODwUWZxs_normal.jpg"/>
    <hyperlink ref="F12" r:id="rId1653" display="http://pbs.twimg.com/profile_images/1142394562226376704/Wo_-OGwT_normal.jpg"/>
    <hyperlink ref="F495" r:id="rId1654" display="http://pbs.twimg.com/profile_images/1123297465111851012/lAcSwAEg_normal.jpg"/>
    <hyperlink ref="F496" r:id="rId1655" display="http://pbs.twimg.com/profile_images/1084774995354628096/jmWseAYH_normal.jpg"/>
    <hyperlink ref="F497" r:id="rId1656" display="http://pbs.twimg.com/profile_images/1062059446984151046/xdzjCyQc_normal.jpg"/>
    <hyperlink ref="F498" r:id="rId1657" display="http://pbs.twimg.com/profile_images/1077738954084868096/9L74FsBS_normal.jpg"/>
    <hyperlink ref="F499" r:id="rId1658" display="http://pbs.twimg.com/profile_images/1104770099427397640/vFbwtWZO_normal.jpg"/>
    <hyperlink ref="F500" r:id="rId1659" display="http://pbs.twimg.com/profile_images/1148184064580640769/CfruZsjQ_normal.png"/>
    <hyperlink ref="F501" r:id="rId1660" display="http://pbs.twimg.com/profile_images/1018065287709626368/EvaUD6Nd_normal.jpg"/>
    <hyperlink ref="F502" r:id="rId1661" display="http://pbs.twimg.com/profile_images/1014054777368530944/g7AC2qGo_normal.jpg"/>
    <hyperlink ref="F503" r:id="rId1662" display="http://pbs.twimg.com/profile_images/1147583028002209794/XLsShM3n_normal.png"/>
    <hyperlink ref="F504" r:id="rId1663" display="http://pbs.twimg.com/profile_images/2459036828/image_normal.jpg"/>
    <hyperlink ref="F505" r:id="rId1664" display="http://pbs.twimg.com/profile_images/1105285098881060864/0jPXlqHk_normal.jpg"/>
    <hyperlink ref="F189" r:id="rId1665" display="http://pbs.twimg.com/profile_images/704094864095342593/tMq5fB6w_normal.jpg"/>
    <hyperlink ref="F398" r:id="rId1666" display="http://pbs.twimg.com/profile_images/1140215646015254528/dhOqa-cO_normal.jpg"/>
    <hyperlink ref="F571" r:id="rId1667" display="http://pbs.twimg.com/profile_images/1146539349141598210/2Y9ijKRe_normal.jpg"/>
    <hyperlink ref="F190" r:id="rId1668" display="http://pbs.twimg.com/profile_images/1143326485366956032/K8lPmkJM_normal.jpg"/>
    <hyperlink ref="F82" r:id="rId1669" display="http://pbs.twimg.com/profile_images/1094392551224889344/RocxFMHP_normal.jpg"/>
    <hyperlink ref="F45" r:id="rId1670" display="http://pbs.twimg.com/profile_images/1106624461493673987/qGRbrGy2_normal.jpg"/>
    <hyperlink ref="F572" r:id="rId1671" display="http://pbs.twimg.com/profile_images/987113765740015616/Xd_ZHELf_normal.jpg"/>
    <hyperlink ref="F46" r:id="rId1672" display="http://pbs.twimg.com/profile_images/378800000836981162/b683f7509ec792c3e481ead332940cdc_normal.jpeg"/>
    <hyperlink ref="F83" r:id="rId1673" display="http://pbs.twimg.com/profile_images/1133298217460862982/fiDeBGtO_normal.jpg"/>
    <hyperlink ref="F191" r:id="rId1674" display="http://pbs.twimg.com/profile_images/1144434611084128256/tRV29Nir_normal.jpg"/>
    <hyperlink ref="F192" r:id="rId1675" display="http://pbs.twimg.com/profile_images/1144859418317557762/P4YjOgme_normal.jpg"/>
    <hyperlink ref="F506" r:id="rId1676" display="http://pbs.twimg.com/profile_images/1147223015345799171/Xt6ggsGz_normal.png"/>
    <hyperlink ref="F84" r:id="rId1677" display="http://pbs.twimg.com/profile_images/1147202947153051648/Jk1omhd5_normal.jpg"/>
    <hyperlink ref="F193" r:id="rId1678" display="http://pbs.twimg.com/profile_images/1140883644950564864/81Yb_o3q_normal.jpg"/>
    <hyperlink ref="F194" r:id="rId1679" display="http://pbs.twimg.com/profile_images/980951111464087552/TCBl4BK-_normal.jpg"/>
    <hyperlink ref="F195" r:id="rId1680" display="http://pbs.twimg.com/profile_images/685904579045801984/wcOJ_rM5_normal.jpg"/>
    <hyperlink ref="F196" r:id="rId1681" display="http://pbs.twimg.com/profile_images/1084949046865719302/pBjZbmiO_normal.jpg"/>
    <hyperlink ref="F399" r:id="rId1682" display="http://pbs.twimg.com/profile_images/834222841818120198/eniEXFxj_normal.jpg"/>
    <hyperlink ref="F400" r:id="rId1683" display="http://pbs.twimg.com/profile_images/1149051638180720643/L1U5oXK__normal.jpg"/>
    <hyperlink ref="F573" r:id="rId1684" display="http://pbs.twimg.com/profile_images/799369308090441728/g166dmRe_normal.jpg"/>
    <hyperlink ref="F401" r:id="rId1685" display="http://pbs.twimg.com/profile_images/1080461454/tails_normal.gif"/>
    <hyperlink ref="F402" r:id="rId1686" display="http://pbs.twimg.com/profile_images/1145914140013322241/qQJ5OFWo_normal.jpg"/>
    <hyperlink ref="F197" r:id="rId1687" display="http://pbs.twimg.com/profile_images/853449993687937025/SOWP13qF_normal.jpg"/>
    <hyperlink ref="F403" r:id="rId1688" display="http://pbs.twimg.com/profile_images/1148903072162336770/sJllnhaf_normal.jpg"/>
    <hyperlink ref="F404" r:id="rId1689" display="http://pbs.twimg.com/profile_images/1107654682837770240/GrmgMnrR_normal.png"/>
    <hyperlink ref="F574" r:id="rId1690" display="http://pbs.twimg.com/profile_images/1134219526768340992/9W7Bkd-K_normal.jpg"/>
    <hyperlink ref="F29" r:id="rId1691" display="http://pbs.twimg.com/profile_images/959664328407269377/KxNhpXu7_normal.jpg"/>
    <hyperlink ref="F575" r:id="rId1692" display="http://pbs.twimg.com/profile_images/1146564683249438722/__Krds0h_normal.jpg"/>
    <hyperlink ref="F576" r:id="rId1693" display="http://pbs.twimg.com/profile_images/1145415504875675649/y4rAXX90_normal.jpg"/>
    <hyperlink ref="F577" r:id="rId1694" display="http://pbs.twimg.com/profile_images/1142779044221505538/jh8E-mjB_normal.png"/>
    <hyperlink ref="F405" r:id="rId1695" display="http://pbs.twimg.com/profile_images/615733597551652864/BoNK060Q_normal.jpg"/>
    <hyperlink ref="F578" r:id="rId1696" display="http://pbs.twimg.com/profile_images/666138730504306688/ZPQnW3Go_normal.jpg"/>
    <hyperlink ref="F406" r:id="rId1697" display="http://pbs.twimg.com/profile_images/1127777470202036225/uW1H-P65_normal.jpg"/>
    <hyperlink ref="F579" r:id="rId1698" display="http://pbs.twimg.com/profile_images/1113914294536683520/WFTRzv8U_normal.jpg"/>
    <hyperlink ref="F198" r:id="rId1699" display="http://pbs.twimg.com/profile_images/1060331799895855104/Ma7MhTcS_normal.jpg"/>
    <hyperlink ref="F199" r:id="rId1700" display="http://pbs.twimg.com/profile_images/1135537660536053760/N7hDUB2w_normal.png"/>
    <hyperlink ref="F507" r:id="rId1701" display="http://pbs.twimg.com/profile_images/1132409196681551874/_GpV1SBj_normal.jpg"/>
    <hyperlink ref="F85" r:id="rId1702" display="http://pbs.twimg.com/profile_images/1147673398715305985/PwdeuxTa_normal.jpg"/>
    <hyperlink ref="F407" r:id="rId1703" display="http://pbs.twimg.com/profile_images/2300846619/1mono_normal.jpg"/>
    <hyperlink ref="F580" r:id="rId1704" display="http://pbs.twimg.com/profile_images/1148012419941380096/Qdt7dzcf_normal.jpg"/>
    <hyperlink ref="F86" r:id="rId1705" display="http://pbs.twimg.com/profile_images/1115306374970449920/v-ff_38K_normal.jpg"/>
    <hyperlink ref="F47" r:id="rId1706" display="http://pbs.twimg.com/profile_images/940563711550545921/V4YsjaaR_normal.jpg"/>
    <hyperlink ref="F48" r:id="rId1707" display="http://pbs.twimg.com/profile_images/1058444729816440832/pQUvQtVl_normal.jpg"/>
    <hyperlink ref="F200" r:id="rId1708" display="http://pbs.twimg.com/profile_images/1144044478388428800/HFEhJeTT_normal.jpg"/>
    <hyperlink ref="F408" r:id="rId1709" display="http://pbs.twimg.com/profile_images/1149230427518824448/mtdN8m5S_normal.png"/>
    <hyperlink ref="F409" r:id="rId1710" display="http://pbs.twimg.com/profile_images/1127731456892112898/IFhDV4cb_normal.jpg"/>
    <hyperlink ref="F581" r:id="rId1711" display="http://pbs.twimg.com/profile_images/1142717895325245440/vw0ET2Ha_normal.jpg"/>
    <hyperlink ref="F57" r:id="rId1712" display="http://pbs.twimg.com/profile_images/1028308184765800455/ptwZm8tM_normal.jpg"/>
    <hyperlink ref="F582" r:id="rId1713" display="http://pbs.twimg.com/profile_images/1132785812574224384/BwLxWxxo_normal.jpg"/>
    <hyperlink ref="F583" r:id="rId1714" display="http://pbs.twimg.com/profile_images/953385204621697030/rLFnMqtM_normal.jpg"/>
    <hyperlink ref="F201" r:id="rId1715" display="http://pbs.twimg.com/profile_images/980272547001348096/2byRoctf_normal.jpg"/>
    <hyperlink ref="F36" r:id="rId1716" display="http://pbs.twimg.com/profile_images/1142071908013412353/wbJMB9gG_normal.png"/>
    <hyperlink ref="F584" r:id="rId1717" display="http://pbs.twimg.com/profile_images/1146031336773300224/beb4eS5L_normal.png"/>
    <hyperlink ref="F585" r:id="rId1718" display="http://pbs.twimg.com/profile_images/1141786238711750661/SnvupnPG_normal.png"/>
    <hyperlink ref="F586" r:id="rId1719" display="http://pbs.twimg.com/profile_images/1095103911390793730/Dzf-6JM6_normal.jpg"/>
    <hyperlink ref="F410" r:id="rId1720" display="http://pbs.twimg.com/profile_images/727161508854116354/_VkIPAOi_normal.jpg"/>
    <hyperlink ref="F18" r:id="rId1721" display="http://pbs.twimg.com/profile_images/1145469635808153606/lTIDyacH_normal.jpg"/>
    <hyperlink ref="F587" r:id="rId1722" display="http://pbs.twimg.com/profile_images/1147638888795709441/vS2V8Vfu_normal.jpg"/>
    <hyperlink ref="F588" r:id="rId1723" display="http://pbs.twimg.com/profile_images/1144815427530498050/kJ3R3Bxf_normal.jpg"/>
    <hyperlink ref="F589" r:id="rId1724" display="http://pbs.twimg.com/profile_images/1148258988737409024/9F5ZjWQa_normal.jpg"/>
    <hyperlink ref="F590" r:id="rId1725" display="http://pbs.twimg.com/profile_images/1145158782906982401/rima-_cD_normal.jpg"/>
    <hyperlink ref="F591" r:id="rId1726" display="http://pbs.twimg.com/profile_images/1147506928966426624/5yRAocwG_normal.jpg"/>
    <hyperlink ref="F592" r:id="rId1727" display="http://pbs.twimg.com/profile_images/1148437747012710400/iBQEOTH9_normal.jpg"/>
    <hyperlink ref="F30" r:id="rId1728" display="http://pbs.twimg.com/profile_images/1015268211468664837/0B5-oKfr_normal.jpg"/>
    <hyperlink ref="F593" r:id="rId1729" display="http://pbs.twimg.com/profile_images/1148760892336758784/tg-VOmcj_normal.jpg"/>
    <hyperlink ref="F21" r:id="rId1730" display="http://pbs.twimg.com/profile_images/1129896432654270464/O4YIeu8o_normal.png"/>
    <hyperlink ref="F202" r:id="rId1731" display="http://pbs.twimg.com/profile_images/1141109003734401024/EcaWWs2R_normal.jpg"/>
    <hyperlink ref="F411" r:id="rId1732" display="http://pbs.twimg.com/profile_images/1144921798128984064/9Q-lDPom_normal.jpg"/>
    <hyperlink ref="F594" r:id="rId1733" display="http://pbs.twimg.com/profile_images/780668986341990400/WoDM9QUR_normal.jpg"/>
    <hyperlink ref="F412" r:id="rId1734" display="http://pbs.twimg.com/profile_images/662382460148125696/q0XrBm4J_normal.jpg"/>
    <hyperlink ref="F20" r:id="rId1735" display="http://pbs.twimg.com/profile_images/1060048984008523776/9ZiznxeO_normal.jpg"/>
    <hyperlink ref="F413" r:id="rId1736" display="http://pbs.twimg.com/profile_images/1130565224975732738/7qMVyTHP_normal.jpg"/>
    <hyperlink ref="F595" r:id="rId1737" display="http://pbs.twimg.com/profile_images/1149080758109245440/PdksRs55_normal.jpg"/>
    <hyperlink ref="F203" r:id="rId1738" display="http://pbs.twimg.com/profile_images/1148436828883693568/V5bBeE88_normal.jpg"/>
    <hyperlink ref="F414" r:id="rId1739" display="http://pbs.twimg.com/profile_images/922516174772101120/XZ6QkJPZ_normal.jpg"/>
    <hyperlink ref="F415" r:id="rId1740" display="http://pbs.twimg.com/profile_images/1030585838139146240/QgpQw-1e_normal.jpg"/>
    <hyperlink ref="F204" r:id="rId1741" display="http://pbs.twimg.com/profile_images/931547611026268165/edywedCr_normal.jpg"/>
    <hyperlink ref="F416" r:id="rId1742" display="http://pbs.twimg.com/profile_images/1098112665350799365/sP-iDPyw_normal.jpg"/>
    <hyperlink ref="F596" r:id="rId1743" display="http://pbs.twimg.com/profile_images/1149078926850953216/RyxD0hbQ_normal.jpg"/>
    <hyperlink ref="F205" r:id="rId1744" display="http://pbs.twimg.com/profile_images/1102696326486208513/_DO7_v1R_normal.jpg"/>
    <hyperlink ref="F96" r:id="rId1745" display="http://pbs.twimg.com/profile_images/1140973527459385344/v1b4TehA_normal.jpg"/>
    <hyperlink ref="F417" r:id="rId1746" display="http://pbs.twimg.com/profile_images/853807728552292352/404aEoC4_normal.jpg"/>
    <hyperlink ref="F418" r:id="rId1747" display="http://pbs.twimg.com/profile_images/1133790576132804608/Op31ARm-_normal.jpg"/>
    <hyperlink ref="F597" r:id="rId1748" display="http://pbs.twimg.com/profile_images/1141050921117339648/9fVh8c53_normal.jpg"/>
    <hyperlink ref="F206" r:id="rId1749" display="http://pbs.twimg.com/profile_images/1148801964735492096/dgF21fEK_normal.jpg"/>
    <hyperlink ref="F87" r:id="rId1750" display="http://pbs.twimg.com/profile_images/1109199952536834053/ZEG9EhO2_normal.jpg"/>
    <hyperlink ref="F207" r:id="rId1751" display="http://pbs.twimg.com/profile_images/1146839408005414914/i-ZtXi7p_normal.jpg"/>
    <hyperlink ref="F37" r:id="rId1752" display="http://pbs.twimg.com/profile_images/1114236847671140353/TbJkwJjx_normal.jpg"/>
    <hyperlink ref="F598" r:id="rId1753" display="http://pbs.twimg.com/profile_images/1128875246042222592/8kE_iv3i_normal.png"/>
    <hyperlink ref="F599" r:id="rId1754" display="http://pbs.twimg.com/profile_images/1148738233200717824/a4lfWQvH_normal.jpg"/>
    <hyperlink ref="F600" r:id="rId1755" display="http://pbs.twimg.com/profile_images/1146562068969074689/8sOCqeIJ_normal.jpg"/>
    <hyperlink ref="F419" r:id="rId1756" display="http://pbs.twimg.com/profile_images/1145445668997255178/XWdOiI0T_normal.jpg"/>
    <hyperlink ref="F49" r:id="rId1757" display="http://pbs.twimg.com/profile_images/1135141699653591040/NyoCwlNK_normal.png"/>
    <hyperlink ref="F208" r:id="rId1758" display="http://pbs.twimg.com/profile_images/1127588424263852033/id_ciKkV_normal.jpg"/>
    <hyperlink ref="F420" r:id="rId1759" display="http://pbs.twimg.com/profile_images/575438579691712512/U76HXw9Z_normal.jpeg"/>
    <hyperlink ref="F421" r:id="rId1760" display="http://pbs.twimg.com/profile_images/1139621411935289345/KrPe4KDZ_normal.jpg"/>
    <hyperlink ref="F422" r:id="rId1761" display="http://pbs.twimg.com/profile_images/1145052416649437185/RgWZTKFF_normal.jpg"/>
    <hyperlink ref="F601" r:id="rId1762" display="http://pbs.twimg.com/profile_images/1097512540785934336/DUrowfhD_normal.jpg"/>
    <hyperlink ref="F88" r:id="rId1763" display="http://pbs.twimg.com/profile_images/2430294601/walking_normal.jpg"/>
    <hyperlink ref="F209" r:id="rId1764" display="http://pbs.twimg.com/profile_images/1149045455763808256/ylgkj72U_normal.jpg"/>
    <hyperlink ref="F210" r:id="rId1765" display="http://pbs.twimg.com/profile_images/1136758255185747975/QJunBDs9_normal.jpg"/>
    <hyperlink ref="F423" r:id="rId1766" display="http://pbs.twimg.com/profile_images/997748169671753728/ttlvqrVM_normal.jpg"/>
    <hyperlink ref="F602" r:id="rId1767" display="http://pbs.twimg.com/profile_images/1147723063141818368/4KdUUmCr_normal.png"/>
    <hyperlink ref="F424" r:id="rId1768" display="http://abs.twimg.com/sticky/default_profile_images/default_profile_normal.png"/>
    <hyperlink ref="F97" r:id="rId1769" display="http://pbs.twimg.com/profile_images/804932403575787520/QmbyYNKd_normal.jpg"/>
    <hyperlink ref="F425" r:id="rId1770" display="http://pbs.twimg.com/profile_images/1459238581/shuttle_launch_5-2011_037_normal.JPG"/>
    <hyperlink ref="F211" r:id="rId1771" display="http://pbs.twimg.com/profile_images/510744136261976064/jnhFeXlE_normal.jpeg"/>
    <hyperlink ref="F212" r:id="rId1772" display="http://pbs.twimg.com/profile_images/1132097848869175297/LJJUa1nV_normal.jpg"/>
    <hyperlink ref="F213" r:id="rId1773" display="http://pbs.twimg.com/profile_images/1146595598235295745/pNE1E-3r_normal.jpg"/>
    <hyperlink ref="F214" r:id="rId1774" display="http://pbs.twimg.com/profile_images/1793769807/408895_10150603501738690_677313689_10879030_139870275_n_normal.jpg"/>
    <hyperlink ref="F215" r:id="rId1775" display="http://pbs.twimg.com/profile_images/1118723121333272577/DN3CyFJw_normal.jpg"/>
    <hyperlink ref="F216" r:id="rId1776" display="http://pbs.twimg.com/profile_images/1149124653341904896/fqE-dxy__normal.jpg"/>
    <hyperlink ref="F217" r:id="rId1777" display="http://pbs.twimg.com/profile_images/1075298365439528960/4QZXqJX9_normal.jpg"/>
    <hyperlink ref="F218" r:id="rId1778" display="http://pbs.twimg.com/profile_images/1112042383028314112/N6RGMtsU_normal.jpg"/>
    <hyperlink ref="F98" r:id="rId1779" display="http://pbs.twimg.com/profile_images/1104916198293045248/b1Get-sk_normal.jpg"/>
    <hyperlink ref="F426" r:id="rId1780" display="http://pbs.twimg.com/profile_images/1110853214163730433/LXmQ9-QL_normal.jpg"/>
    <hyperlink ref="F427" r:id="rId1781" display="http://pbs.twimg.com/profile_images/1148979717837590529/zyNF9Tgg_normal.jpg"/>
    <hyperlink ref="F66" r:id="rId1782" display="http://pbs.twimg.com/profile_images/1139308756297297921/LoA4RYee_normal.jpg"/>
    <hyperlink ref="F428" r:id="rId1783" display="http://pbs.twimg.com/profile_images/1142970413808590853/oI6Qg8RA_normal.jpg"/>
    <hyperlink ref="F69" r:id="rId1784" display="http://pbs.twimg.com/profile_images/924482048827576321/XqWsKggF_normal.jpg"/>
    <hyperlink ref="F219" r:id="rId1785" display="http://pbs.twimg.com/profile_images/1144429674816299008/51RTqwHX_normal.png"/>
    <hyperlink ref="F603" r:id="rId1786" display="http://pbs.twimg.com/profile_images/1133589143513108481/1XDsT7GY_normal.jpg"/>
    <hyperlink ref="F220" r:id="rId1787" display="http://pbs.twimg.com/profile_images/1141859649907580930/k0TtGivh_normal.png"/>
    <hyperlink ref="F429" r:id="rId1788" display="http://pbs.twimg.com/profile_images/1139062231864356864/LXg6VozU_normal.jpg"/>
    <hyperlink ref="F221" r:id="rId1789" display="http://pbs.twimg.com/profile_images/1145695891032027136/qx6_7HIb_normal.png"/>
    <hyperlink ref="F430" r:id="rId1790" display="http://pbs.twimg.com/profile_images/1143540549657530368/0BpL_IZ6_normal.jpg"/>
    <hyperlink ref="F604" r:id="rId1791" display="http://pbs.twimg.com/profile_images/1139272346135482368/wNQq_Dhx_normal.png"/>
    <hyperlink ref="F222" r:id="rId1792" display="http://pbs.twimg.com/profile_images/1147335267293913090/_WR17SJ7_normal.jpg"/>
    <hyperlink ref="F223" r:id="rId1793" display="http://pbs.twimg.com/profile_images/1127226342406270976/dWnoez18_normal.jpg"/>
    <hyperlink ref="F224" r:id="rId1794" display="http://pbs.twimg.com/profile_images/942213840904818688/nceDDgy6_normal.jpg"/>
    <hyperlink ref="F431" r:id="rId1795" display="http://pbs.twimg.com/profile_images/898567881373495296/fb5ixGca_normal.jpg"/>
    <hyperlink ref="F605" r:id="rId1796" display="http://pbs.twimg.com/profile_images/1147472109540691968/l9dkPRvk_normal.jpg"/>
    <hyperlink ref="F432" r:id="rId1797" display="http://pbs.twimg.com/profile_images/682043941319913472/LYRQ6LvV_normal.jpg"/>
    <hyperlink ref="F606" r:id="rId1798" display="http://pbs.twimg.com/profile_images/1074030056505253888/zqYOVc3X_normal.jpg"/>
    <hyperlink ref="F225" r:id="rId1799" display="http://pbs.twimg.com/profile_images/995092875959386112/oUOgxXaZ_normal.jpg"/>
    <hyperlink ref="F508" r:id="rId1800" display="http://pbs.twimg.com/profile_images/1117934799694389249/pth3GhAS_normal.png"/>
    <hyperlink ref="F44" r:id="rId1801" display="http://pbs.twimg.com/profile_images/1111768326366097409/a5E2D0aM_normal.jpg"/>
    <hyperlink ref="F607" r:id="rId1802" display="http://pbs.twimg.com/profile_images/1136769023545204737/Htb4C06j_normal.jpg"/>
    <hyperlink ref="F433" r:id="rId1803" display="http://pbs.twimg.com/profile_images/1143264722537648128/h45RHTZK_normal.jpg"/>
    <hyperlink ref="F608" r:id="rId1804" display="http://pbs.twimg.com/profile_images/1103218339952771072/8ka25VZ2_normal.jpg"/>
    <hyperlink ref="F434" r:id="rId1805" display="http://pbs.twimg.com/profile_images/1124452363362816000/qfS_X8JU_normal.png"/>
    <hyperlink ref="F31" r:id="rId1806" display="http://pbs.twimg.com/profile_images/755531759673049088/q_pzIESd_normal.jpg"/>
    <hyperlink ref="F435" r:id="rId1807" display="http://pbs.twimg.com/profile_images/1147742387399213056/qViPSJ_Z_normal.png"/>
    <hyperlink ref="F436" r:id="rId1808" display="http://pbs.twimg.com/profile_images/1138963244993982466/jEK1nlZK_normal.jpg"/>
    <hyperlink ref="F609" r:id="rId1809" display="http://pbs.twimg.com/profile_images/1136737429493358592/4IcZFWqJ_normal.jpg"/>
    <hyperlink ref="F437" r:id="rId1810" display="http://pbs.twimg.com/profile_images/548011704097837057/UAUCkuEj_normal.jpeg"/>
    <hyperlink ref="F438" r:id="rId1811" display="http://pbs.twimg.com/profile_images/1134344923757465601/R7WcgOHp_normal.png"/>
    <hyperlink ref="F439" r:id="rId1812" display="http://pbs.twimg.com/profile_images/1145499769495838720/_AjSsrxg_normal.jpg"/>
    <hyperlink ref="F610" r:id="rId1813" display="http://pbs.twimg.com/profile_images/1140432046462046208/dWFFOSYM_normal.jpg"/>
    <hyperlink ref="F15" r:id="rId1814" display="http://pbs.twimg.com/profile_images/1105595027676250113/sw4i6lio_normal.jpg"/>
    <hyperlink ref="F611" r:id="rId1815" display="http://pbs.twimg.com/profile_images/875853260774658048/K5qzmtWh_normal.jpg"/>
    <hyperlink ref="F16" r:id="rId1816" display="http://pbs.twimg.com/profile_images/378800000674268962/06ce58cab26c3a0daf80cf57e5acb29b_normal.jpeg"/>
    <hyperlink ref="F226" r:id="rId1817" display="http://pbs.twimg.com/profile_images/1144953970101837825/-YWFswgM_normal.jpg"/>
    <hyperlink ref="F440" r:id="rId1818" display="http://pbs.twimg.com/profile_images/647987067645878272/G8G3R0Q4_normal.png"/>
    <hyperlink ref="F441" r:id="rId1819" display="http://pbs.twimg.com/profile_images/902936363615518722/FK-PrAux_normal.jpg"/>
    <hyperlink ref="F14" r:id="rId1820" display="http://pbs.twimg.com/profile_images/501132402106695680/YFNmo66G_normal.jpeg"/>
    <hyperlink ref="F442" r:id="rId1821" display="http://pbs.twimg.com/profile_images/788540722387443712/1l9yfzcj_normal.jpg"/>
    <hyperlink ref="F443" r:id="rId1822" display="http://pbs.twimg.com/profile_images/491368671638347776/6fTU3kVp_normal.jpeg"/>
    <hyperlink ref="F612" r:id="rId1823" display="http://pbs.twimg.com/profile_images/1101289860751474688/Greg-t33_normal.jpg"/>
    <hyperlink ref="F444" r:id="rId1824" display="http://pbs.twimg.com/profile_images/1145702187630243847/B5jQF_jO_normal.jpg"/>
    <hyperlink ref="F613" r:id="rId1825" display="http://pbs.twimg.com/profile_images/1144406800210546690/wKoMCekV_normal.jpg"/>
    <hyperlink ref="F445" r:id="rId1826" display="http://pbs.twimg.com/profile_images/1145718239160225793/25f8iEtV_normal.jpg"/>
    <hyperlink ref="F614" r:id="rId1827" display="http://pbs.twimg.com/profile_images/1054030218170527744/PpePGOwx_normal.jpg"/>
    <hyperlink ref="F227" r:id="rId1828" display="http://pbs.twimg.com/profile_images/1145420133034147840/cys3Jdcz_normal.jpg"/>
    <hyperlink ref="F228" r:id="rId1829" display="http://pbs.twimg.com/profile_images/1149154890796523520/HNPlKztP_normal.jpg"/>
    <hyperlink ref="F446" r:id="rId1830" display="http://pbs.twimg.com/profile_images/1109665791857905664/7sKSdf_v_normal.jpg"/>
    <hyperlink ref="F615" r:id="rId1831" display="http://pbs.twimg.com/profile_images/1146987310224949249/JwciGGfT_normal.jpg"/>
    <hyperlink ref="F447" r:id="rId1832" display="http://abs.twimg.com/sticky/default_profile_images/default_profile_normal.png"/>
    <hyperlink ref="F448" r:id="rId1833" display="http://pbs.twimg.com/profile_images/1028854020964638720/tFKOeKhD_normal.jpg"/>
    <hyperlink ref="F616" r:id="rId1834" display="http://pbs.twimg.com/profile_images/951158929970491392/dPEt2fa9_normal.jpg"/>
    <hyperlink ref="F229" r:id="rId1835" display="http://pbs.twimg.com/profile_images/1146819046207193093/drMz-Nrk_normal.jpg"/>
    <hyperlink ref="F230" r:id="rId1836" display="http://pbs.twimg.com/profile_images/1012749457014706176/9F2UBxJA_normal.jpg"/>
    <hyperlink ref="F231" r:id="rId1837" display="http://pbs.twimg.com/profile_images/1144044313791221760/grteIsWt_normal.jpg"/>
    <hyperlink ref="F449" r:id="rId1838" display="http://pbs.twimg.com/profile_images/1135296074111827973/WY5NKRCs_normal.jpg"/>
    <hyperlink ref="F450" r:id="rId1839" display="http://pbs.twimg.com/profile_images/1142974558607220739/3-PjOvDU_normal.jpg"/>
    <hyperlink ref="F617" r:id="rId1840" display="http://pbs.twimg.com/profile_images/1082432649250115584/DDQ4qr9C_normal.jpg"/>
    <hyperlink ref="F232" r:id="rId1841" display="http://pbs.twimg.com/profile_images/1146098833601941505/OEmPZoPa_normal.jpg"/>
    <hyperlink ref="F99" r:id="rId1842" display="http://pbs.twimg.com/profile_images/854642645154635776/gNMQ0x4h_normal.jpg"/>
    <hyperlink ref="F451" r:id="rId1843" display="http://pbs.twimg.com/profile_images/745413120844140550/pfCJnJUs_normal.jpg"/>
    <hyperlink ref="F233" r:id="rId1844" display="http://pbs.twimg.com/profile_images/647466502417846272/R9c6-G90_normal.jpg"/>
    <hyperlink ref="F100" r:id="rId1845" display="http://pbs.twimg.com/profile_images/1080377612973666304/kujgfE2M_normal.jpg"/>
    <hyperlink ref="F452" r:id="rId1846" display="http://pbs.twimg.com/profile_images/1088482909235757058/AymhJuzC_normal.jpg"/>
    <hyperlink ref="F453" r:id="rId1847" display="http://pbs.twimg.com/profile_images/1115721812527259648/tcl9MlWp_normal.jpg"/>
    <hyperlink ref="F618" r:id="rId1848" display="http://pbs.twimg.com/profile_images/1145550402642857984/Y_dTqLLY_normal.jpg"/>
    <hyperlink ref="F234" r:id="rId1849" display="http://pbs.twimg.com/profile_images/664659424573657089/dEfZLJAQ_normal.jpg"/>
    <hyperlink ref="F235" r:id="rId1850" display="http://pbs.twimg.com/profile_images/1127730498971807746/NTis3xLE_normal.png"/>
    <hyperlink ref="F70" r:id="rId1851" display="http://pbs.twimg.com/profile_images/1026649922731487232/oDXgljSq_normal.jpg"/>
    <hyperlink ref="F509" r:id="rId1852" display="http://pbs.twimg.com/profile_images/740300497622466561/MXwP6z5F_normal.jpg"/>
    <hyperlink ref="F72" r:id="rId1853" display="http://pbs.twimg.com/profile_images/3169318559/31c639095ee49a8ad22507e39d6fbc6c_normal.jpeg"/>
    <hyperlink ref="F510" r:id="rId1854" display="http://pbs.twimg.com/profile_images/909133078051852289/J11z3CWc_normal.jpg"/>
    <hyperlink ref="F89" r:id="rId1855" display="http://pbs.twimg.com/profile_images/667090772/katie_fforde_s_pic_normal.jpg"/>
    <hyperlink ref="F22" r:id="rId1856" display="http://pbs.twimg.com/profile_images/480791844549185536/31I3EgDc_normal.jpeg"/>
    <hyperlink ref="F23" r:id="rId1857" display="http://pbs.twimg.com/profile_images/949070360103698432/kXSiPeTk_normal.jpg"/>
    <hyperlink ref="F454" r:id="rId1858" display="http://pbs.twimg.com/profile_images/1124179698144071680/njl3Wa-o_normal.jpg"/>
    <hyperlink ref="F619" r:id="rId1859" display="http://pbs.twimg.com/profile_images/1148407698700025856/1zS26EGU_normal.jpg"/>
    <hyperlink ref="F101" r:id="rId1860" display="http://abs.twimg.com/sticky/default_profile_images/default_profile_normal.png"/>
    <hyperlink ref="F102" r:id="rId1861" display="http://pbs.twimg.com/profile_images/1058972798373236737/BaVyrtPC_normal.jpg"/>
    <hyperlink ref="F90" r:id="rId1862" display="http://pbs.twimg.com/profile_images/1058176709558788096/EUWgLGER_normal.jpg"/>
    <hyperlink ref="F455" r:id="rId1863" display="http://pbs.twimg.com/profile_images/1016428227126935553/wQwhWVdG_normal.jpg"/>
    <hyperlink ref="F236" r:id="rId1864" display="http://pbs.twimg.com/profile_images/535208661409210368/gp_90v9w_normal.jpeg"/>
    <hyperlink ref="F456" r:id="rId1865" display="http://pbs.twimg.com/profile_images/1115174297998364672/cyFIwZMA_normal.png"/>
    <hyperlink ref="F67" r:id="rId1866" display="http://pbs.twimg.com/profile_images/826724242251251712/CjuE6vCe_normal.jpg"/>
    <hyperlink ref="F58" r:id="rId1867" display="http://pbs.twimg.com/profile_images/1141939592351719425/QeEhydgE_normal.jpg"/>
    <hyperlink ref="F620" r:id="rId1868" display="http://pbs.twimg.com/profile_images/2798844021/584146be4dce53d8d1a21651a7ac814b_normal.png"/>
    <hyperlink ref="F621" r:id="rId1869" display="http://pbs.twimg.com/profile_images/1060314841187930113/vpbV2eY7_normal.jpg"/>
    <hyperlink ref="F237" r:id="rId1870" display="http://pbs.twimg.com/profile_images/735881276406665217/UXmX7zW3_normal.jpg"/>
    <hyperlink ref="F238" r:id="rId1871" display="http://pbs.twimg.com/profile_images/1135824935786385413/ZNhRPdCN_normal.png"/>
    <hyperlink ref="F103" r:id="rId1872" display="http://pbs.twimg.com/profile_images/1148690800248872963/IBmzsu3K_normal.jpg"/>
    <hyperlink ref="F457" r:id="rId1873" display="http://pbs.twimg.com/profile_images/1146047202927808512/lK1bIVNj_normal.jpg"/>
    <hyperlink ref="F458" r:id="rId1874" display="http://pbs.twimg.com/profile_images/1476078057/Everyone_Seems_Normal_normal.jpg"/>
    <hyperlink ref="F239" r:id="rId1875" display="http://pbs.twimg.com/profile_images/1079008505867239424/OeDiWQIm_normal.jpg"/>
    <hyperlink ref="F240" r:id="rId1876" display="http://pbs.twimg.com/profile_images/1134340984173617152/Yc4GpF8M_normal.png"/>
    <hyperlink ref="F459" r:id="rId1877" display="http://pbs.twimg.com/profile_images/1122267448026247169/iKHMxg_o_normal.jpg"/>
    <hyperlink ref="F68" r:id="rId1878" display="http://pbs.twimg.com/profile_images/983670457344946178/ugfHTCVq_normal.jpg"/>
    <hyperlink ref="F241" r:id="rId1879" display="http://pbs.twimg.com/profile_images/1139446243791384576/h2GihgxY_normal.jpg"/>
    <hyperlink ref="F242" r:id="rId1880" display="http://pbs.twimg.com/profile_images/739945135308300288/HuawvM1A_normal.jpg"/>
    <hyperlink ref="F460" r:id="rId1881" display="http://pbs.twimg.com/profile_images/1089294714019504129/X4I4T62T_normal.jpg"/>
    <hyperlink ref="F622" r:id="rId1882" display="http://pbs.twimg.com/profile_images/793375853321326592/zHaxmFpf_normal.jpg"/>
    <hyperlink ref="F461" r:id="rId1883" display="http://pbs.twimg.com/profile_images/894083087918710784/TpjFkvLB_normal.jpg"/>
    <hyperlink ref="F243" r:id="rId1884" display="http://pbs.twimg.com/profile_images/1125829111530704896/-V36HmAn_normal.jpg"/>
    <hyperlink ref="F104" r:id="rId1885" display="http://pbs.twimg.com/profile_images/1120661097038610432/NSj1W40c_normal.jpg"/>
    <hyperlink ref="F462" r:id="rId1886" display="http://pbs.twimg.com/profile_images/998345929244663808/t99J7CV5_normal.jpg"/>
    <hyperlink ref="F244" r:id="rId1887" display="http://pbs.twimg.com/profile_images/1146303813332025344/Z1QKjoLF_normal.jpg"/>
    <hyperlink ref="F245" r:id="rId1888" display="http://pbs.twimg.com/profile_images/1122571023612809216/JQoW13Eq_normal.jpg"/>
    <hyperlink ref="F246" r:id="rId1889" display="http://pbs.twimg.com/profile_images/1140821999318491137/-olq7-58_normal.jpg"/>
    <hyperlink ref="F247" r:id="rId1890" display="http://pbs.twimg.com/profile_images/1072203107856207872/XKcKLnog_normal.jpg"/>
    <hyperlink ref="F248" r:id="rId1891" display="http://pbs.twimg.com/profile_images/1149264747612651520/z7sBk7gy_normal.jpg"/>
    <hyperlink ref="F463" r:id="rId1892" display="http://pbs.twimg.com/profile_images/832440185291812865/NAKdVTC5_normal.jpg"/>
    <hyperlink ref="F623" r:id="rId1893" display="http://pbs.twimg.com/profile_images/1103142828639629312/sfpROz7L_normal.jpg"/>
    <hyperlink ref="F464" r:id="rId1894" display="http://pbs.twimg.com/profile_images/1146130353876193280/BU-szC7Q_normal.png"/>
    <hyperlink ref="F624" r:id="rId1895" display="http://pbs.twimg.com/profile_images/1149267542222893056/EkpFSouj_normal.jpg"/>
    <hyperlink ref="F249" r:id="rId1896" display="http://pbs.twimg.com/profile_images/1080226220787277824/02N3Pvvu_normal.jpg"/>
    <hyperlink ref="F250" r:id="rId1897" display="http://pbs.twimg.com/profile_images/650380385277243392/bAZiNBjn_normal.jpg"/>
    <hyperlink ref="F251" r:id="rId1898" display="http://pbs.twimg.com/profile_images/1148308789411495936/ZfGqHxPp_normal.jpg"/>
    <hyperlink ref="F465" r:id="rId1899" display="http://pbs.twimg.com/profile_images/1088956435839496197/5xW0G6RH_normal.jpg"/>
    <hyperlink ref="F625" r:id="rId1900" display="http://pbs.twimg.com/profile_images/978404453870120960/o8NcHKq1_normal.jpg"/>
    <hyperlink ref="F105" r:id="rId1901" display="http://pbs.twimg.com/profile_images/1112166853630136323/HBalgRef_normal.png"/>
    <hyperlink ref="F13" r:id="rId1902" display="http://pbs.twimg.com/profile_images/1149247824426668032/hzjjkp5B_normal.jpg"/>
    <hyperlink ref="F106" r:id="rId1903" display="http://pbs.twimg.com/profile_images/1120625594453176320/i87JIo1w_normal.jpg"/>
    <hyperlink ref="F107" r:id="rId1904" display="http://pbs.twimg.com/profile_images/1148930884499836928/cPggpOs1_normal.jpg"/>
    <hyperlink ref="F108" r:id="rId1905" display="http://pbs.twimg.com/profile_images/1143046791056613376/QPZpFl-R_normal.png"/>
    <hyperlink ref="F109" r:id="rId1906" display="http://pbs.twimg.com/profile_images/1046925134274224129/zLErygwo_normal.jpg"/>
    <hyperlink ref="F252" r:id="rId1907" display="http://pbs.twimg.com/profile_images/1148221697700618242/sg4-GSLi_normal.png"/>
    <hyperlink ref="F110" r:id="rId1908" display="http://pbs.twimg.com/profile_images/738139405446062081/x0FQk9Yl_normal.jpg"/>
    <hyperlink ref="F111" r:id="rId1909" display="http://pbs.twimg.com/profile_images/1148374126672977926/qnfNo3No_normal.jpg"/>
    <hyperlink ref="F253" r:id="rId1910" display="http://abs.twimg.com/sticky/default_profile_images/default_profile_normal.png"/>
    <hyperlink ref="F254" r:id="rId1911" display="http://pbs.twimg.com/profile_images/867700927708442624/odMJTDb6_normal.jpg"/>
    <hyperlink ref="F255" r:id="rId1912" display="http://pbs.twimg.com/profile_images/1054475402578747392/8-Fa8peJ_normal.jpg"/>
    <hyperlink ref="F256" r:id="rId1913" display="http://pbs.twimg.com/profile_images/616683389920350208/ZxeGL-DI_normal.jpg"/>
    <hyperlink ref="F626" r:id="rId1914" display="http://pbs.twimg.com/profile_images/1031758032949178369/JQuHP5WS_normal.jpg"/>
    <hyperlink ref="F627" r:id="rId1915" display="http://pbs.twimg.com/profile_images/1365217510/image_normal.jpg"/>
    <hyperlink ref="F466" r:id="rId1916" display="http://pbs.twimg.com/profile_images/2372626508/Mum_002_normal.jpg"/>
    <hyperlink ref="F59" r:id="rId1917" display="http://pbs.twimg.com/profile_images/1138420113319845888/WYwiFFNx_normal.jpg"/>
    <hyperlink ref="F628" r:id="rId1918" display="http://pbs.twimg.com/profile_images/1054785605723406336/UXUxw54r_normal.jpg"/>
    <hyperlink ref="F629" r:id="rId1919" display="http://pbs.twimg.com/profile_images/1115796631016890370/IAlPe695_normal.jpg"/>
    <hyperlink ref="F257" r:id="rId1920" display="http://pbs.twimg.com/profile_images/1110943633128202241/6zbh9fin_normal.png"/>
    <hyperlink ref="F258" r:id="rId1921" display="http://pbs.twimg.com/profile_images/884957620146061312/6trkZ1Pd_normal.jpg"/>
    <hyperlink ref="F259" r:id="rId1922" display="http://pbs.twimg.com/profile_images/1055266394395283458/5yvbvxIK_normal.jpg"/>
    <hyperlink ref="F260" r:id="rId1923" display="http://pbs.twimg.com/profile_images/1096052142085935104/qD0-S92B_normal.jpg"/>
    <hyperlink ref="F38" r:id="rId1924" display="http://pbs.twimg.com/profile_images/939900799328702464/oEr8bcOA_normal.jpg"/>
    <hyperlink ref="F630" r:id="rId1925" display="http://pbs.twimg.com/profile_images/542044009774850048/1vQugN4D_normal.jpeg"/>
    <hyperlink ref="F631" r:id="rId1926" display="http://pbs.twimg.com/profile_images/900458020563537921/sBUPLHsJ_normal.jpg"/>
    <hyperlink ref="F632" r:id="rId1927" display="http://pbs.twimg.com/profile_images/1143976576708763652/2i1YSSfz_normal.jpg"/>
    <hyperlink ref="F112" r:id="rId1928" display="http://pbs.twimg.com/profile_images/1148715287727857664/PXHgrFBc_normal.jpg"/>
    <hyperlink ref="F4" r:id="rId1929" display="http://pbs.twimg.com/profile_images/1148961347725488128/Ml4go2Vj_normal.jpg"/>
    <hyperlink ref="F113" r:id="rId1930" display="http://pbs.twimg.com/profile_images/1134878933013450752/xAdOMyxi_normal.jpg"/>
    <hyperlink ref="F114" r:id="rId1931" display="http://pbs.twimg.com/profile_images/1148255038843674625/aO1htT6N_normal.jpg"/>
    <hyperlink ref="F115" r:id="rId1932" display="http://pbs.twimg.com/profile_images/941404148188061696/w25-myxT_normal.jpg"/>
    <hyperlink ref="F116" r:id="rId1933" display="http://pbs.twimg.com/profile_images/1147130068944207873/-0A-CuL3_normal.png"/>
    <hyperlink ref="F117" r:id="rId1934" display="http://pbs.twimg.com/profile_images/1146727462153252865/zTuNBR4y_normal.jpg"/>
    <hyperlink ref="F118" r:id="rId1935" display="http://pbs.twimg.com/profile_images/1149344975253123073/La-2nsRq_normal.jpg"/>
    <hyperlink ref="F261" r:id="rId1936" display="http://pbs.twimg.com/profile_images/1126154136754499586/-W_CASZZ_normal.jpg"/>
    <hyperlink ref="F40" r:id="rId1937" display="http://pbs.twimg.com/profile_images/1113094540863262720/u2uJJEfM_normal.jpg"/>
    <hyperlink ref="F119" r:id="rId1938" display="http://pbs.twimg.com/profile_images/1142471063143497728/NjE3vHa__normal.jpg"/>
    <hyperlink ref="F120" r:id="rId1939" display="http://pbs.twimg.com/profile_images/1148402210625282048/vyMxxBe3_normal.jpg"/>
    <hyperlink ref="F121" r:id="rId1940" display="http://pbs.twimg.com/profile_images/1146422274737594369/UasCZ7AV_normal.jpg"/>
    <hyperlink ref="F122" r:id="rId1941" display="http://pbs.twimg.com/profile_images/1149114441172246528/VRtKo9VB_normal.png"/>
    <hyperlink ref="F123" r:id="rId1942" display="http://pbs.twimg.com/profile_images/1148726785024000000/P0o7g6p__normal.jpg"/>
    <hyperlink ref="F124" r:id="rId1943" display="http://pbs.twimg.com/profile_images/1147860988055756801/zAscCtxm_normal.jpg"/>
    <hyperlink ref="F125" r:id="rId1944" display="http://pbs.twimg.com/profile_images/1147565179770560517/oUD0ekqg_normal.jpg"/>
    <hyperlink ref="F126" r:id="rId1945" display="http://pbs.twimg.com/profile_images/1149357768693780480/vGc_RibS_normal.jpg"/>
    <hyperlink ref="F127" r:id="rId1946" display="http://pbs.twimg.com/profile_images/1149332614181990405/-QV-Qgr5_normal.jpg"/>
    <hyperlink ref="F128" r:id="rId1947" display="http://pbs.twimg.com/profile_images/1149309374231392256/2oyPAKa7_normal.jpg"/>
    <hyperlink ref="F129" r:id="rId1948" display="http://pbs.twimg.com/profile_images/1146789932746383363/vqR9DH4__normal.jpg"/>
    <hyperlink ref="F130" r:id="rId1949" display="http://pbs.twimg.com/profile_images/1148336290166763521/6nvke9Vp_normal.jpg"/>
    <hyperlink ref="F131" r:id="rId1950" display="http://pbs.twimg.com/profile_images/1148540649970343936/2m2hxOFp_normal.jpg"/>
    <hyperlink ref="F132" r:id="rId1951" display="http://pbs.twimg.com/profile_images/1149164432611860480/jsRkcEQb_normal.jpg"/>
    <hyperlink ref="F133" r:id="rId1952" display="http://pbs.twimg.com/profile_images/1149341722721378304/Uo_cnSQN_normal.jpg"/>
    <hyperlink ref="F134" r:id="rId1953" display="http://pbs.twimg.com/profile_images/1148607204561494018/idp22H-1_normal.jpg"/>
    <hyperlink ref="F135" r:id="rId1954" display="http://pbs.twimg.com/profile_images/1148708126847393793/gyh_sB1V_normal.jpg"/>
    <hyperlink ref="F136" r:id="rId1955" display="http://pbs.twimg.com/profile_images/1148827507409526784/hDEP2-z-_normal.jpg"/>
    <hyperlink ref="F262" r:id="rId1956" display="http://pbs.twimg.com/profile_images/1140138646357495808/eckqc2Sr_normal.jpg"/>
    <hyperlink ref="F137" r:id="rId1957" display="http://pbs.twimg.com/profile_images/1133956871960899584/hczMbkbQ_normal.jpg"/>
    <hyperlink ref="F138" r:id="rId1958" display="http://pbs.twimg.com/profile_images/1146015434463801346/pecl6tOT_normal.jpg"/>
    <hyperlink ref="F139" r:id="rId1959" display="http://pbs.twimg.com/profile_images/1147402458668380166/A9mqagzF_normal.jpg"/>
    <hyperlink ref="F263" r:id="rId1960" display="http://pbs.twimg.com/profile_images/1148936687952654337/EC3Lr2s7_normal.jpg"/>
    <hyperlink ref="F264" r:id="rId1961" display="http://pbs.twimg.com/profile_images/1141733837719953408/sBqLrQJ1_normal.png"/>
    <hyperlink ref="F265" r:id="rId1962" display="http://pbs.twimg.com/profile_images/919531576043610113/6gHfDR22_normal.jpg"/>
    <hyperlink ref="F467" r:id="rId1963" display="http://pbs.twimg.com/profile_images/511402579721715713/N90KULei_normal.jpeg"/>
    <hyperlink ref="F633" r:id="rId1964" display="http://pbs.twimg.com/profile_images/484584019741245442/MnlIjYTF_normal.jpeg"/>
    <hyperlink ref="F19" r:id="rId1965" display="http://pbs.twimg.com/profile_images/1016478579641602048/e3S2CJwX_normal.jpg"/>
    <hyperlink ref="F634" r:id="rId1966" display="http://pbs.twimg.com/profile_images/1112594177961844736/qQK8NJT-_normal.jpg"/>
    <hyperlink ref="F635" r:id="rId1967" display="http://pbs.twimg.com/profile_images/1115041590551224321/HaEuGCVD_normal.png"/>
    <hyperlink ref="F266" r:id="rId1968" display="http://pbs.twimg.com/profile_images/1070541225948676096/OuSDviuV_normal.jpg"/>
    <hyperlink ref="F267" r:id="rId1969" display="http://pbs.twimg.com/profile_images/1115755108174843904/QeY6uVWQ_normal.png"/>
    <hyperlink ref="F468" r:id="rId1970" display="http://pbs.twimg.com/profile_images/1148977866626854913/VAT5bVEd_normal.jpg"/>
    <hyperlink ref="F636" r:id="rId1971" display="http://pbs.twimg.com/profile_images/1146619899789238274/FQT9dUMg_normal.jpg"/>
    <hyperlink ref="F17" r:id="rId1972" display="http://pbs.twimg.com/profile_images/1048759582468837377/YBoYN58I_normal.jpg"/>
    <hyperlink ref="F637" r:id="rId1973" display="http://pbs.twimg.com/profile_images/1142114558871519232/AxHWtu-F_normal.jpg"/>
    <hyperlink ref="F638" r:id="rId1974" display="http://pbs.twimg.com/profile_images/1124459258723164160/nQ1VK92p_normal.jpg"/>
    <hyperlink ref="F639" r:id="rId1975" display="http://pbs.twimg.com/profile_images/1043676577295466496/sUSu9evy_normal.jpg"/>
    <hyperlink ref="F640" r:id="rId1976" display="http://pbs.twimg.com/profile_images/1148604765791772673/FJOOXGyZ_normal.jpg"/>
    <hyperlink ref="F641" r:id="rId1977" display="http://pbs.twimg.com/profile_images/1054550676573810688/XHVuhlZ-_normal.jpg"/>
    <hyperlink ref="F642" r:id="rId1978" display="http://pbs.twimg.com/profile_images/1136058904285274112/bjGZq2k9_normal.jpg"/>
    <hyperlink ref="F643" r:id="rId1979" display="http://pbs.twimg.com/profile_images/1123470541141282817/1q2rjxup_normal.jpg"/>
    <hyperlink ref="F140" r:id="rId1980" display="http://pbs.twimg.com/profile_images/1135856803680571392/Dwjnodx6_normal.jpg"/>
    <hyperlink ref="F469" r:id="rId1981" display="http://pbs.twimg.com/profile_images/1127979852504735744/g-2a06AM_normal.jpg"/>
    <hyperlink ref="F268" r:id="rId1982" display="http://pbs.twimg.com/profile_images/1135055874471354370/xC8l95Dc_normal.jpg"/>
    <hyperlink ref="F269" r:id="rId1983" display="http://pbs.twimg.com/profile_images/861752865483771904/cOAVeQ3w_normal.jpg"/>
    <hyperlink ref="F270" r:id="rId1984" display="http://pbs.twimg.com/profile_images/459080253164359680/43FhYC94_normal.jpeg"/>
    <hyperlink ref="F271" r:id="rId1985" display="http://pbs.twimg.com/profile_images/1077152786066812928/EPuZUCzg_normal.jpg"/>
    <hyperlink ref="F272" r:id="rId1986" display="http://pbs.twimg.com/profile_images/1072193469387546626/3Y5yWL1k_normal.jpg"/>
    <hyperlink ref="F273" r:id="rId1987" display="http://pbs.twimg.com/profile_images/1137392687437504512/HKRRu9dO_normal.jpg"/>
    <hyperlink ref="F141" r:id="rId1988" display="http://pbs.twimg.com/profile_images/945368821388496897/VWr9a2Ai_normal.jpg"/>
    <hyperlink ref="F470" r:id="rId1989" display="http://pbs.twimg.com/profile_images/1146436618183741441/eIgDfYCD_normal.jpg"/>
    <hyperlink ref="F274" r:id="rId1990" display="http://pbs.twimg.com/profile_images/902837421473071104/JoD0yX8A_normal.jpg"/>
    <hyperlink ref="F275" r:id="rId1991" display="http://pbs.twimg.com/profile_images/1149243565995900929/0QtM4EcF_normal.jpg"/>
    <hyperlink ref="F276" r:id="rId1992" display="http://pbs.twimg.com/profile_images/1123342338514796544/Aacp4FvD_normal.jpg"/>
    <hyperlink ref="F471" r:id="rId1993" display="http://pbs.twimg.com/profile_images/1145502199830798337/IwAjSKol_normal.jpg"/>
    <hyperlink ref="F60" r:id="rId1994" display="http://pbs.twimg.com/profile_images/905628855393632256/h7F1HRz8_normal.jpg"/>
    <hyperlink ref="F644" r:id="rId1995" display="http://pbs.twimg.com/profile_images/1059182367091261440/-XqPDczL_normal.jpg"/>
    <hyperlink ref="F645" r:id="rId1996" display="http://pbs.twimg.com/profile_images/416381470576365568/sRGFmiO__normal.jpeg"/>
    <hyperlink ref="F472" r:id="rId1997" display="http://pbs.twimg.com/profile_images/1063611542967508992/AKb_1MAH_normal.jpg"/>
    <hyperlink ref="F646" r:id="rId1998" display="http://pbs.twimg.com/profile_images/708724620048736256/TEh5zSHd_normal.jpg"/>
    <hyperlink ref="F61" r:id="rId1999" display="http://pbs.twimg.com/profile_images/1143455969395052547/KKeBiX0S_normal.jpg"/>
    <hyperlink ref="F647" r:id="rId2000" display="http://pbs.twimg.com/profile_images/1148937441614712832/5bzehp7t_normal.png"/>
    <hyperlink ref="F648" r:id="rId2001" display="http://pbs.twimg.com/profile_images/1147211586752471048/iEoidGXU_normal.jpg"/>
    <hyperlink ref="F473" r:id="rId2002" display="http://pbs.twimg.com/profile_images/1134088299910434816/h5SxV9si_normal.jpg"/>
    <hyperlink ref="F649" r:id="rId2003" display="http://pbs.twimg.com/profile_images/1145761039897808896/DynvhA5S_normal.jpg"/>
    <hyperlink ref="F142" r:id="rId2004" display="http://pbs.twimg.com/profile_images/378800000162030623/40aa90fc8ab61e1f59bb782629a5c882_normal.jpeg"/>
    <hyperlink ref="F5" r:id="rId2005" display="http://pbs.twimg.com/profile_images/845445028591812609/erG6q2C0_normal.jpg"/>
    <hyperlink ref="F26" r:id="rId2006" display="http://pbs.twimg.com/profile_images/1143309830020575233/ZuDqt3Bq_normal.jpg"/>
    <hyperlink ref="F27" r:id="rId2007" display="http://pbs.twimg.com/profile_images/1147665291226296322/BHeI0PT0_normal.jpg"/>
    <hyperlink ref="F486" r:id="rId2008" display="http://pbs.twimg.com/profile_images/1108544451973185536/ETtVthzV_normal.jpg"/>
    <hyperlink ref="F487" r:id="rId2009" display="http://pbs.twimg.com/profile_images/1142592660068323328/IdLX61c7_normal.jpg"/>
    <hyperlink ref="F488" r:id="rId2010" display="http://pbs.twimg.com/profile_images/1142494007727153152/APmRTz_M_normal.jpg"/>
    <hyperlink ref="F489" r:id="rId2011" display="http://pbs.twimg.com/profile_images/1128716678978838530/QCcYrcsz_normal.jpg"/>
    <hyperlink ref="F490" r:id="rId2012" display="http://pbs.twimg.com/profile_images/1106241705496457216/F5zuR7Li_normal.jpg"/>
    <hyperlink ref="F277" r:id="rId2013" display="http://pbs.twimg.com/profile_images/925574711378984960/7JJzcT24_normal.jpg"/>
    <hyperlink ref="F143" r:id="rId2014" display="http://pbs.twimg.com/profile_images/378800000559087095/02c6cf917f510fc6af595ef527dc3027_normal.jpeg"/>
    <hyperlink ref="F278" r:id="rId2015" display="http://pbs.twimg.com/profile_images/1040403657768853505/Xzx7p2Gj_normal.jpg"/>
    <hyperlink ref="F511" r:id="rId2016" display="http://pbs.twimg.com/profile_images/1044030756216033280/HjgkU03S_normal.jpg"/>
    <hyperlink ref="F279" r:id="rId2017" display="http://pbs.twimg.com/profile_images/1113236032093290496/2OmUPi8p_normal.jpg"/>
    <hyperlink ref="F512" r:id="rId2018" display="http://pbs.twimg.com/profile_images/1072715307784028165/ZpRAjPnz_normal.jpg"/>
    <hyperlink ref="F144" r:id="rId2019" display="http://pbs.twimg.com/profile_images/1147691947219275776/TIm2pJw3_normal.jpg"/>
    <hyperlink ref="F280" r:id="rId2020" display="http://pbs.twimg.com/profile_images/1093172830705864704/mY2qXprF_normal.jpg"/>
    <hyperlink ref="F513" r:id="rId2021" display="http://pbs.twimg.com/profile_images/837317705229185024/5frsmObY_normal.jpg"/>
    <hyperlink ref="F474" r:id="rId2022" display="http://pbs.twimg.com/profile_images/1015445859230715904/hxmLX9b5_normal.jpg"/>
    <hyperlink ref="F281" r:id="rId2023" display="http://pbs.twimg.com/profile_images/1005169996979322880/UjwTIQEn_normal.jpg"/>
    <hyperlink ref="F650" r:id="rId2024" display="http://pbs.twimg.com/profile_images/1110512410606125056/OZxItlYj_normal.jpg"/>
    <hyperlink ref="F145" r:id="rId2025" display="http://pbs.twimg.com/profile_images/1108505653499166720/V6iHpYqw_normal.jpg"/>
    <hyperlink ref="F282" r:id="rId2026" display="http://pbs.twimg.com/profile_images/1062395136284549120/fbdP6wX4_normal.jpg"/>
    <hyperlink ref="F475" r:id="rId2027" display="http://pbs.twimg.com/profile_images/1141544174543605766/TZ8W9kci_normal.jpg"/>
    <hyperlink ref="F651" r:id="rId2028" display="http://pbs.twimg.com/profile_images/1110614162424647680/sI5YzeMa_normal.jpg"/>
    <hyperlink ref="F476" r:id="rId2029" display="http://pbs.twimg.com/profile_images/1140088824434810885/3X1CLpU0_normal.jpg"/>
    <hyperlink ref="F652" r:id="rId2030" display="http://pbs.twimg.com/profile_images/1034310905863888896/hjqSjMzl_normal.jpg"/>
    <hyperlink ref="F283" r:id="rId2031" display="http://pbs.twimg.com/profile_images/968558564670361602/Z8Z3QNms_normal.jpg"/>
    <hyperlink ref="F477" r:id="rId2032" display="http://pbs.twimg.com/profile_images/1101164004217708544/iVBvrNvW_normal.jpg"/>
    <hyperlink ref="F653" r:id="rId2033" display="http://pbs.twimg.com/profile_images/1112479034468982785/_0X6LaA5_normal.jpg"/>
    <hyperlink ref="F284" r:id="rId2034" display="http://pbs.twimg.com/profile_images/1140833998769446913/YvFgwoY8_normal.jpg"/>
    <hyperlink ref="F478" r:id="rId2035" display="http://pbs.twimg.com/profile_images/1149352039383617536/mESimFjd_normal.jpg"/>
    <hyperlink ref="F654" r:id="rId2036" display="http://pbs.twimg.com/profile_images/1137454770673848320/3GaMd0kB_normal.jpg"/>
    <hyperlink ref="F479" r:id="rId2037" display="http://pbs.twimg.com/profile_images/894683655687110656/lkxhoil0_normal.jpg"/>
    <hyperlink ref="F285" r:id="rId2038" display="http://pbs.twimg.com/profile_images/1142919313982144522/pUGCZQb1_normal.jpg"/>
    <hyperlink ref="F480" r:id="rId2039" display="http://pbs.twimg.com/profile_images/1147199055279247360/ma-XxbsY_normal.jpg"/>
    <hyperlink ref="F655" r:id="rId2040" display="http://pbs.twimg.com/profile_images/1052672598704775168/G4ma5Z8C_normal.jpg"/>
    <hyperlink ref="F286" r:id="rId2041" display="http://pbs.twimg.com/profile_images/872972045792952321/To1QVCZj_normal.jpg"/>
    <hyperlink ref="F481" r:id="rId2042" display="http://pbs.twimg.com/profile_images/1144692754473086976/7wuNrVk7_normal.jpg"/>
    <hyperlink ref="F656" r:id="rId2043" display="http://pbs.twimg.com/profile_images/1140654978035408896/A_dFoxVa_normal.jpg"/>
    <hyperlink ref="F287" r:id="rId2044" display="http://pbs.twimg.com/profile_images/1148944749417639937/ABHsgKzJ_normal.jpg"/>
    <hyperlink ref="F76" r:id="rId2045" display="http://pbs.twimg.com/profile_images/1144974606681432066/_mGAMf-n_normal.jpg"/>
    <hyperlink ref="F514" r:id="rId2046" display="http://pbs.twimg.com/profile_images/1148699147123482624/RdP46_Cs_normal.jpg"/>
    <hyperlink ref="F77" r:id="rId2047" display="http://pbs.twimg.com/profile_images/1142477600020992000/TMyl2HMc_normal.jpg"/>
    <hyperlink ref="F288" r:id="rId2048" display="http://pbs.twimg.com/profile_images/1148666711022825472/c3ZInRUF_normal.jpg"/>
    <hyperlink ref="F482" r:id="rId2049" display="http://pbs.twimg.com/profile_images/1123733437184188422/AUSHWf0-_normal.jpg"/>
    <hyperlink ref="F657" r:id="rId2050" display="http://pbs.twimg.com/profile_images/1117712641013760000/0V3QlVQA_normal.jpg"/>
    <hyperlink ref="F483" r:id="rId2051" display="http://pbs.twimg.com/profile_images/1146580887091367936/zsYqXJmn_normal.png"/>
    <hyperlink ref="F658" r:id="rId2052" display="http://pbs.twimg.com/profile_images/1081848333046550528/sNlYPkcJ_normal.jpg"/>
    <hyperlink ref="F484" r:id="rId2053" display="http://pbs.twimg.com/profile_images/1115196662933225472/6Gx4e26F_normal.png"/>
    <hyperlink ref="F659" r:id="rId2054" display="http://pbs.twimg.com/profile_images/923960165887393793/uUixxDZR_normal.jpg"/>
    <hyperlink ref="F289" r:id="rId2055" display="http://pbs.twimg.com/profile_images/492011733569921025/2XtexjZf_normal.jpeg"/>
    <hyperlink ref="F290" r:id="rId2056" display="http://pbs.twimg.com/profile_images/1131686624776118272/p6pMkQ9R_normal.jpg"/>
    <hyperlink ref="F91" r:id="rId2057" display="http://pbs.twimg.com/profile_images/1149326931332149248/s1LvXCB6_normal.jpg"/>
    <hyperlink ref="F485" r:id="rId2058" display="http://pbs.twimg.com/profile_images/952369616818442240/H16mEoPJ_normal.jpg"/>
    <hyperlink ref="F660" r:id="rId2059" display="http://pbs.twimg.com/profile_images/1009251009716260864/CJMBPwCZ_normal.jpg"/>
    <hyperlink ref="AX291" r:id="rId2060" display="https://twitter.com/petermaldonad19"/>
    <hyperlink ref="AX3" r:id="rId2061" display="https://twitter.com/uberfacts"/>
    <hyperlink ref="AX292" r:id="rId2062" display="https://twitter.com/bgallagher_98"/>
    <hyperlink ref="AX293" r:id="rId2063" display="https://twitter.com/dopealexxx"/>
    <hyperlink ref="AX294" r:id="rId2064" display="https://twitter.com/captainnerdism"/>
    <hyperlink ref="AX295" r:id="rId2065" display="https://twitter.com/cultvope"/>
    <hyperlink ref="AX515" r:id="rId2066" display="https://twitter.com/jjkseclipse"/>
    <hyperlink ref="AX296" r:id="rId2067" display="https://twitter.com/iamcharlington"/>
    <hyperlink ref="AX297" r:id="rId2068" display="https://twitter.com/nigseu"/>
    <hyperlink ref="AX298" r:id="rId2069" display="https://twitter.com/therealsmcity"/>
    <hyperlink ref="AX299" r:id="rId2070" display="https://twitter.com/cjsuarezjr"/>
    <hyperlink ref="AX300" r:id="rId2071" display="https://twitter.com/lilliananai"/>
    <hyperlink ref="AX301" r:id="rId2072" display="https://twitter.com/jacko_boll"/>
    <hyperlink ref="AX302" r:id="rId2073" display="https://twitter.com/coltonsmock"/>
    <hyperlink ref="AX303" r:id="rId2074" display="https://twitter.com/andrewzip"/>
    <hyperlink ref="AX304" r:id="rId2075" display="https://twitter.com/daniasp"/>
    <hyperlink ref="AX305" r:id="rId2076" display="https://twitter.com/njsachi"/>
    <hyperlink ref="AX306" r:id="rId2077" display="https://twitter.com/jayayzle"/>
    <hyperlink ref="AX307" r:id="rId2078" display="https://twitter.com/silvertigerbb"/>
    <hyperlink ref="AX308" r:id="rId2079" display="https://twitter.com/emptyorchestra6"/>
    <hyperlink ref="AX309" r:id="rId2080" display="https://twitter.com/_andreareza"/>
    <hyperlink ref="AX310" r:id="rId2081" display="https://twitter.com/junnttao"/>
    <hyperlink ref="AX311" r:id="rId2082" display="https://twitter.com/1800catpuke"/>
    <hyperlink ref="AX312" r:id="rId2083" display="https://twitter.com/shashi_hazard"/>
    <hyperlink ref="AX313" r:id="rId2084" display="https://twitter.com/casanovacattree"/>
    <hyperlink ref="AX314" r:id="rId2085" display="https://twitter.com/court_618"/>
    <hyperlink ref="AX516" r:id="rId2086" display="https://twitter.com/caelaamarks"/>
    <hyperlink ref="AX315" r:id="rId2087" display="https://twitter.com/alefandino"/>
    <hyperlink ref="AX316" r:id="rId2088" display="https://twitter.com/realmarvellomj"/>
    <hyperlink ref="AX317" r:id="rId2089" display="https://twitter.com/iheartricaaa"/>
    <hyperlink ref="AX318" r:id="rId2090" display="https://twitter.com/royboy2124"/>
    <hyperlink ref="AX319" r:id="rId2091" display="https://twitter.com/nickf_ca"/>
    <hyperlink ref="AX10" r:id="rId2092" display="https://twitter.com/ign"/>
    <hyperlink ref="AX320" r:id="rId2093" display="https://twitter.com/_devvwaddle"/>
    <hyperlink ref="AX146" r:id="rId2094" display="https://twitter.com/bellarke001"/>
    <hyperlink ref="AX321" r:id="rId2095" display="https://twitter.com/emma_obie4"/>
    <hyperlink ref="AX517" r:id="rId2096" display="https://twitter.com/keekeekitkat"/>
    <hyperlink ref="AX322" r:id="rId2097" display="https://twitter.com/sayo_coro"/>
    <hyperlink ref="AX41" r:id="rId2098" display="https://twitter.com/riesakamoto"/>
    <hyperlink ref="AX323" r:id="rId2099" display="https://twitter.com/_amandrew_"/>
    <hyperlink ref="AX8" r:id="rId2100" display="https://twitter.com/thefreemodel"/>
    <hyperlink ref="AX518" r:id="rId2101" display="https://twitter.com/takedownmras"/>
    <hyperlink ref="AX519" r:id="rId2102" display="https://twitter.com/freak0nline"/>
    <hyperlink ref="AX6" r:id="rId2103" display="https://twitter.com/colincorgi"/>
    <hyperlink ref="AX324" r:id="rId2104" display="https://twitter.com/notrealwaffles"/>
    <hyperlink ref="AX325" r:id="rId2105" display="https://twitter.com/miniorchid"/>
    <hyperlink ref="AX520" r:id="rId2106" display="https://twitter.com/new2koreand2021"/>
    <hyperlink ref="AX147" r:id="rId2107" display="https://twitter.com/f1princess"/>
    <hyperlink ref="AX78" r:id="rId2108" display="https://twitter.com/ladydonna100"/>
    <hyperlink ref="AX24" r:id="rId2109" display="https://twitter.com/loungefly"/>
    <hyperlink ref="AX25" r:id="rId2110" display="https://twitter.com/boxlunchgifts"/>
    <hyperlink ref="AX326" r:id="rId2111" display="https://twitter.com/cappnkenway"/>
    <hyperlink ref="AX327" r:id="rId2112" display="https://twitter.com/isjxhnny"/>
    <hyperlink ref="AX328" r:id="rId2113" display="https://twitter.com/burningtaco"/>
    <hyperlink ref="AX329" r:id="rId2114" display="https://twitter.com/dodger_jess83"/>
    <hyperlink ref="AX521" r:id="rId2115" display="https://twitter.com/dodgersvida22"/>
    <hyperlink ref="AX330" r:id="rId2116" display="https://twitter.com/thezorocario"/>
    <hyperlink ref="AX522" r:id="rId2117" display="https://twitter.com/koisnake"/>
    <hyperlink ref="AX331" r:id="rId2118" display="https://twitter.com/efren_pedroza"/>
    <hyperlink ref="AX332" r:id="rId2119" display="https://twitter.com/jorgezunigam"/>
    <hyperlink ref="AX148" r:id="rId2120" display="https://twitter.com/oworock"/>
    <hyperlink ref="AX333" r:id="rId2121" display="https://twitter.com/goran_says"/>
    <hyperlink ref="AX523" r:id="rId2122" display="https://twitter.com/instagram"/>
    <hyperlink ref="AX149" r:id="rId2123" display="https://twitter.com/janetstangel"/>
    <hyperlink ref="AX150" r:id="rId2124" display="https://twitter.com/veggiedogmom"/>
    <hyperlink ref="AX334" r:id="rId2125" display="https://twitter.com/jclsucks"/>
    <hyperlink ref="AX335" r:id="rId2126" display="https://twitter.com/anamariaayme1"/>
    <hyperlink ref="AX524" r:id="rId2127" display="https://twitter.com/andresmadr1gal"/>
    <hyperlink ref="AX336" r:id="rId2128" display="https://twitter.com/wankhairulikhw1"/>
    <hyperlink ref="AX151" r:id="rId2129" display="https://twitter.com/goddess69ganja"/>
    <hyperlink ref="AX337" r:id="rId2130" display="https://twitter.com/eg_glitter24"/>
    <hyperlink ref="AX79" r:id="rId2131" display="https://twitter.com/mounette0208"/>
    <hyperlink ref="AX338" r:id="rId2132" display="https://twitter.com/boku_no_jr"/>
    <hyperlink ref="AX152" r:id="rId2133" display="https://twitter.com/pauloveno_"/>
    <hyperlink ref="AX153" r:id="rId2134" display="https://twitter.com/interactivelads"/>
    <hyperlink ref="AX339" r:id="rId2135" display="https://twitter.com/ayewans"/>
    <hyperlink ref="AX340" r:id="rId2136" display="https://twitter.com/arindammr"/>
    <hyperlink ref="AX341" r:id="rId2137" display="https://twitter.com/theshyguy8"/>
    <hyperlink ref="AX342" r:id="rId2138" display="https://twitter.com/xtraordnarly"/>
    <hyperlink ref="AX62" r:id="rId2139" display="https://twitter.com/ninarome0"/>
    <hyperlink ref="AX343" r:id="rId2140" display="https://twitter.com/castroe07"/>
    <hyperlink ref="AX80" r:id="rId2141" display="https://twitter.com/cassgizmo"/>
    <hyperlink ref="AX344" r:id="rId2142" display="https://twitter.com/dmelbm"/>
    <hyperlink ref="AX525" r:id="rId2143" display="https://twitter.com/myworld2121"/>
    <hyperlink ref="AX154" r:id="rId2144" display="https://twitter.com/yamperproganda"/>
    <hyperlink ref="AX155" r:id="rId2145" display="https://twitter.com/ritchan_en"/>
    <hyperlink ref="AX345" r:id="rId2146" display="https://twitter.com/chaedoc"/>
    <hyperlink ref="AX9" r:id="rId2147" display="https://twitter.com/skenigsberg"/>
    <hyperlink ref="AX156" r:id="rId2148" display="https://twitter.com/th3doormatt"/>
    <hyperlink ref="AX346" r:id="rId2149" display="https://twitter.com/jennasykes13"/>
    <hyperlink ref="AX92" r:id="rId2150" display="https://twitter.com/rachelwithcats"/>
    <hyperlink ref="AX347" r:id="rId2151" display="https://twitter.com/strawbecky_81"/>
    <hyperlink ref="AX348" r:id="rId2152" display="https://twitter.com/synchronicbot"/>
    <hyperlink ref="AX526" r:id="rId2153" display="https://twitter.com/bluecrash_queen"/>
    <hyperlink ref="AX157" r:id="rId2154" display="https://twitter.com/totalvideogame"/>
    <hyperlink ref="AX349" r:id="rId2155" display="https://twitter.com/vwc153gcg42jquu"/>
    <hyperlink ref="AX63" r:id="rId2156" display="https://twitter.com/fartour1"/>
    <hyperlink ref="AX350" r:id="rId2157" display="https://twitter.com/nahuelnicrosini"/>
    <hyperlink ref="AX64" r:id="rId2158" display="https://twitter.com/lynxreviewer"/>
    <hyperlink ref="AX158" r:id="rId2159" display="https://twitter.com/genphys"/>
    <hyperlink ref="AX351" r:id="rId2160" display="https://twitter.com/jilsmom"/>
    <hyperlink ref="AX352" r:id="rId2161" display="https://twitter.com/moraysuth"/>
    <hyperlink ref="AX527" r:id="rId2162" display="https://twitter.com/hbaf1976"/>
    <hyperlink ref="AX159" r:id="rId2163" display="https://twitter.com/adogtweets_"/>
    <hyperlink ref="AX160" r:id="rId2164" display="https://twitter.com/elliemrrt"/>
    <hyperlink ref="AX353" r:id="rId2165" display="https://twitter.com/skyedrixvg"/>
    <hyperlink ref="AX50" r:id="rId2166" display="https://twitter.com/dragonflight126"/>
    <hyperlink ref="AX528" r:id="rId2167" display="https://twitter.com/otakon"/>
    <hyperlink ref="AX529" r:id="rId2168" display="https://twitter.com/cosplaycorgi"/>
    <hyperlink ref="AX354" r:id="rId2169" display="https://twitter.com/nclgnsrth"/>
    <hyperlink ref="AX42" r:id="rId2170" display="https://twitter.com/jadineleto"/>
    <hyperlink ref="AX355" r:id="rId2171" display="https://twitter.com/botensori"/>
    <hyperlink ref="AX28" r:id="rId2172" display="https://twitter.com/odaguru"/>
    <hyperlink ref="AX161" r:id="rId2173" display="https://twitter.com/qbeast9922"/>
    <hyperlink ref="AX51" r:id="rId2174" display="https://twitter.com/networkjanitor"/>
    <hyperlink ref="AX530" r:id="rId2175" display="https://twitter.com/arrdem"/>
    <hyperlink ref="AX531" r:id="rId2176" display="https://twitter.com/eboldy"/>
    <hyperlink ref="AX162" r:id="rId2177" display="https://twitter.com/_itselladel"/>
    <hyperlink ref="AX356" r:id="rId2178" display="https://twitter.com/cclikesbands"/>
    <hyperlink ref="AX52" r:id="rId2179" display="https://twitter.com/lankyhelen"/>
    <hyperlink ref="AX532" r:id="rId2180" display="https://twitter.com/therealmrg"/>
    <hyperlink ref="AX533" r:id="rId2181" display="https://twitter.com/feckoffflouncer"/>
    <hyperlink ref="AX357" r:id="rId2182" display="https://twitter.com/vnlahabbo"/>
    <hyperlink ref="AX534" r:id="rId2183" display="https://twitter.com/_mirenn_"/>
    <hyperlink ref="AX358" r:id="rId2184" display="https://twitter.com/rykael3"/>
    <hyperlink ref="AX33" r:id="rId2185" display="https://twitter.com/pokemon"/>
    <hyperlink ref="AX359" r:id="rId2186" display="https://twitter.com/gracecheron"/>
    <hyperlink ref="AX535" r:id="rId2187" display="https://twitter.com/andrew1albertt"/>
    <hyperlink ref="AX360" r:id="rId2188" display="https://twitter.com/rx8welsh"/>
    <hyperlink ref="AX163" r:id="rId2189" display="https://twitter.com/slutfornatsu"/>
    <hyperlink ref="AX361" r:id="rId2190" display="https://twitter.com/moolicent"/>
    <hyperlink ref="AX65" r:id="rId2191" display="https://twitter.com/fonz_"/>
    <hyperlink ref="AX362" r:id="rId2192" display="https://twitter.com/tjack30"/>
    <hyperlink ref="AX164" r:id="rId2193" display="https://twitter.com/_ynigo"/>
    <hyperlink ref="AX363" r:id="rId2194" display="https://twitter.com/kennylynny"/>
    <hyperlink ref="AX165" r:id="rId2195" display="https://twitter.com/sleepybiflinge"/>
    <hyperlink ref="AX166" r:id="rId2196" display="https://twitter.com/fooknews"/>
    <hyperlink ref="AX364" r:id="rId2197" display="https://twitter.com/garbage_waifu"/>
    <hyperlink ref="AX39" r:id="rId2198" display="https://twitter.com/s_selcouth"/>
    <hyperlink ref="AX536" r:id="rId2199" display="https://twitter.com/esserzed"/>
    <hyperlink ref="AX32" r:id="rId2200" display="https://twitter.com/lasrina"/>
    <hyperlink ref="AX81" r:id="rId2201" display="https://twitter.com/liliamartinez6"/>
    <hyperlink ref="AX365" r:id="rId2202" display="https://twitter.com/riosculptures"/>
    <hyperlink ref="AX537" r:id="rId2203" display="https://twitter.com/thousand_skies"/>
    <hyperlink ref="AX53" r:id="rId2204" display="https://twitter.com/mrscruz1999"/>
    <hyperlink ref="AX538" r:id="rId2205" display="https://twitter.com/darth"/>
    <hyperlink ref="AX539" r:id="rId2206" display="https://twitter.com/carole_bouchard"/>
    <hyperlink ref="AX167" r:id="rId2207" display="https://twitter.com/haylightz"/>
    <hyperlink ref="AX366" r:id="rId2208" display="https://twitter.com/friednoodlespls"/>
    <hyperlink ref="AX540" r:id="rId2209" display="https://twitter.com/jesinefxn"/>
    <hyperlink ref="AX73" r:id="rId2210" display="https://twitter.com/countercheq"/>
    <hyperlink ref="AX491" r:id="rId2211" display="https://twitter.com/msnbc"/>
    <hyperlink ref="AX492" r:id="rId2212" display="https://twitter.com/mikebwonder"/>
    <hyperlink ref="AX71" r:id="rId2213" display="https://twitter.com/birdlady19492"/>
    <hyperlink ref="AX168" r:id="rId2214" display="https://twitter.com/atzmiroh"/>
    <hyperlink ref="AX367" r:id="rId2215" display="https://twitter.com/aras_sivad"/>
    <hyperlink ref="AX541" r:id="rId2216" display="https://twitter.com/cozygamershop"/>
    <hyperlink ref="AX368" r:id="rId2217" display="https://twitter.com/nsbulatao70"/>
    <hyperlink ref="AX369" r:id="rId2218" display="https://twitter.com/joeylanez18"/>
    <hyperlink ref="AX370" r:id="rId2219" display="https://twitter.com/rulecorgis"/>
    <hyperlink ref="AX542" r:id="rId2220" display="https://twitter.com/rabbijill"/>
    <hyperlink ref="AX169" r:id="rId2221" display="https://twitter.com/positivereigen"/>
    <hyperlink ref="AX371" r:id="rId2222" display="https://twitter.com/althausdan"/>
    <hyperlink ref="AX372" r:id="rId2223" display="https://twitter.com/jorgeluis_gm"/>
    <hyperlink ref="AX93" r:id="rId2224" display="https://twitter.com/allfactmix"/>
    <hyperlink ref="AX373" r:id="rId2225" display="https://twitter.com/monika_1gf"/>
    <hyperlink ref="AX7" r:id="rId2226" display="https://twitter.com/muttamorphosis"/>
    <hyperlink ref="AX543" r:id="rId2227" display="https://twitter.com/petguild"/>
    <hyperlink ref="AX544" r:id="rId2228" display="https://twitter.com/apdt_uk"/>
    <hyperlink ref="AX545" r:id="rId2229" display="https://twitter.com/dogstardaily"/>
    <hyperlink ref="AX546" r:id="rId2230" display="https://twitter.com/thepawpostuk"/>
    <hyperlink ref="AX547" r:id="rId2231" display="https://twitter.com/rickygervais"/>
    <hyperlink ref="AX548" r:id="rId2232" display="https://twitter.com/kiapegg"/>
    <hyperlink ref="AX549" r:id="rId2233" display="https://twitter.com/stacyliu83"/>
    <hyperlink ref="AX550" r:id="rId2234" display="https://twitter.com/connorjbyrne"/>
    <hyperlink ref="AX551" r:id="rId2235" display="https://twitter.com/cbbc_tdg"/>
    <hyperlink ref="AX552" r:id="rId2236" display="https://twitter.com/cbbc"/>
    <hyperlink ref="AX553" r:id="rId2237" display="https://twitter.com/droidsarehere"/>
    <hyperlink ref="AX170" r:id="rId2238" display="https://twitter.com/wildearthpets"/>
    <hyperlink ref="AX171" r:id="rId2239" display="https://twitter.com/padoju_yt"/>
    <hyperlink ref="AX54" r:id="rId2240" display="https://twitter.com/twolipbouquets"/>
    <hyperlink ref="AX554" r:id="rId2241" display="https://twitter.com/overwatchleague"/>
    <hyperlink ref="AX555" r:id="rId2242" display="https://twitter.com/gzcharge"/>
    <hyperlink ref="AX374" r:id="rId2243" display="https://twitter.com/maxxxhamm"/>
    <hyperlink ref="AX375" r:id="rId2244" display="https://twitter.com/karasmakun"/>
    <hyperlink ref="AX376" r:id="rId2245" display="https://twitter.com/cwillis_1"/>
    <hyperlink ref="AX172" r:id="rId2246" display="https://twitter.com/brownchick3296"/>
    <hyperlink ref="AX377" r:id="rId2247" display="https://twitter.com/therealdavegee"/>
    <hyperlink ref="AX556" r:id="rId2248" display="https://twitter.com/leftiestats"/>
    <hyperlink ref="AX94" r:id="rId2249" display="https://twitter.com/aja_renise"/>
    <hyperlink ref="AX378" r:id="rId2250" display="https://twitter.com/chloejoellee"/>
    <hyperlink ref="AX379" r:id="rId2251" display="https://twitter.com/ninjapuppy99"/>
    <hyperlink ref="AX173" r:id="rId2252" display="https://twitter.com/momixou"/>
    <hyperlink ref="AX380" r:id="rId2253" display="https://twitter.com/greg2395"/>
    <hyperlink ref="AX381" r:id="rId2254" display="https://twitter.com/be_macedoo"/>
    <hyperlink ref="AX557" r:id="rId2255" display="https://twitter.com/panelaindie"/>
    <hyperlink ref="AX382" r:id="rId2256" display="https://twitter.com/leander_mc"/>
    <hyperlink ref="AX174" r:id="rId2257" display="https://twitter.com/jillhanner"/>
    <hyperlink ref="AX383" r:id="rId2258" display="https://twitter.com/scotttherock5"/>
    <hyperlink ref="AX384" r:id="rId2259" display="https://twitter.com/mymuseyip1995my"/>
    <hyperlink ref="AX558" r:id="rId2260" display="https://twitter.com/nealpabon"/>
    <hyperlink ref="AX175" r:id="rId2261" display="https://twitter.com/daegudorkss"/>
    <hyperlink ref="AX385" r:id="rId2262" display="https://twitter.com/raptordavinci"/>
    <hyperlink ref="AX559" r:id="rId2263" display="https://twitter.com/supbruss"/>
    <hyperlink ref="AX176" r:id="rId2264" display="https://twitter.com/valcarmom"/>
    <hyperlink ref="AX177" r:id="rId2265" display="https://twitter.com/pentbot_"/>
    <hyperlink ref="AX386" r:id="rId2266" display="https://twitter.com/hatfieldanne"/>
    <hyperlink ref="AX43" r:id="rId2267" display="https://twitter.com/housewifeofhell"/>
    <hyperlink ref="AX387" r:id="rId2268" display="https://twitter.com/rebeca_maggie8"/>
    <hyperlink ref="AX35" r:id="rId2269" display="https://twitter.com/smugcorgi"/>
    <hyperlink ref="AX560" r:id="rId2270" display="https://twitter.com/the_evangilist"/>
    <hyperlink ref="AX561" r:id="rId2271" display="https://twitter.com/djinnkitty"/>
    <hyperlink ref="AX562" r:id="rId2272" display="https://twitter.com/topcorgi91"/>
    <hyperlink ref="AX388" r:id="rId2273" display="https://twitter.com/benny275"/>
    <hyperlink ref="AX34" r:id="rId2274" display="https://twitter.com/steveretka"/>
    <hyperlink ref="AX178" r:id="rId2275" display="https://twitter.com/animalastronau1"/>
    <hyperlink ref="AX179" r:id="rId2276" display="https://twitter.com/lisette_neely"/>
    <hyperlink ref="AX180" r:id="rId2277" display="https://twitter.com/ninafcoach"/>
    <hyperlink ref="AX181" r:id="rId2278" display="https://twitter.com/faithdlee"/>
    <hyperlink ref="AX389" r:id="rId2279" display="https://twitter.com/crimsondemon15"/>
    <hyperlink ref="AX563" r:id="rId2280" display="https://twitter.com/starshinerart"/>
    <hyperlink ref="AX390" r:id="rId2281" display="https://twitter.com/ous2012"/>
    <hyperlink ref="AX55" r:id="rId2282" display="https://twitter.com/faxonb"/>
    <hyperlink ref="AX564" r:id="rId2283" display="https://twitter.com/courtjeweller"/>
    <hyperlink ref="AX565" r:id="rId2284" display="https://twitter.com/chrisshipitv"/>
    <hyperlink ref="AX391" r:id="rId2285" display="https://twitter.com/zakkhollander"/>
    <hyperlink ref="AX95" r:id="rId2286" display="https://twitter.com/trillliggins"/>
    <hyperlink ref="AX392" r:id="rId2287" display="https://twitter.com/geekhungry"/>
    <hyperlink ref="AX393" r:id="rId2288" display="https://twitter.com/mariuslindberg"/>
    <hyperlink ref="AX394" r:id="rId2289" display="https://twitter.com/alexbcann"/>
    <hyperlink ref="AX566" r:id="rId2290" display="https://twitter.com/strayfmtom"/>
    <hyperlink ref="AX182" r:id="rId2291" display="https://twitter.com/darthmarkovbot"/>
    <hyperlink ref="AX74" r:id="rId2292" display="https://twitter.com/psychodwarf"/>
    <hyperlink ref="AX493" r:id="rId2293" display="https://twitter.com/alicekhollis"/>
    <hyperlink ref="AX75" r:id="rId2294" display="https://twitter.com/fhchat"/>
    <hyperlink ref="AX183" r:id="rId2295" display="https://twitter.com/bonezors"/>
    <hyperlink ref="AX184" r:id="rId2296" display="https://twitter.com/favzlouis"/>
    <hyperlink ref="AX185" r:id="rId2297" display="https://twitter.com/claaaaare"/>
    <hyperlink ref="AX186" r:id="rId2298" display="https://twitter.com/jhuitz"/>
    <hyperlink ref="AX395" r:id="rId2299" display="https://twitter.com/bigdawgd58"/>
    <hyperlink ref="AX567" r:id="rId2300" display="https://twitter.com/lalouve350"/>
    <hyperlink ref="AX396" r:id="rId2301" display="https://twitter.com/jaw_geous"/>
    <hyperlink ref="AX568" r:id="rId2302" display="https://twitter.com/steven_sfp"/>
    <hyperlink ref="AX187" r:id="rId2303" display="https://twitter.com/leofrancisco96"/>
    <hyperlink ref="AX188" r:id="rId2304" display="https://twitter.com/nadiner_weiner"/>
    <hyperlink ref="AX56" r:id="rId2305" display="https://twitter.com/tmaclfc"/>
    <hyperlink ref="AX569" r:id="rId2306" display="https://twitter.com/midgetgembina"/>
    <hyperlink ref="AX570" r:id="rId2307" display="https://twitter.com/vinnycooney1"/>
    <hyperlink ref="AX397" r:id="rId2308" display="https://twitter.com/sshibon"/>
    <hyperlink ref="AX11" r:id="rId2309" display="https://twitter.com/caz_foster"/>
    <hyperlink ref="AX494" r:id="rId2310" display="https://twitter.com/somersetlevel"/>
    <hyperlink ref="AX12" r:id="rId2311" display="https://twitter.com/cupidstunt17"/>
    <hyperlink ref="AX495" r:id="rId2312" display="https://twitter.com/nick_f3d"/>
    <hyperlink ref="AX496" r:id="rId2313" display="https://twitter.com/karinbgraham"/>
    <hyperlink ref="AX497" r:id="rId2314" display="https://twitter.com/redagitator"/>
    <hyperlink ref="AX498" r:id="rId2315" display="https://twitter.com/flavellg"/>
    <hyperlink ref="AX499" r:id="rId2316" display="https://twitter.com/steve_shorty"/>
    <hyperlink ref="AX500" r:id="rId2317" display="https://twitter.com/pennyone"/>
    <hyperlink ref="AX501" r:id="rId2318" display="https://twitter.com/mrdavidgp"/>
    <hyperlink ref="AX502" r:id="rId2319" display="https://twitter.com/paulreadgb"/>
    <hyperlink ref="AX503" r:id="rId2320" display="https://twitter.com/juliesu74284807"/>
    <hyperlink ref="AX504" r:id="rId2321" display="https://twitter.com/foootsoldier"/>
    <hyperlink ref="AX505" r:id="rId2322" display="https://twitter.com/moameddow"/>
    <hyperlink ref="AX189" r:id="rId2323" display="https://twitter.com/sjpsnickers"/>
    <hyperlink ref="AX398" r:id="rId2324" display="https://twitter.com/lady_link_"/>
    <hyperlink ref="AX571" r:id="rId2325" display="https://twitter.com/demonneet"/>
    <hyperlink ref="AX190" r:id="rId2326" display="https://twitter.com/sirenpins"/>
    <hyperlink ref="AX82" r:id="rId2327" display="https://twitter.com/annaegtzz"/>
    <hyperlink ref="AX45" r:id="rId2328" display="https://twitter.com/laurawhitt32"/>
    <hyperlink ref="AX572" r:id="rId2329" display="https://twitter.com/omgdalton"/>
    <hyperlink ref="AX46" r:id="rId2330" display="https://twitter.com/stephenking"/>
    <hyperlink ref="AX83" r:id="rId2331" display="https://twitter.com/ashibeans"/>
    <hyperlink ref="AX191" r:id="rId2332" display="https://twitter.com/nickwolford"/>
    <hyperlink ref="AX192" r:id="rId2333" display="https://twitter.com/jessscribbles"/>
    <hyperlink ref="AX506" r:id="rId2334" display="https://twitter.com/amazingphil"/>
    <hyperlink ref="AX84" r:id="rId2335" display="https://twitter.com/megan_orton28"/>
    <hyperlink ref="AX193" r:id="rId2336" display="https://twitter.com/ouiouifrenchie"/>
    <hyperlink ref="AX194" r:id="rId2337" display="https://twitter.com/graysidelife916"/>
    <hyperlink ref="AX195" r:id="rId2338" display="https://twitter.com/truefactsbot"/>
    <hyperlink ref="AX196" r:id="rId2339" display="https://twitter.com/rice_a_rina"/>
    <hyperlink ref="AX399" r:id="rId2340" display="https://twitter.com/isreyes62"/>
    <hyperlink ref="AX400" r:id="rId2341" display="https://twitter.com/foxetv"/>
    <hyperlink ref="AX573" r:id="rId2342" display="https://twitter.com/wgrates"/>
    <hyperlink ref="AX401" r:id="rId2343" display="https://twitter.com/psybuster2020"/>
    <hyperlink ref="AX402" r:id="rId2344" display="https://twitter.com/moneydiana"/>
    <hyperlink ref="AX197" r:id="rId2345" display="https://twitter.com/pizzaloidbot_k"/>
    <hyperlink ref="AX403" r:id="rId2346" display="https://twitter.com/rahbar_fa"/>
    <hyperlink ref="AX404" r:id="rId2347" display="https://twitter.com/nicinira"/>
    <hyperlink ref="AX574" r:id="rId2348" display="https://twitter.com/littleboo239"/>
    <hyperlink ref="AX29" r:id="rId2349" display="https://twitter.com/entrr_username"/>
    <hyperlink ref="AX575" r:id="rId2350" display="https://twitter.com/captmotorcycle"/>
    <hyperlink ref="AX576" r:id="rId2351" display="https://twitter.com/_burntlime_"/>
    <hyperlink ref="AX577" r:id="rId2352" display="https://twitter.com/playerking95"/>
    <hyperlink ref="AX405" r:id="rId2353" display="https://twitter.com/heavymetalcorgi"/>
    <hyperlink ref="AX578" r:id="rId2354" display="https://twitter.com/realmomreviews"/>
    <hyperlink ref="AX406" r:id="rId2355" display="https://twitter.com/davidhsu_"/>
    <hyperlink ref="AX579" r:id="rId2356" display="https://twitter.com/seeluketri"/>
    <hyperlink ref="AX198" r:id="rId2357" display="https://twitter.com/ornithorrinca"/>
    <hyperlink ref="AX199" r:id="rId2358" display="https://twitter.com/guiliaga"/>
    <hyperlink ref="AX507" r:id="rId2359" display="https://twitter.com/goaway_bitch"/>
    <hyperlink ref="AX85" r:id="rId2360" display="https://twitter.com/barbaraescreve"/>
    <hyperlink ref="AX407" r:id="rId2361" display="https://twitter.com/lu1783"/>
    <hyperlink ref="AX580" r:id="rId2362" display="https://twitter.com/aguileralf"/>
    <hyperlink ref="AX86" r:id="rId2363" display="https://twitter.com/davidkeithortiz"/>
    <hyperlink ref="AX47" r:id="rId2364" display="https://twitter.com/38shoeless"/>
    <hyperlink ref="AX48" r:id="rId2365" display="https://twitter.com/barstoolsports"/>
    <hyperlink ref="AX200" r:id="rId2366" display="https://twitter.com/kguentherart"/>
    <hyperlink ref="AX408" r:id="rId2367" display="https://twitter.com/hno3syo_"/>
    <hyperlink ref="AX409" r:id="rId2368" display="https://twitter.com/decks_chilo"/>
    <hyperlink ref="AX581" r:id="rId2369" display="https://twitter.com/missmiafaith"/>
    <hyperlink ref="AX57" r:id="rId2370" display="https://twitter.com/superinspired67"/>
    <hyperlink ref="AX582" r:id="rId2371" display="https://twitter.com/hello_minky"/>
    <hyperlink ref="AX583" r:id="rId2372" display="https://twitter.com/emilycoleyeah"/>
    <hyperlink ref="AX201" r:id="rId2373" display="https://twitter.com/scarlet_fenrir5"/>
    <hyperlink ref="AX36" r:id="rId2374" display="https://twitter.com/jonisliban9"/>
    <hyperlink ref="AX584" r:id="rId2375" display="https://twitter.com/labourpress"/>
    <hyperlink ref="AX585" r:id="rId2376" display="https://twitter.com/amemehack"/>
    <hyperlink ref="AX586" r:id="rId2377" display="https://twitter.com/davidb45212563"/>
    <hyperlink ref="AX410" r:id="rId2378" display="https://twitter.com/catchsome_zzz"/>
    <hyperlink ref="AX18" r:id="rId2379" display="https://twitter.com/coleisnotamazng"/>
    <hyperlink ref="AX587" r:id="rId2380" display="https://twitter.com/infinitydnp"/>
    <hyperlink ref="AX588" r:id="rId2381" display="https://twitter.com/lovxlydnp"/>
    <hyperlink ref="AX589" r:id="rId2382" display="https://twitter.com/dreamyhowell"/>
    <hyperlink ref="AX590" r:id="rId2383" display="https://twitter.com/internetvenus"/>
    <hyperlink ref="AX591" r:id="rId2384" display="https://twitter.com/phoebexwyatt"/>
    <hyperlink ref="AX592" r:id="rId2385" display="https://twitter.com/waywardhowell"/>
    <hyperlink ref="AX30" r:id="rId2386" display="https://twitter.com/holylighit"/>
    <hyperlink ref="AX593" r:id="rId2387" display="https://twitter.com/kihariii"/>
    <hyperlink ref="AX21" r:id="rId2388" display="https://twitter.com/corgo"/>
    <hyperlink ref="AX202" r:id="rId2389" display="https://twitter.com/ofgeography"/>
    <hyperlink ref="AX411" r:id="rId2390" display="https://twitter.com/bruyninckxmatt"/>
    <hyperlink ref="AX594" r:id="rId2391" display="https://twitter.com/joshuawithers"/>
    <hyperlink ref="AX412" r:id="rId2392" display="https://twitter.com/obijuankenobi19"/>
    <hyperlink ref="AX20" r:id="rId2393" display="https://twitter.com/steffi_cole"/>
    <hyperlink ref="AX413" r:id="rId2394" display="https://twitter.com/sjrb20"/>
    <hyperlink ref="AX595" r:id="rId2395" display="https://twitter.com/metcalfedavid"/>
    <hyperlink ref="AX203" r:id="rId2396" display="https://twitter.com/bexkollstedt"/>
    <hyperlink ref="AX414" r:id="rId2397" display="https://twitter.com/tombattistella7"/>
    <hyperlink ref="AX415" r:id="rId2398" display="https://twitter.com/mejustbeth"/>
    <hyperlink ref="AX204" r:id="rId2399" display="https://twitter.com/jackbecorgi"/>
    <hyperlink ref="AX416" r:id="rId2400" display="https://twitter.com/madkingbrandon"/>
    <hyperlink ref="AX596" r:id="rId2401" display="https://twitter.com/quietachvment"/>
    <hyperlink ref="AX205" r:id="rId2402" display="https://twitter.com/itsduckiehoe"/>
    <hyperlink ref="AX96" r:id="rId2403" display="https://twitter.com/karalainee"/>
    <hyperlink ref="AX417" r:id="rId2404" display="https://twitter.com/amybethcombs"/>
    <hyperlink ref="AX418" r:id="rId2405" display="https://twitter.com/dabbyysabbyy"/>
    <hyperlink ref="AX597" r:id="rId2406" display="https://twitter.com/rhernandez1321"/>
    <hyperlink ref="AX206" r:id="rId2407" display="https://twitter.com/rtnseongwu"/>
    <hyperlink ref="AX87" r:id="rId2408" display="https://twitter.com/thesydstar"/>
    <hyperlink ref="AX207" r:id="rId2409" display="https://twitter.com/yuureishimonone"/>
    <hyperlink ref="AX37" r:id="rId2410" display="https://twitter.com/hech1w"/>
    <hyperlink ref="AX598" r:id="rId2411" display="https://twitter.com/crankagegames"/>
    <hyperlink ref="AX599" r:id="rId2412" display="https://twitter.com/hunterspcgaming"/>
    <hyperlink ref="AX600" r:id="rId2413" display="https://twitter.com/unicornylithia"/>
    <hyperlink ref="AX419" r:id="rId2414" display="https://twitter.com/lamasticobleu"/>
    <hyperlink ref="AX49" r:id="rId2415" display="https://twitter.com/dignolong"/>
    <hyperlink ref="AX208" r:id="rId2416" display="https://twitter.com/teamcorgibrand"/>
    <hyperlink ref="AX420" r:id="rId2417" display="https://twitter.com/828corgi"/>
    <hyperlink ref="AX421" r:id="rId2418" display="https://twitter.com/shaunapembroke"/>
    <hyperlink ref="AX422" r:id="rId2419" display="https://twitter.com/ot_kpop"/>
    <hyperlink ref="AX601" r:id="rId2420" display="https://twitter.com/txt_members"/>
    <hyperlink ref="AX88" r:id="rId2421" display="https://twitter.com/walkinshoeson"/>
    <hyperlink ref="AX209" r:id="rId2422" display="https://twitter.com/deejaysparatos"/>
    <hyperlink ref="AX210" r:id="rId2423" display="https://twitter.com/dobb_ay"/>
    <hyperlink ref="AX423" r:id="rId2424" display="https://twitter.com/ladymajima219"/>
    <hyperlink ref="AX602" r:id="rId2425" display="https://twitter.com/evilpeach"/>
    <hyperlink ref="AX424" r:id="rId2426" display="https://twitter.com/angiebuenavent2"/>
    <hyperlink ref="AX97" r:id="rId2427" display="https://twitter.com/gordonfetcher"/>
    <hyperlink ref="AX425" r:id="rId2428" display="https://twitter.com/smartcorgi"/>
    <hyperlink ref="AX211" r:id="rId2429" display="https://twitter.com/garywise1701"/>
    <hyperlink ref="AX212" r:id="rId2430" display="https://twitter.com/cjaspy"/>
    <hyperlink ref="AX213" r:id="rId2431" display="https://twitter.com/vaniulloa"/>
    <hyperlink ref="AX214" r:id="rId2432" display="https://twitter.com/agiron_78"/>
    <hyperlink ref="AX215" r:id="rId2433" display="https://twitter.com/nmorris1776"/>
    <hyperlink ref="AX216" r:id="rId2434" display="https://twitter.com/latinatings"/>
    <hyperlink ref="AX217" r:id="rId2435" display="https://twitter.com/rozplar"/>
    <hyperlink ref="AX218" r:id="rId2436" display="https://twitter.com/sararose2990"/>
    <hyperlink ref="AX98" r:id="rId2437" display="https://twitter.com/mrschihl"/>
    <hyperlink ref="AX426" r:id="rId2438" display="https://twitter.com/xaelserpent"/>
    <hyperlink ref="AX427" r:id="rId2439" display="https://twitter.com/carlatsm"/>
    <hyperlink ref="AX66" r:id="rId2440" display="https://twitter.com/isabsmt"/>
    <hyperlink ref="AX428" r:id="rId2441" display="https://twitter.com/nbbnorcia"/>
    <hyperlink ref="AX69" r:id="rId2442" display="https://twitter.com/vivirobichaud"/>
    <hyperlink ref="AX219" r:id="rId2443" display="https://twitter.com/gmthrr"/>
    <hyperlink ref="AX603" r:id="rId2444" display="https://twitter.com/lasvegassiren"/>
    <hyperlink ref="AX220" r:id="rId2445" display="https://twitter.com/thedoginthestar"/>
    <hyperlink ref="AX429" r:id="rId2446" display="https://twitter.com/nicotine_junkie"/>
    <hyperlink ref="AX221" r:id="rId2447" display="https://twitter.com/theodyssey"/>
    <hyperlink ref="AX430" r:id="rId2448" display="https://twitter.com/kt_bethb"/>
    <hyperlink ref="AX604" r:id="rId2449" display="https://twitter.com/idealescapism"/>
    <hyperlink ref="AX222" r:id="rId2450" display="https://twitter.com/itsnotkelly"/>
    <hyperlink ref="AX223" r:id="rId2451" display="https://twitter.com/itsalyssaaaaaa"/>
    <hyperlink ref="AX224" r:id="rId2452" display="https://twitter.com/chance_second"/>
    <hyperlink ref="AX431" r:id="rId2453" display="https://twitter.com/ivanzds"/>
    <hyperlink ref="AX605" r:id="rId2454" display="https://twitter.com/jakefumeros"/>
    <hyperlink ref="AX432" r:id="rId2455" display="https://twitter.com/rhys_ford"/>
    <hyperlink ref="AX606" r:id="rId2456" display="https://twitter.com/tamoorewrites"/>
    <hyperlink ref="AX225" r:id="rId2457" display="https://twitter.com/muckleshoot_c"/>
    <hyperlink ref="AX508" r:id="rId2458" display="https://twitter.com/emeralddowns"/>
    <hyperlink ref="AX44" r:id="rId2459" display="https://twitter.com/izandra"/>
    <hyperlink ref="AX607" r:id="rId2460" display="https://twitter.com/phoenixphire24"/>
    <hyperlink ref="AX433" r:id="rId2461" display="https://twitter.com/ohiobailey"/>
    <hyperlink ref="AX608" r:id="rId2462" display="https://twitter.com/brittanyfurlan"/>
    <hyperlink ref="AX434" r:id="rId2463" display="https://twitter.com/tylerscheib"/>
    <hyperlink ref="AX31" r:id="rId2464" display="https://twitter.com/textdeviantart"/>
    <hyperlink ref="AX435" r:id="rId2465" display="https://twitter.com/inqueersitor"/>
    <hyperlink ref="AX436" r:id="rId2466" display="https://twitter.com/bryanmatthews74"/>
    <hyperlink ref="AX609" r:id="rId2467" display="https://twitter.com/amyiczyk"/>
    <hyperlink ref="AX437" r:id="rId2468" display="https://twitter.com/felinewithin"/>
    <hyperlink ref="AX438" r:id="rId2469" display="https://twitter.com/kapitantripp"/>
    <hyperlink ref="AX439" r:id="rId2470" display="https://twitter.com/musarilia"/>
    <hyperlink ref="AX610" r:id="rId2471" display="https://twitter.com/nomadovinho"/>
    <hyperlink ref="AX15" r:id="rId2472" display="https://twitter.com/eddinhernandez3"/>
    <hyperlink ref="AX611" r:id="rId2473" display="https://twitter.com/thedailycorgi"/>
    <hyperlink ref="AX16" r:id="rId2474" display="https://twitter.com/ohmycorgi"/>
    <hyperlink ref="AX226" r:id="rId2475" display="https://twitter.com/resistprofessor"/>
    <hyperlink ref="AX440" r:id="rId2476" display="https://twitter.com/pc_bloke"/>
    <hyperlink ref="AX441" r:id="rId2477" display="https://twitter.com/corgis3ellis"/>
    <hyperlink ref="AX14" r:id="rId2478" display="https://twitter.com/lecorgi"/>
    <hyperlink ref="AX442" r:id="rId2479" display="https://twitter.com/laurajs01092808"/>
    <hyperlink ref="AX443" r:id="rId2480" display="https://twitter.com/cindydickeykda"/>
    <hyperlink ref="AX612" r:id="rId2481" display="https://twitter.com/maryrenouf"/>
    <hyperlink ref="AX444" r:id="rId2482" display="https://twitter.com/cowardwithapen"/>
    <hyperlink ref="AX613" r:id="rId2483" display="https://twitter.com/regional1sbest"/>
    <hyperlink ref="AX445" r:id="rId2484" display="https://twitter.com/jishifruit"/>
    <hyperlink ref="AX614" r:id="rId2485" display="https://twitter.com/inakalaww"/>
    <hyperlink ref="AX227" r:id="rId2486" display="https://twitter.com/beefoxandacorgi"/>
    <hyperlink ref="AX228" r:id="rId2487" display="https://twitter.com/rosiellin"/>
    <hyperlink ref="AX446" r:id="rId2488" display="https://twitter.com/psychedelmons"/>
    <hyperlink ref="AX615" r:id="rId2489" display="https://twitter.com/anna_epaves"/>
    <hyperlink ref="AX447" r:id="rId2490" display="https://twitter.com/geimernicholas"/>
    <hyperlink ref="AX448" r:id="rId2491" display="https://twitter.com/allenwinget"/>
    <hyperlink ref="AX616" r:id="rId2492" display="https://twitter.com/brittanycurran"/>
    <hyperlink ref="AX229" r:id="rId2493" display="https://twitter.com/couldbeserina"/>
    <hyperlink ref="AX230" r:id="rId2494" display="https://twitter.com/danielrodsal00"/>
    <hyperlink ref="AX231" r:id="rId2495" display="https://twitter.com/ruselleuge"/>
    <hyperlink ref="AX449" r:id="rId2496" display="https://twitter.com/snarkeyeagle"/>
    <hyperlink ref="AX450" r:id="rId2497" display="https://twitter.com/nicmalfoy"/>
    <hyperlink ref="AX617" r:id="rId2498" display="https://twitter.com/lulilopezlemir"/>
    <hyperlink ref="AX232" r:id="rId2499" display="https://twitter.com/callmechimmy"/>
    <hyperlink ref="AX99" r:id="rId2500" display="https://twitter.com/petscams"/>
    <hyperlink ref="AX451" r:id="rId2501" display="https://twitter.com/mestified"/>
    <hyperlink ref="AX233" r:id="rId2502" display="https://twitter.com/lab_ebooks"/>
    <hyperlink ref="AX100" r:id="rId2503" display="https://twitter.com/hamartiaxxx"/>
    <hyperlink ref="AX452" r:id="rId2504" display="https://twitter.com/ssurfar"/>
    <hyperlink ref="AX453" r:id="rId2505" display="https://twitter.com/chelseaa_mariee"/>
    <hyperlink ref="AX618" r:id="rId2506" display="https://twitter.com/punkrosette"/>
    <hyperlink ref="AX234" r:id="rId2507" display="https://twitter.com/deemo_music_bot"/>
    <hyperlink ref="AX235" r:id="rId2508" display="https://twitter.com/alexialafata"/>
    <hyperlink ref="AX70" r:id="rId2509" display="https://twitter.com/landmarkxplorer"/>
    <hyperlink ref="AX509" r:id="rId2510" display="https://twitter.com/davegeorgeson"/>
    <hyperlink ref="AX72" r:id="rId2511" display="https://twitter.com/ardescar"/>
    <hyperlink ref="AX510" r:id="rId2512" display="https://twitter.com/thdivewhisperer"/>
    <hyperlink ref="AX89" r:id="rId2513" display="https://twitter.com/katiefforde"/>
    <hyperlink ref="AX22" r:id="rId2514" display="https://twitter.com/bordercollies"/>
    <hyperlink ref="AX23" r:id="rId2515" display="https://twitter.com/amazon"/>
    <hyperlink ref="AX454" r:id="rId2516" display="https://twitter.com/karuma_pk"/>
    <hyperlink ref="AX619" r:id="rId2517" display="https://twitter.com/roythelucario"/>
    <hyperlink ref="AX101" r:id="rId2518" display="https://twitter.com/rpmarshryan"/>
    <hyperlink ref="AX102" r:id="rId2519" display="https://twitter.com/worldanvil"/>
    <hyperlink ref="AX90" r:id="rId2520" display="https://twitter.com/madgamermag"/>
    <hyperlink ref="AX455" r:id="rId2521" display="https://twitter.com/sousourocket"/>
    <hyperlink ref="AX236" r:id="rId2522" display="https://twitter.com/lillith6"/>
    <hyperlink ref="AX456" r:id="rId2523" display="https://twitter.com/ourhometerra"/>
    <hyperlink ref="AX67" r:id="rId2524" display="https://twitter.com/dogsmonthly"/>
    <hyperlink ref="AX58" r:id="rId2525" display="https://twitter.com/carolyna_2the_k"/>
    <hyperlink ref="AX620" r:id="rId2526" display="https://twitter.com/ericidle"/>
    <hyperlink ref="AX621" r:id="rId2527" display="https://twitter.com/hebsyman"/>
    <hyperlink ref="AX237" r:id="rId2528" display="https://twitter.com/vgcharideas"/>
    <hyperlink ref="AX238" r:id="rId2529" display="https://twitter.com/sharktigger"/>
    <hyperlink ref="AX103" r:id="rId2530" display="https://twitter.com/voitoutou"/>
    <hyperlink ref="AX457" r:id="rId2531" display="https://twitter.com/luciedsp11"/>
    <hyperlink ref="AX458" r:id="rId2532" display="https://twitter.com/patricia17xx"/>
    <hyperlink ref="AX239" r:id="rId2533" display="https://twitter.com/lilynathanson"/>
    <hyperlink ref="AX240" r:id="rId2534" display="https://twitter.com/dyandelosreyes"/>
    <hyperlink ref="AX459" r:id="rId2535" display="https://twitter.com/icysedgwick"/>
    <hyperlink ref="AX68" r:id="rId2536" display="https://twitter.com/biancdee"/>
    <hyperlink ref="AX241" r:id="rId2537" display="https://twitter.com/baibleh"/>
    <hyperlink ref="AX242" r:id="rId2538" display="https://twitter.com/whyisyatiddyout"/>
    <hyperlink ref="AX460" r:id="rId2539" display="https://twitter.com/simonbillinton"/>
    <hyperlink ref="AX622" r:id="rId2540" display="https://twitter.com/mutablejoe"/>
    <hyperlink ref="AX461" r:id="rId2541" display="https://twitter.com/8shimajiro"/>
    <hyperlink ref="AX243" r:id="rId2542" display="https://twitter.com/mizuniversed"/>
    <hyperlink ref="AX104" r:id="rId2543" display="https://twitter.com/thecavamalt"/>
    <hyperlink ref="AX462" r:id="rId2544" display="https://twitter.com/zombiesquadhq"/>
    <hyperlink ref="AX244" r:id="rId2545" display="https://twitter.com/gillfactora"/>
    <hyperlink ref="AX245" r:id="rId2546" display="https://twitter.com/jezza182"/>
    <hyperlink ref="AX246" r:id="rId2547" display="https://twitter.com/maxsparber"/>
    <hyperlink ref="AX247" r:id="rId2548" display="https://twitter.com/mflower555"/>
    <hyperlink ref="AX248" r:id="rId2549" display="https://twitter.com/baekyunniewife"/>
    <hyperlink ref="AX463" r:id="rId2550" display="https://twitter.com/thejeniferbeast"/>
    <hyperlink ref="AX623" r:id="rId2551" display="https://twitter.com/drtastebad"/>
    <hyperlink ref="AX464" r:id="rId2552" display="https://twitter.com/changjaepilyu"/>
    <hyperlink ref="AX624" r:id="rId2553" display="https://twitter.com/day6onlyday6"/>
    <hyperlink ref="AX249" r:id="rId2554" display="https://twitter.com/katyhats19"/>
    <hyperlink ref="AX250" r:id="rId2555" display="https://twitter.com/bigpandahunter"/>
    <hyperlink ref="AX251" r:id="rId2556" display="https://twitter.com/mamasploots"/>
    <hyperlink ref="AX465" r:id="rId2557" display="https://twitter.com/hurt__jordan"/>
    <hyperlink ref="AX625" r:id="rId2558" display="https://twitter.com/mebleedgreen"/>
    <hyperlink ref="AX105" r:id="rId2559" display="https://twitter.com/_srpelo_"/>
    <hyperlink ref="AX13" r:id="rId2560" display="https://twitter.com/corgis_stuff"/>
    <hyperlink ref="AX106" r:id="rId2561" display="https://twitter.com/adsanz_it"/>
    <hyperlink ref="AX107" r:id="rId2562" display="https://twitter.com/lurssia_"/>
    <hyperlink ref="AX108" r:id="rId2563" display="https://twitter.com/justgyal"/>
    <hyperlink ref="AX109" r:id="rId2564" display="https://twitter.com/plentyofalcoves"/>
    <hyperlink ref="AX252" r:id="rId2565" display="https://twitter.com/mrracotero"/>
    <hyperlink ref="AX110" r:id="rId2566" display="https://twitter.com/s8n"/>
    <hyperlink ref="AX111" r:id="rId2567" display="https://twitter.com/alvaroclv"/>
    <hyperlink ref="AX253" r:id="rId2568" display="https://twitter.com/fratcherbot"/>
    <hyperlink ref="AX254" r:id="rId2569" display="https://twitter.com/jllyodsrt"/>
    <hyperlink ref="AX255" r:id="rId2570" display="https://twitter.com/_danteali"/>
    <hyperlink ref="AX256" r:id="rId2571" display="https://twitter.com/sirbuddyboots"/>
    <hyperlink ref="AX626" r:id="rId2572" display="https://twitter.com/neolithicsheep"/>
    <hyperlink ref="AX627" r:id="rId2573" display="https://twitter.com/moms_mouth"/>
    <hyperlink ref="AX466" r:id="rId2574" display="https://twitter.com/levaly2"/>
    <hyperlink ref="AX59" r:id="rId2575" display="https://twitter.com/lizdrabick"/>
    <hyperlink ref="AX628" r:id="rId2576" display="https://twitter.com/maxduchaine"/>
    <hyperlink ref="AX629" r:id="rId2577" display="https://twitter.com/mattyice703"/>
    <hyperlink ref="AX257" r:id="rId2578" display="https://twitter.com/dcphotog"/>
    <hyperlink ref="AX258" r:id="rId2579" display="https://twitter.com/dear_mine_tita"/>
    <hyperlink ref="AX259" r:id="rId2580" display="https://twitter.com/cheatlakevets"/>
    <hyperlink ref="AX260" r:id="rId2581" display="https://twitter.com/ryno1185"/>
    <hyperlink ref="AX38" r:id="rId2582" display="https://twitter.com/stevewill26"/>
    <hyperlink ref="AX630" r:id="rId2583" display="https://twitter.com/drewontheradio"/>
    <hyperlink ref="AX631" r:id="rId2584" display="https://twitter.com/1025thebone"/>
    <hyperlink ref="AX632" r:id="rId2585" display="https://twitter.com/brittsomuch"/>
    <hyperlink ref="AX112" r:id="rId2586" display="https://twitter.com/pjmshellevator"/>
    <hyperlink ref="AX4" r:id="rId2587" display="https://twitter.com/corgis_butt"/>
    <hyperlink ref="AX113" r:id="rId2588" display="https://twitter.com/kookpics"/>
    <hyperlink ref="AX114" r:id="rId2589" display="https://twitter.com/amorepjms"/>
    <hyperlink ref="AX115" r:id="rId2590" display="https://twitter.com/appstore"/>
    <hyperlink ref="AX116" r:id="rId2591" display="https://twitter.com/seokjinstapes"/>
    <hyperlink ref="AX117" r:id="rId2592" display="https://twitter.com/track11sea"/>
    <hyperlink ref="AX118" r:id="rId2593" display="https://twitter.com/hertaetae"/>
    <hyperlink ref="AX261" r:id="rId2594" display="https://twitter.com/swatercolour"/>
    <hyperlink ref="AX40" r:id="rId2595" display="https://twitter.com/bts_twt"/>
    <hyperlink ref="AX119" r:id="rId2596" display="https://twitter.com/bubblykoook"/>
    <hyperlink ref="AX120" r:id="rId2597" display="https://twitter.com/btdes_twt"/>
    <hyperlink ref="AX121" r:id="rId2598" display="https://twitter.com/boyzwithluv_bts"/>
    <hyperlink ref="AX122" r:id="rId2599" display="https://twitter.com/tinyagustdt"/>
    <hyperlink ref="AX123" r:id="rId2600" display="https://twitter.com/gcfshobi"/>
    <hyperlink ref="AX124" r:id="rId2601" display="https://twitter.com/780613"/>
    <hyperlink ref="AX125" r:id="rId2602" display="https://twitter.com/daegutasty"/>
    <hyperlink ref="AX126" r:id="rId2603" display="https://twitter.com/fiuffjeons"/>
    <hyperlink ref="AX127" r:id="rId2604" display="https://twitter.com/myoonati"/>
    <hyperlink ref="AX128" r:id="rId2605" display="https://twitter.com/btseoulove"/>
    <hyperlink ref="AX129" r:id="rId2606" display="https://twitter.com/9uokka_"/>
    <hyperlink ref="AX130" r:id="rId2607" display="https://twitter.com/staeilar"/>
    <hyperlink ref="AX131" r:id="rId2608" display="https://twitter.com/luvekth"/>
    <hyperlink ref="AX132" r:id="rId2609" display="https://twitter.com/taekookmemories"/>
    <hyperlink ref="AX133" r:id="rId2610" display="https://twitter.com/strapyoon"/>
    <hyperlink ref="AX134" r:id="rId2611" display="https://twitter.com/sucreyoongi"/>
    <hyperlink ref="AX135" r:id="rId2612" display="https://twitter.com/joonscrabcult"/>
    <hyperlink ref="AX136" r:id="rId2613" display="https://twitter.com/jinhitcorp"/>
    <hyperlink ref="AX262" r:id="rId2614" display="https://twitter.com/_jeonjungguk__"/>
    <hyperlink ref="AX137" r:id="rId2615" display="https://twitter.com/bts_army_int"/>
    <hyperlink ref="AX138" r:id="rId2616" display="https://twitter.com/btweverse"/>
    <hyperlink ref="AX139" r:id="rId2617" display="https://twitter.com/boredmegane"/>
    <hyperlink ref="AX263" r:id="rId2618" display="https://twitter.com/jeonss97"/>
    <hyperlink ref="AX264" r:id="rId2619" display="https://twitter.com/shadow_twts"/>
    <hyperlink ref="AX265" r:id="rId2620" display="https://twitter.com/aurooock"/>
    <hyperlink ref="AX467" r:id="rId2621" display="https://twitter.com/markp93"/>
    <hyperlink ref="AX633" r:id="rId2622" display="https://twitter.com/queenkv"/>
    <hyperlink ref="AX19" r:id="rId2623" display="https://twitter.com/mattwixon"/>
    <hyperlink ref="AX634" r:id="rId2624" display="https://twitter.com/dog_rates"/>
    <hyperlink ref="AX635" r:id="rId2625" display="https://twitter.com/photosbylesko"/>
    <hyperlink ref="AX266" r:id="rId2626" display="https://twitter.com/klayoven"/>
    <hyperlink ref="AX267" r:id="rId2627" display="https://twitter.com/javibledo"/>
    <hyperlink ref="AX468" r:id="rId2628" display="https://twitter.com/yukiyuk15602441"/>
    <hyperlink ref="AX636" r:id="rId2629" display="https://twitter.com/plsspup"/>
    <hyperlink ref="AX17" r:id="rId2630" display="https://twitter.com/amymantravadi"/>
    <hyperlink ref="AX637" r:id="rId2631" display="https://twitter.com/colinjnolan"/>
    <hyperlink ref="AX638" r:id="rId2632" display="https://twitter.com/sarahendipity42"/>
    <hyperlink ref="AX639" r:id="rId2633" display="https://twitter.com/runhardafterhim"/>
    <hyperlink ref="AX640" r:id="rId2634" display="https://twitter.com/cthecynic"/>
    <hyperlink ref="AX641" r:id="rId2635" display="https://twitter.com/cjbanning"/>
    <hyperlink ref="AX642" r:id="rId2636" display="https://twitter.com/thomaslhorrocks"/>
    <hyperlink ref="AX643" r:id="rId2637" display="https://twitter.com/murrayfullerton"/>
    <hyperlink ref="AX140" r:id="rId2638" display="https://twitter.com/justynljmelrose"/>
    <hyperlink ref="AX469" r:id="rId2639" display="https://twitter.com/dallasbbritt"/>
    <hyperlink ref="AX268" r:id="rId2640" display="https://twitter.com/okayleeee12"/>
    <hyperlink ref="AX269" r:id="rId2641" display="https://twitter.com/cutesypooh"/>
    <hyperlink ref="AX270" r:id="rId2642" display="https://twitter.com/shainafishman"/>
    <hyperlink ref="AX271" r:id="rId2643" display="https://twitter.com/evans_cfa_seiml"/>
    <hyperlink ref="AX272" r:id="rId2644" display="https://twitter.com/sannaclause"/>
    <hyperlink ref="AX273" r:id="rId2645" display="https://twitter.com/kelln_duke"/>
    <hyperlink ref="AX141" r:id="rId2646" display="https://twitter.com/corgi_cuteness"/>
    <hyperlink ref="AX470" r:id="rId2647" display="https://twitter.com/wrckinballoyarn"/>
    <hyperlink ref="AX274" r:id="rId2648" display="https://twitter.com/mogismean"/>
    <hyperlink ref="AX275" r:id="rId2649" display="https://twitter.com/iusinthesky"/>
    <hyperlink ref="AX276" r:id="rId2650" display="https://twitter.com/ali_vans"/>
    <hyperlink ref="AX471" r:id="rId2651" display="https://twitter.com/yourlocaljacob"/>
    <hyperlink ref="AX60" r:id="rId2652" display="https://twitter.com/msfour"/>
    <hyperlink ref="AX644" r:id="rId2653" display="https://twitter.com/dudeluna"/>
    <hyperlink ref="AX645" r:id="rId2654" display="https://twitter.com/erinneaceus"/>
    <hyperlink ref="AX472" r:id="rId2655" display="https://twitter.com/mckra1g"/>
    <hyperlink ref="AX646" r:id="rId2656" display="https://twitter.com/hdbyrne"/>
    <hyperlink ref="AX61" r:id="rId2657" display="https://twitter.com/megabyt41511225"/>
    <hyperlink ref="AX647" r:id="rId2658" display="https://twitter.com/ew"/>
    <hyperlink ref="AX648" r:id="rId2659" display="https://twitter.com/annihilationed"/>
    <hyperlink ref="AX473" r:id="rId2660" display="https://twitter.com/jlittle242"/>
    <hyperlink ref="AX649" r:id="rId2661" display="https://twitter.com/driedshampoo"/>
    <hyperlink ref="AX142" r:id="rId2662" display="https://twitter.com/paintedbycarol"/>
    <hyperlink ref="AX5" r:id="rId2663" display="https://twitter.com/aboutcorgis"/>
    <hyperlink ref="AX26" r:id="rId2664" display="https://twitter.com/pevenly1"/>
    <hyperlink ref="AX27" r:id="rId2665" display="https://twitter.com/brenda51860720"/>
    <hyperlink ref="AX486" r:id="rId2666" display="https://twitter.com/coleyworld"/>
    <hyperlink ref="AX487" r:id="rId2667" display="https://twitter.com/allisonrfloyd"/>
    <hyperlink ref="AX488" r:id="rId2668" display="https://twitter.com/samdalglish"/>
    <hyperlink ref="AX489" r:id="rId2669" display="https://twitter.com/sick1with4smile"/>
    <hyperlink ref="AX490" r:id="rId2670" display="https://twitter.com/mastermorgan317"/>
    <hyperlink ref="AX277" r:id="rId2671" display="https://twitter.com/2cutecorgidogs"/>
    <hyperlink ref="AX143" r:id="rId2672" display="https://twitter.com/funfunfunbot"/>
    <hyperlink ref="AX278" r:id="rId2673" display="https://twitter.com/xenogears1234"/>
    <hyperlink ref="AX511" r:id="rId2674" display="https://twitter.com/missjo_jo"/>
    <hyperlink ref="AX279" r:id="rId2675" display="https://twitter.com/esuercnsfw"/>
    <hyperlink ref="AX512" r:id="rId2676" display="https://twitter.com/huyosumi"/>
    <hyperlink ref="AX144" r:id="rId2677" display="https://twitter.com/yadirayucky"/>
    <hyperlink ref="AX280" r:id="rId2678" display="https://twitter.com/jbc_awards"/>
    <hyperlink ref="AX513" r:id="rId2679" display="https://twitter.com/corgispirits"/>
    <hyperlink ref="AX474" r:id="rId2680" display="https://twitter.com/anavaleria_"/>
    <hyperlink ref="AX281" r:id="rId2681" display="https://twitter.com/dixon_tanner"/>
    <hyperlink ref="AX650" r:id="rId2682" display="https://twitter.com/epubpupil"/>
    <hyperlink ref="AX145" r:id="rId2683" display="https://twitter.com/meghancolia"/>
    <hyperlink ref="AX282" r:id="rId2684" display="https://twitter.com/noseybugger1"/>
    <hyperlink ref="AX475" r:id="rId2685" display="https://twitter.com/_nat_attack_"/>
    <hyperlink ref="AX651" r:id="rId2686" display="https://twitter.com/dogmomcareyon"/>
    <hyperlink ref="AX476" r:id="rId2687" display="https://twitter.com/meowreenmae"/>
    <hyperlink ref="AX652" r:id="rId2688" display="https://twitter.com/therachelravana"/>
    <hyperlink ref="AX283" r:id="rId2689" display="https://twitter.com/bigpapamurph52"/>
    <hyperlink ref="AX477" r:id="rId2690" display="https://twitter.com/ceejosborne"/>
    <hyperlink ref="AX653" r:id="rId2691" display="https://twitter.com/aspnxsa"/>
    <hyperlink ref="AX284" r:id="rId2692" display="https://twitter.com/ariadnagi"/>
    <hyperlink ref="AX478" r:id="rId2693" display="https://twitter.com/steelhester"/>
    <hyperlink ref="AX654" r:id="rId2694" display="https://twitter.com/veschwab"/>
    <hyperlink ref="AX479" r:id="rId2695" display="https://twitter.com/reddeadblaze123"/>
    <hyperlink ref="AX285" r:id="rId2696" display="https://twitter.com/kappukkeki"/>
    <hyperlink ref="AX480" r:id="rId2697" display="https://twitter.com/pairofclaws"/>
    <hyperlink ref="AX655" r:id="rId2698" display="https://twitter.com/sephyhallow"/>
    <hyperlink ref="AX286" r:id="rId2699" display="https://twitter.com/squish_bot"/>
    <hyperlink ref="AX481" r:id="rId2700" display="https://twitter.com/lindsayadaire"/>
    <hyperlink ref="AX656" r:id="rId2701" display="https://twitter.com/macsmiff"/>
    <hyperlink ref="AX287" r:id="rId2702" display="https://twitter.com/iovesofmine"/>
    <hyperlink ref="AX76" r:id="rId2703" display="https://twitter.com/azekielevans"/>
    <hyperlink ref="AX514" r:id="rId2704" display="https://twitter.com/weissnolimit"/>
    <hyperlink ref="AX77" r:id="rId2705" display="https://twitter.com/heaven4heathens"/>
    <hyperlink ref="AX288" r:id="rId2706" display="https://twitter.com/sabrinaaalynn11"/>
    <hyperlink ref="AX482" r:id="rId2707" display="https://twitter.com/katiektk80"/>
    <hyperlink ref="AX657" r:id="rId2708" display="https://twitter.com/lordhalcr"/>
    <hyperlink ref="AX483" r:id="rId2709" display="https://twitter.com/weremagnus"/>
    <hyperlink ref="AX658" r:id="rId2710" display="https://twitter.com/crushmeshiro"/>
    <hyperlink ref="AX484" r:id="rId2711" display="https://twitter.com/markmatterz"/>
    <hyperlink ref="AX659" r:id="rId2712" display="https://twitter.com/fred_burton"/>
    <hyperlink ref="AX289" r:id="rId2713" display="https://twitter.com/robertb_rice"/>
    <hyperlink ref="AX290" r:id="rId2714" display="https://twitter.com/theactivestick"/>
    <hyperlink ref="AX91" r:id="rId2715" display="https://twitter.com/sexycumlaude"/>
    <hyperlink ref="AX485" r:id="rId2716" display="https://twitter.com/madfishmonger"/>
    <hyperlink ref="AX660" r:id="rId2717" display="https://twitter.com/mariayagoda"/>
  </hyperlinks>
  <printOptions/>
  <pageMargins left="0.7" right="0.7" top="0.75" bottom="0.75" header="0.3" footer="0.3"/>
  <pageSetup horizontalDpi="600" verticalDpi="600" orientation="portrait" r:id="rId2721"/>
  <legacyDrawing r:id="rId2719"/>
  <tableParts>
    <tablePart r:id="rId272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269"/>
  <sheetViews>
    <sheetView workbookViewId="0" topLeftCell="A1">
      <pane ySplit="2" topLeftCell="A3" activePane="bottomLeft" state="frozen"/>
      <selection pane="bottomLeft" activeCell="A9" sqref="A9"/>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25.28125" style="0"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32"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8453</v>
      </c>
      <c r="Z2" s="13" t="s">
        <v>8470</v>
      </c>
      <c r="AA2" s="13" t="s">
        <v>8502</v>
      </c>
      <c r="AB2" s="13" t="s">
        <v>8568</v>
      </c>
      <c r="AC2" s="13" t="s">
        <v>8735</v>
      </c>
      <c r="AD2" s="13" t="s">
        <v>8807</v>
      </c>
      <c r="AE2" s="13" t="s">
        <v>8823</v>
      </c>
      <c r="AF2" s="13" t="s">
        <v>8849</v>
      </c>
    </row>
    <row r="3" spans="1:32" ht="15">
      <c r="A3" s="90" t="s">
        <v>8116</v>
      </c>
      <c r="B3" s="66" t="s">
        <v>8422</v>
      </c>
      <c r="C3" s="66" t="s">
        <v>56</v>
      </c>
      <c r="D3" s="118"/>
      <c r="E3" s="117"/>
      <c r="F3" s="119" t="s">
        <v>8424</v>
      </c>
      <c r="G3" s="120"/>
      <c r="H3" s="120"/>
      <c r="I3" s="121">
        <v>3</v>
      </c>
      <c r="J3" s="122"/>
      <c r="K3" s="48">
        <v>57</v>
      </c>
      <c r="L3" s="48">
        <v>57</v>
      </c>
      <c r="M3" s="48">
        <v>0</v>
      </c>
      <c r="N3" s="48">
        <v>57</v>
      </c>
      <c r="O3" s="48">
        <v>1</v>
      </c>
      <c r="P3" s="49">
        <v>0</v>
      </c>
      <c r="Q3" s="49">
        <v>0</v>
      </c>
      <c r="R3" s="48">
        <v>1</v>
      </c>
      <c r="S3" s="48">
        <v>0</v>
      </c>
      <c r="T3" s="48">
        <v>57</v>
      </c>
      <c r="U3" s="48">
        <v>57</v>
      </c>
      <c r="V3" s="48">
        <v>2</v>
      </c>
      <c r="W3" s="49">
        <v>1.93044</v>
      </c>
      <c r="X3" s="49">
        <v>0.017543859649122806</v>
      </c>
      <c r="Y3" s="79"/>
      <c r="Z3" s="79"/>
      <c r="AA3" s="79" t="s">
        <v>1341</v>
      </c>
      <c r="AB3" s="87" t="s">
        <v>8569</v>
      </c>
      <c r="AC3" s="87" t="s">
        <v>8736</v>
      </c>
      <c r="AD3" s="87"/>
      <c r="AE3" s="87" t="s">
        <v>428</v>
      </c>
      <c r="AF3" s="87" t="s">
        <v>8850</v>
      </c>
    </row>
    <row r="4" spans="1:32" ht="15">
      <c r="A4" s="90" t="s">
        <v>3982</v>
      </c>
      <c r="B4" s="66" t="s">
        <v>8423</v>
      </c>
      <c r="C4" s="66" t="s">
        <v>56</v>
      </c>
      <c r="D4" s="124"/>
      <c r="E4" s="123"/>
      <c r="F4" s="125" t="s">
        <v>8426</v>
      </c>
      <c r="G4" s="126"/>
      <c r="H4" s="126"/>
      <c r="I4" s="127">
        <v>4</v>
      </c>
      <c r="J4" s="128"/>
      <c r="K4" s="48">
        <v>34</v>
      </c>
      <c r="L4" s="48">
        <v>60</v>
      </c>
      <c r="M4" s="48">
        <v>18</v>
      </c>
      <c r="N4" s="48">
        <v>78</v>
      </c>
      <c r="O4" s="48">
        <v>33</v>
      </c>
      <c r="P4" s="49">
        <v>0</v>
      </c>
      <c r="Q4" s="49">
        <v>0</v>
      </c>
      <c r="R4" s="48">
        <v>1</v>
      </c>
      <c r="S4" s="48">
        <v>0</v>
      </c>
      <c r="T4" s="48">
        <v>34</v>
      </c>
      <c r="U4" s="48">
        <v>78</v>
      </c>
      <c r="V4" s="48">
        <v>2</v>
      </c>
      <c r="W4" s="49">
        <v>1.877163</v>
      </c>
      <c r="X4" s="49">
        <v>0.03297682709447415</v>
      </c>
      <c r="Y4" s="79" t="s">
        <v>1301</v>
      </c>
      <c r="Z4" s="79" t="s">
        <v>1335</v>
      </c>
      <c r="AA4" s="79" t="s">
        <v>8503</v>
      </c>
      <c r="AB4" s="87" t="s">
        <v>8570</v>
      </c>
      <c r="AC4" s="87" t="s">
        <v>8737</v>
      </c>
      <c r="AD4" s="87" t="s">
        <v>620</v>
      </c>
      <c r="AE4" s="87" t="s">
        <v>620</v>
      </c>
      <c r="AF4" s="87" t="s">
        <v>8851</v>
      </c>
    </row>
    <row r="5" spans="1:32" ht="15">
      <c r="A5" s="90" t="s">
        <v>8117</v>
      </c>
      <c r="B5" s="66" t="s">
        <v>8384</v>
      </c>
      <c r="C5" s="66" t="s">
        <v>56</v>
      </c>
      <c r="D5" s="124"/>
      <c r="E5" s="123"/>
      <c r="F5" s="125" t="s">
        <v>9680</v>
      </c>
      <c r="G5" s="126"/>
      <c r="H5" s="126"/>
      <c r="I5" s="127">
        <v>5</v>
      </c>
      <c r="J5" s="128"/>
      <c r="K5" s="48">
        <v>30</v>
      </c>
      <c r="L5" s="48">
        <v>48</v>
      </c>
      <c r="M5" s="48">
        <v>11</v>
      </c>
      <c r="N5" s="48">
        <v>59</v>
      </c>
      <c r="O5" s="48">
        <v>6</v>
      </c>
      <c r="P5" s="49">
        <v>0.020833333333333332</v>
      </c>
      <c r="Q5" s="49">
        <v>0.04081632653061224</v>
      </c>
      <c r="R5" s="48">
        <v>1</v>
      </c>
      <c r="S5" s="48">
        <v>0</v>
      </c>
      <c r="T5" s="48">
        <v>30</v>
      </c>
      <c r="U5" s="48">
        <v>59</v>
      </c>
      <c r="V5" s="48">
        <v>5</v>
      </c>
      <c r="W5" s="49">
        <v>2.324444</v>
      </c>
      <c r="X5" s="49">
        <v>0.05632183908045977</v>
      </c>
      <c r="Y5" s="79" t="s">
        <v>8454</v>
      </c>
      <c r="Z5" s="79" t="s">
        <v>8471</v>
      </c>
      <c r="AA5" s="79" t="s">
        <v>8504</v>
      </c>
      <c r="AB5" s="87" t="s">
        <v>8571</v>
      </c>
      <c r="AC5" s="87" t="s">
        <v>8738</v>
      </c>
      <c r="AD5" s="87" t="s">
        <v>8808</v>
      </c>
      <c r="AE5" s="87" t="s">
        <v>8824</v>
      </c>
      <c r="AF5" s="87" t="s">
        <v>8852</v>
      </c>
    </row>
    <row r="6" spans="1:32" ht="15">
      <c r="A6" s="90" t="s">
        <v>8118</v>
      </c>
      <c r="B6" s="66" t="s">
        <v>8385</v>
      </c>
      <c r="C6" s="66" t="s">
        <v>56</v>
      </c>
      <c r="D6" s="124"/>
      <c r="E6" s="123"/>
      <c r="F6" s="125" t="s">
        <v>9679</v>
      </c>
      <c r="G6" s="126"/>
      <c r="H6" s="126"/>
      <c r="I6" s="127">
        <v>6</v>
      </c>
      <c r="J6" s="128"/>
      <c r="K6" s="48">
        <v>14</v>
      </c>
      <c r="L6" s="48">
        <v>26</v>
      </c>
      <c r="M6" s="48">
        <v>0</v>
      </c>
      <c r="N6" s="48">
        <v>26</v>
      </c>
      <c r="O6" s="48">
        <v>0</v>
      </c>
      <c r="P6" s="49">
        <v>0.04</v>
      </c>
      <c r="Q6" s="49">
        <v>0.07692307692307693</v>
      </c>
      <c r="R6" s="48">
        <v>1</v>
      </c>
      <c r="S6" s="48">
        <v>0</v>
      </c>
      <c r="T6" s="48">
        <v>14</v>
      </c>
      <c r="U6" s="48">
        <v>26</v>
      </c>
      <c r="V6" s="48">
        <v>2</v>
      </c>
      <c r="W6" s="49">
        <v>1.602041</v>
      </c>
      <c r="X6" s="49">
        <v>0.14285714285714285</v>
      </c>
      <c r="Y6" s="79"/>
      <c r="Z6" s="79"/>
      <c r="AA6" s="79"/>
      <c r="AB6" s="87" t="s">
        <v>8572</v>
      </c>
      <c r="AC6" s="87" t="s">
        <v>8739</v>
      </c>
      <c r="AD6" s="87" t="s">
        <v>8809</v>
      </c>
      <c r="AE6" s="87" t="s">
        <v>8572</v>
      </c>
      <c r="AF6" s="87" t="s">
        <v>8853</v>
      </c>
    </row>
    <row r="7" spans="1:32" ht="15">
      <c r="A7" s="90" t="s">
        <v>8119</v>
      </c>
      <c r="B7" s="66" t="s">
        <v>8386</v>
      </c>
      <c r="C7" s="66" t="s">
        <v>56</v>
      </c>
      <c r="D7" s="124"/>
      <c r="E7" s="123"/>
      <c r="F7" s="125" t="s">
        <v>9681</v>
      </c>
      <c r="G7" s="126"/>
      <c r="H7" s="126"/>
      <c r="I7" s="127">
        <v>7</v>
      </c>
      <c r="J7" s="128"/>
      <c r="K7" s="48">
        <v>12</v>
      </c>
      <c r="L7" s="48">
        <v>11</v>
      </c>
      <c r="M7" s="48">
        <v>0</v>
      </c>
      <c r="N7" s="48">
        <v>11</v>
      </c>
      <c r="O7" s="48">
        <v>0</v>
      </c>
      <c r="P7" s="49">
        <v>0</v>
      </c>
      <c r="Q7" s="49">
        <v>0</v>
      </c>
      <c r="R7" s="48">
        <v>1</v>
      </c>
      <c r="S7" s="48">
        <v>0</v>
      </c>
      <c r="T7" s="48">
        <v>12</v>
      </c>
      <c r="U7" s="48">
        <v>11</v>
      </c>
      <c r="V7" s="48">
        <v>2</v>
      </c>
      <c r="W7" s="49">
        <v>1.680556</v>
      </c>
      <c r="X7" s="49">
        <v>0.08333333333333333</v>
      </c>
      <c r="Y7" s="79"/>
      <c r="Z7" s="79"/>
      <c r="AA7" s="79" t="s">
        <v>1346</v>
      </c>
      <c r="AB7" s="87" t="s">
        <v>3679</v>
      </c>
      <c r="AC7" s="87" t="s">
        <v>3679</v>
      </c>
      <c r="AD7" s="87" t="s">
        <v>733</v>
      </c>
      <c r="AE7" s="87" t="s">
        <v>8825</v>
      </c>
      <c r="AF7" s="87" t="s">
        <v>8854</v>
      </c>
    </row>
    <row r="8" spans="1:32" ht="15">
      <c r="A8" s="90" t="s">
        <v>8120</v>
      </c>
      <c r="B8" s="66" t="s">
        <v>8387</v>
      </c>
      <c r="C8" s="66" t="s">
        <v>56</v>
      </c>
      <c r="D8" s="124"/>
      <c r="E8" s="123"/>
      <c r="F8" s="125"/>
      <c r="G8" s="126"/>
      <c r="H8" s="126"/>
      <c r="I8" s="127">
        <v>8</v>
      </c>
      <c r="J8" s="128"/>
      <c r="K8" s="48">
        <v>10</v>
      </c>
      <c r="L8" s="48">
        <v>8</v>
      </c>
      <c r="M8" s="48">
        <v>3</v>
      </c>
      <c r="N8" s="48">
        <v>11</v>
      </c>
      <c r="O8" s="48">
        <v>0</v>
      </c>
      <c r="P8" s="49">
        <v>0</v>
      </c>
      <c r="Q8" s="49">
        <v>0</v>
      </c>
      <c r="R8" s="48">
        <v>1</v>
      </c>
      <c r="S8" s="48">
        <v>0</v>
      </c>
      <c r="T8" s="48">
        <v>10</v>
      </c>
      <c r="U8" s="48">
        <v>11</v>
      </c>
      <c r="V8" s="48">
        <v>6</v>
      </c>
      <c r="W8" s="49">
        <v>2.56</v>
      </c>
      <c r="X8" s="49">
        <v>0.1</v>
      </c>
      <c r="Y8" s="79"/>
      <c r="Z8" s="79"/>
      <c r="AA8" s="79" t="s">
        <v>1364</v>
      </c>
      <c r="AB8" s="87" t="s">
        <v>8573</v>
      </c>
      <c r="AC8" s="87" t="s">
        <v>8702</v>
      </c>
      <c r="AD8" s="87" t="s">
        <v>8810</v>
      </c>
      <c r="AE8" s="87" t="s">
        <v>8826</v>
      </c>
      <c r="AF8" s="87" t="s">
        <v>8855</v>
      </c>
    </row>
    <row r="9" spans="1:32" ht="15">
      <c r="A9" s="90" t="s">
        <v>8121</v>
      </c>
      <c r="B9" s="66" t="s">
        <v>8388</v>
      </c>
      <c r="C9" s="66" t="s">
        <v>56</v>
      </c>
      <c r="D9" s="124"/>
      <c r="E9" s="123"/>
      <c r="F9" s="125"/>
      <c r="G9" s="126"/>
      <c r="H9" s="126"/>
      <c r="I9" s="127">
        <v>9</v>
      </c>
      <c r="J9" s="128"/>
      <c r="K9" s="48">
        <v>10</v>
      </c>
      <c r="L9" s="48">
        <v>10</v>
      </c>
      <c r="M9" s="48">
        <v>0</v>
      </c>
      <c r="N9" s="48">
        <v>10</v>
      </c>
      <c r="O9" s="48">
        <v>1</v>
      </c>
      <c r="P9" s="49">
        <v>0</v>
      </c>
      <c r="Q9" s="49">
        <v>0</v>
      </c>
      <c r="R9" s="48">
        <v>1</v>
      </c>
      <c r="S9" s="48">
        <v>0</v>
      </c>
      <c r="T9" s="48">
        <v>10</v>
      </c>
      <c r="U9" s="48">
        <v>10</v>
      </c>
      <c r="V9" s="48">
        <v>2</v>
      </c>
      <c r="W9" s="49">
        <v>1.62</v>
      </c>
      <c r="X9" s="49">
        <v>0.1</v>
      </c>
      <c r="Y9" s="79" t="s">
        <v>1249</v>
      </c>
      <c r="Z9" s="79" t="s">
        <v>1313</v>
      </c>
      <c r="AA9" s="79"/>
      <c r="AB9" s="87" t="s">
        <v>8574</v>
      </c>
      <c r="AC9" s="87" t="s">
        <v>8740</v>
      </c>
      <c r="AD9" s="87"/>
      <c r="AE9" s="87"/>
      <c r="AF9" s="87" t="s">
        <v>8856</v>
      </c>
    </row>
    <row r="10" spans="1:32" ht="14.25" customHeight="1">
      <c r="A10" s="90" t="s">
        <v>8122</v>
      </c>
      <c r="B10" s="66" t="s">
        <v>8389</v>
      </c>
      <c r="C10" s="66" t="s">
        <v>56</v>
      </c>
      <c r="D10" s="124"/>
      <c r="E10" s="123"/>
      <c r="F10" s="125"/>
      <c r="G10" s="126"/>
      <c r="H10" s="126"/>
      <c r="I10" s="127">
        <v>10</v>
      </c>
      <c r="J10" s="128"/>
      <c r="K10" s="48">
        <v>9</v>
      </c>
      <c r="L10" s="48">
        <v>15</v>
      </c>
      <c r="M10" s="48">
        <v>0</v>
      </c>
      <c r="N10" s="48">
        <v>15</v>
      </c>
      <c r="O10" s="48">
        <v>0</v>
      </c>
      <c r="P10" s="49">
        <v>0</v>
      </c>
      <c r="Q10" s="49">
        <v>0</v>
      </c>
      <c r="R10" s="48">
        <v>1</v>
      </c>
      <c r="S10" s="48">
        <v>0</v>
      </c>
      <c r="T10" s="48">
        <v>9</v>
      </c>
      <c r="U10" s="48">
        <v>15</v>
      </c>
      <c r="V10" s="48">
        <v>2</v>
      </c>
      <c r="W10" s="49">
        <v>1.407407</v>
      </c>
      <c r="X10" s="49">
        <v>0.20833333333333334</v>
      </c>
      <c r="Y10" s="79" t="s">
        <v>1276</v>
      </c>
      <c r="Z10" s="79" t="s">
        <v>1313</v>
      </c>
      <c r="AA10" s="79" t="s">
        <v>1362</v>
      </c>
      <c r="AB10" s="87" t="s">
        <v>8575</v>
      </c>
      <c r="AC10" s="87" t="s">
        <v>8741</v>
      </c>
      <c r="AD10" s="87"/>
      <c r="AE10" s="87" t="s">
        <v>696</v>
      </c>
      <c r="AF10" s="87" t="s">
        <v>8857</v>
      </c>
    </row>
    <row r="11" spans="1:32" ht="15">
      <c r="A11" s="90" t="s">
        <v>8123</v>
      </c>
      <c r="B11" s="66" t="s">
        <v>8390</v>
      </c>
      <c r="C11" s="66" t="s">
        <v>56</v>
      </c>
      <c r="D11" s="124"/>
      <c r="E11" s="123"/>
      <c r="F11" s="125"/>
      <c r="G11" s="126"/>
      <c r="H11" s="126"/>
      <c r="I11" s="127">
        <v>11</v>
      </c>
      <c r="J11" s="128"/>
      <c r="K11" s="48">
        <v>9</v>
      </c>
      <c r="L11" s="48">
        <v>15</v>
      </c>
      <c r="M11" s="48">
        <v>4</v>
      </c>
      <c r="N11" s="48">
        <v>19</v>
      </c>
      <c r="O11" s="48">
        <v>9</v>
      </c>
      <c r="P11" s="49">
        <v>0.125</v>
      </c>
      <c r="Q11" s="49">
        <v>0.2222222222222222</v>
      </c>
      <c r="R11" s="48">
        <v>1</v>
      </c>
      <c r="S11" s="48">
        <v>0</v>
      </c>
      <c r="T11" s="48">
        <v>9</v>
      </c>
      <c r="U11" s="48">
        <v>19</v>
      </c>
      <c r="V11" s="48">
        <v>2</v>
      </c>
      <c r="W11" s="49">
        <v>1.580247</v>
      </c>
      <c r="X11" s="49">
        <v>0.125</v>
      </c>
      <c r="Y11" s="79" t="s">
        <v>8455</v>
      </c>
      <c r="Z11" s="79" t="s">
        <v>1314</v>
      </c>
      <c r="AA11" s="79"/>
      <c r="AB11" s="87" t="s">
        <v>8576</v>
      </c>
      <c r="AC11" s="87" t="s">
        <v>8742</v>
      </c>
      <c r="AD11" s="87" t="s">
        <v>8811</v>
      </c>
      <c r="AE11" s="87"/>
      <c r="AF11" s="87" t="s">
        <v>8858</v>
      </c>
    </row>
    <row r="12" spans="1:32" ht="15">
      <c r="A12" s="90" t="s">
        <v>8124</v>
      </c>
      <c r="B12" s="66" t="s">
        <v>8391</v>
      </c>
      <c r="C12" s="66" t="s">
        <v>56</v>
      </c>
      <c r="D12" s="124"/>
      <c r="E12" s="123"/>
      <c r="F12" s="125"/>
      <c r="G12" s="126"/>
      <c r="H12" s="126"/>
      <c r="I12" s="127">
        <v>12</v>
      </c>
      <c r="J12" s="128"/>
      <c r="K12" s="48">
        <v>8</v>
      </c>
      <c r="L12" s="48">
        <v>7</v>
      </c>
      <c r="M12" s="48">
        <v>0</v>
      </c>
      <c r="N12" s="48">
        <v>7</v>
      </c>
      <c r="O12" s="48">
        <v>0</v>
      </c>
      <c r="P12" s="49">
        <v>0</v>
      </c>
      <c r="Q12" s="49">
        <v>0</v>
      </c>
      <c r="R12" s="48">
        <v>1</v>
      </c>
      <c r="S12" s="48">
        <v>0</v>
      </c>
      <c r="T12" s="48">
        <v>8</v>
      </c>
      <c r="U12" s="48">
        <v>7</v>
      </c>
      <c r="V12" s="48">
        <v>2</v>
      </c>
      <c r="W12" s="49">
        <v>1.53125</v>
      </c>
      <c r="X12" s="49">
        <v>0.125</v>
      </c>
      <c r="Y12" s="79"/>
      <c r="Z12" s="79"/>
      <c r="AA12" s="79"/>
      <c r="AB12" s="87" t="s">
        <v>3679</v>
      </c>
      <c r="AC12" s="87" t="s">
        <v>3679</v>
      </c>
      <c r="AD12" s="87" t="s">
        <v>847</v>
      </c>
      <c r="AE12" s="87" t="s">
        <v>8827</v>
      </c>
      <c r="AF12" s="87" t="s">
        <v>8859</v>
      </c>
    </row>
    <row r="13" spans="1:32" ht="15">
      <c r="A13" s="90" t="s">
        <v>8125</v>
      </c>
      <c r="B13" s="66" t="s">
        <v>8392</v>
      </c>
      <c r="C13" s="66" t="s">
        <v>56</v>
      </c>
      <c r="D13" s="124"/>
      <c r="E13" s="123"/>
      <c r="F13" s="125"/>
      <c r="G13" s="126"/>
      <c r="H13" s="126"/>
      <c r="I13" s="127">
        <v>13</v>
      </c>
      <c r="J13" s="128"/>
      <c r="K13" s="48">
        <v>7</v>
      </c>
      <c r="L13" s="48">
        <v>2</v>
      </c>
      <c r="M13" s="48">
        <v>8</v>
      </c>
      <c r="N13" s="48">
        <v>10</v>
      </c>
      <c r="O13" s="48">
        <v>0</v>
      </c>
      <c r="P13" s="49">
        <v>0</v>
      </c>
      <c r="Q13" s="49">
        <v>0</v>
      </c>
      <c r="R13" s="48">
        <v>1</v>
      </c>
      <c r="S13" s="48">
        <v>0</v>
      </c>
      <c r="T13" s="48">
        <v>7</v>
      </c>
      <c r="U13" s="48">
        <v>10</v>
      </c>
      <c r="V13" s="48">
        <v>2</v>
      </c>
      <c r="W13" s="49">
        <v>1.469388</v>
      </c>
      <c r="X13" s="49">
        <v>0.14285714285714285</v>
      </c>
      <c r="Y13" s="79"/>
      <c r="Z13" s="79"/>
      <c r="AA13" s="79" t="s">
        <v>1359</v>
      </c>
      <c r="AB13" s="87" t="s">
        <v>8577</v>
      </c>
      <c r="AC13" s="87" t="s">
        <v>8743</v>
      </c>
      <c r="AD13" s="87" t="s">
        <v>8812</v>
      </c>
      <c r="AE13" s="87" t="s">
        <v>8828</v>
      </c>
      <c r="AF13" s="87" t="s">
        <v>8860</v>
      </c>
    </row>
    <row r="14" spans="1:32" ht="15">
      <c r="A14" s="90" t="s">
        <v>8126</v>
      </c>
      <c r="B14" s="66" t="s">
        <v>8393</v>
      </c>
      <c r="C14" s="66" t="s">
        <v>56</v>
      </c>
      <c r="D14" s="124"/>
      <c r="E14" s="123"/>
      <c r="F14" s="125"/>
      <c r="G14" s="126"/>
      <c r="H14" s="126"/>
      <c r="I14" s="127">
        <v>14</v>
      </c>
      <c r="J14" s="128"/>
      <c r="K14" s="48">
        <v>7</v>
      </c>
      <c r="L14" s="48">
        <v>6</v>
      </c>
      <c r="M14" s="48">
        <v>0</v>
      </c>
      <c r="N14" s="48">
        <v>6</v>
      </c>
      <c r="O14" s="48">
        <v>0</v>
      </c>
      <c r="P14" s="49">
        <v>0</v>
      </c>
      <c r="Q14" s="49">
        <v>0</v>
      </c>
      <c r="R14" s="48">
        <v>1</v>
      </c>
      <c r="S14" s="48">
        <v>0</v>
      </c>
      <c r="T14" s="48">
        <v>7</v>
      </c>
      <c r="U14" s="48">
        <v>6</v>
      </c>
      <c r="V14" s="48">
        <v>2</v>
      </c>
      <c r="W14" s="49">
        <v>1.469388</v>
      </c>
      <c r="X14" s="49">
        <v>0.14285714285714285</v>
      </c>
      <c r="Y14" s="79"/>
      <c r="Z14" s="79"/>
      <c r="AA14" s="79"/>
      <c r="AB14" s="87" t="s">
        <v>8578</v>
      </c>
      <c r="AC14" s="87" t="s">
        <v>8744</v>
      </c>
      <c r="AD14" s="87" t="s">
        <v>793</v>
      </c>
      <c r="AE14" s="87"/>
      <c r="AF14" s="87" t="s">
        <v>8861</v>
      </c>
    </row>
    <row r="15" spans="1:32" ht="15">
      <c r="A15" s="90" t="s">
        <v>8127</v>
      </c>
      <c r="B15" s="66" t="s">
        <v>8382</v>
      </c>
      <c r="C15" s="66" t="s">
        <v>59</v>
      </c>
      <c r="D15" s="124"/>
      <c r="E15" s="123"/>
      <c r="F15" s="125"/>
      <c r="G15" s="126"/>
      <c r="H15" s="126"/>
      <c r="I15" s="127">
        <v>15</v>
      </c>
      <c r="J15" s="128"/>
      <c r="K15" s="48">
        <v>6</v>
      </c>
      <c r="L15" s="48">
        <v>2</v>
      </c>
      <c r="M15" s="48">
        <v>14</v>
      </c>
      <c r="N15" s="48">
        <v>16</v>
      </c>
      <c r="O15" s="48">
        <v>7</v>
      </c>
      <c r="P15" s="49">
        <v>0</v>
      </c>
      <c r="Q15" s="49">
        <v>0</v>
      </c>
      <c r="R15" s="48">
        <v>1</v>
      </c>
      <c r="S15" s="48">
        <v>0</v>
      </c>
      <c r="T15" s="48">
        <v>6</v>
      </c>
      <c r="U15" s="48">
        <v>16</v>
      </c>
      <c r="V15" s="48">
        <v>2</v>
      </c>
      <c r="W15" s="49">
        <v>1.388889</v>
      </c>
      <c r="X15" s="49">
        <v>0.16666666666666666</v>
      </c>
      <c r="Y15" s="79"/>
      <c r="Z15" s="79"/>
      <c r="AA15" s="79" t="s">
        <v>8505</v>
      </c>
      <c r="AB15" s="87" t="s">
        <v>8579</v>
      </c>
      <c r="AC15" s="87" t="s">
        <v>8745</v>
      </c>
      <c r="AD15" s="87"/>
      <c r="AE15" s="87"/>
      <c r="AF15" s="87" t="s">
        <v>8862</v>
      </c>
    </row>
    <row r="16" spans="1:32" ht="15">
      <c r="A16" s="90" t="s">
        <v>8128</v>
      </c>
      <c r="B16" s="66" t="s">
        <v>8383</v>
      </c>
      <c r="C16" s="66" t="s">
        <v>59</v>
      </c>
      <c r="D16" s="124"/>
      <c r="E16" s="123"/>
      <c r="F16" s="125"/>
      <c r="G16" s="126"/>
      <c r="H16" s="126"/>
      <c r="I16" s="127">
        <v>16</v>
      </c>
      <c r="J16" s="128"/>
      <c r="K16" s="48">
        <v>6</v>
      </c>
      <c r="L16" s="48">
        <v>5</v>
      </c>
      <c r="M16" s="48">
        <v>0</v>
      </c>
      <c r="N16" s="48">
        <v>5</v>
      </c>
      <c r="O16" s="48">
        <v>0</v>
      </c>
      <c r="P16" s="49">
        <v>0</v>
      </c>
      <c r="Q16" s="49">
        <v>0</v>
      </c>
      <c r="R16" s="48">
        <v>1</v>
      </c>
      <c r="S16" s="48">
        <v>0</v>
      </c>
      <c r="T16" s="48">
        <v>6</v>
      </c>
      <c r="U16" s="48">
        <v>5</v>
      </c>
      <c r="V16" s="48">
        <v>3</v>
      </c>
      <c r="W16" s="49">
        <v>1.555556</v>
      </c>
      <c r="X16" s="49">
        <v>0.16666666666666666</v>
      </c>
      <c r="Y16" s="79"/>
      <c r="Z16" s="79"/>
      <c r="AA16" s="79"/>
      <c r="AB16" s="87" t="s">
        <v>8580</v>
      </c>
      <c r="AC16" s="87" t="s">
        <v>3679</v>
      </c>
      <c r="AD16" s="87" t="s">
        <v>8813</v>
      </c>
      <c r="AE16" s="87" t="s">
        <v>8829</v>
      </c>
      <c r="AF16" s="87" t="s">
        <v>8863</v>
      </c>
    </row>
    <row r="17" spans="1:32" ht="15">
      <c r="A17" s="90" t="s">
        <v>8129</v>
      </c>
      <c r="B17" s="66" t="s">
        <v>8384</v>
      </c>
      <c r="C17" s="66" t="s">
        <v>59</v>
      </c>
      <c r="D17" s="124"/>
      <c r="E17" s="123"/>
      <c r="F17" s="125"/>
      <c r="G17" s="126"/>
      <c r="H17" s="126"/>
      <c r="I17" s="127">
        <v>17</v>
      </c>
      <c r="J17" s="128"/>
      <c r="K17" s="48">
        <v>5</v>
      </c>
      <c r="L17" s="48">
        <v>7</v>
      </c>
      <c r="M17" s="48">
        <v>0</v>
      </c>
      <c r="N17" s="48">
        <v>7</v>
      </c>
      <c r="O17" s="48">
        <v>0</v>
      </c>
      <c r="P17" s="49">
        <v>0</v>
      </c>
      <c r="Q17" s="49">
        <v>0</v>
      </c>
      <c r="R17" s="48">
        <v>1</v>
      </c>
      <c r="S17" s="48">
        <v>0</v>
      </c>
      <c r="T17" s="48">
        <v>5</v>
      </c>
      <c r="U17" s="48">
        <v>7</v>
      </c>
      <c r="V17" s="48">
        <v>2</v>
      </c>
      <c r="W17" s="49">
        <v>1.04</v>
      </c>
      <c r="X17" s="49">
        <v>0.35</v>
      </c>
      <c r="Y17" s="79"/>
      <c r="Z17" s="79"/>
      <c r="AA17" s="79"/>
      <c r="AB17" s="87" t="s">
        <v>8581</v>
      </c>
      <c r="AC17" s="87" t="s">
        <v>8746</v>
      </c>
      <c r="AD17" s="87" t="s">
        <v>777</v>
      </c>
      <c r="AE17" s="87"/>
      <c r="AF17" s="87" t="s">
        <v>8864</v>
      </c>
    </row>
    <row r="18" spans="1:32" ht="15">
      <c r="A18" s="90" t="s">
        <v>8130</v>
      </c>
      <c r="B18" s="66" t="s">
        <v>8385</v>
      </c>
      <c r="C18" s="66" t="s">
        <v>59</v>
      </c>
      <c r="D18" s="124"/>
      <c r="E18" s="123"/>
      <c r="F18" s="125"/>
      <c r="G18" s="126"/>
      <c r="H18" s="126"/>
      <c r="I18" s="127">
        <v>18</v>
      </c>
      <c r="J18" s="128"/>
      <c r="K18" s="48">
        <v>5</v>
      </c>
      <c r="L18" s="48">
        <v>5</v>
      </c>
      <c r="M18" s="48">
        <v>0</v>
      </c>
      <c r="N18" s="48">
        <v>5</v>
      </c>
      <c r="O18" s="48">
        <v>1</v>
      </c>
      <c r="P18" s="49">
        <v>0</v>
      </c>
      <c r="Q18" s="49">
        <v>0</v>
      </c>
      <c r="R18" s="48">
        <v>1</v>
      </c>
      <c r="S18" s="48">
        <v>0</v>
      </c>
      <c r="T18" s="48">
        <v>5</v>
      </c>
      <c r="U18" s="48">
        <v>5</v>
      </c>
      <c r="V18" s="48">
        <v>2</v>
      </c>
      <c r="W18" s="49">
        <v>1.28</v>
      </c>
      <c r="X18" s="49">
        <v>0.2</v>
      </c>
      <c r="Y18" s="79"/>
      <c r="Z18" s="79"/>
      <c r="AA18" s="79"/>
      <c r="AB18" s="87" t="s">
        <v>8582</v>
      </c>
      <c r="AC18" s="87" t="s">
        <v>8747</v>
      </c>
      <c r="AD18" s="87"/>
      <c r="AE18" s="87"/>
      <c r="AF18" s="87" t="s">
        <v>8865</v>
      </c>
    </row>
    <row r="19" spans="1:32" ht="15">
      <c r="A19" s="90" t="s">
        <v>8131</v>
      </c>
      <c r="B19" s="66" t="s">
        <v>8386</v>
      </c>
      <c r="C19" s="66" t="s">
        <v>59</v>
      </c>
      <c r="D19" s="124"/>
      <c r="E19" s="123"/>
      <c r="F19" s="125"/>
      <c r="G19" s="126"/>
      <c r="H19" s="126"/>
      <c r="I19" s="127">
        <v>19</v>
      </c>
      <c r="J19" s="128"/>
      <c r="K19" s="48">
        <v>5</v>
      </c>
      <c r="L19" s="48">
        <v>4</v>
      </c>
      <c r="M19" s="48">
        <v>0</v>
      </c>
      <c r="N19" s="48">
        <v>4</v>
      </c>
      <c r="O19" s="48">
        <v>0</v>
      </c>
      <c r="P19" s="49">
        <v>0</v>
      </c>
      <c r="Q19" s="49">
        <v>0</v>
      </c>
      <c r="R19" s="48">
        <v>1</v>
      </c>
      <c r="S19" s="48">
        <v>0</v>
      </c>
      <c r="T19" s="48">
        <v>5</v>
      </c>
      <c r="U19" s="48">
        <v>4</v>
      </c>
      <c r="V19" s="48">
        <v>3</v>
      </c>
      <c r="W19" s="49">
        <v>1.44</v>
      </c>
      <c r="X19" s="49">
        <v>0.2</v>
      </c>
      <c r="Y19" s="79"/>
      <c r="Z19" s="79"/>
      <c r="AA19" s="79"/>
      <c r="AB19" s="87" t="s">
        <v>1364</v>
      </c>
      <c r="AC19" s="87" t="s">
        <v>3679</v>
      </c>
      <c r="AD19" s="87" t="s">
        <v>8814</v>
      </c>
      <c r="AE19" s="87" t="s">
        <v>8830</v>
      </c>
      <c r="AF19" s="87" t="s">
        <v>8866</v>
      </c>
    </row>
    <row r="20" spans="1:32" ht="15">
      <c r="A20" s="90" t="s">
        <v>8132</v>
      </c>
      <c r="B20" s="66" t="s">
        <v>8387</v>
      </c>
      <c r="C20" s="66" t="s">
        <v>59</v>
      </c>
      <c r="D20" s="124"/>
      <c r="E20" s="123"/>
      <c r="F20" s="125"/>
      <c r="G20" s="126"/>
      <c r="H20" s="126"/>
      <c r="I20" s="127">
        <v>20</v>
      </c>
      <c r="J20" s="128"/>
      <c r="K20" s="48">
        <v>4</v>
      </c>
      <c r="L20" s="48">
        <v>4</v>
      </c>
      <c r="M20" s="48">
        <v>4</v>
      </c>
      <c r="N20" s="48">
        <v>8</v>
      </c>
      <c r="O20" s="48">
        <v>1</v>
      </c>
      <c r="P20" s="49">
        <v>0</v>
      </c>
      <c r="Q20" s="49">
        <v>0</v>
      </c>
      <c r="R20" s="48">
        <v>1</v>
      </c>
      <c r="S20" s="48">
        <v>0</v>
      </c>
      <c r="T20" s="48">
        <v>4</v>
      </c>
      <c r="U20" s="48">
        <v>8</v>
      </c>
      <c r="V20" s="48">
        <v>2</v>
      </c>
      <c r="W20" s="49">
        <v>0.875</v>
      </c>
      <c r="X20" s="49">
        <v>0.4166666666666667</v>
      </c>
      <c r="Y20" s="79"/>
      <c r="Z20" s="79"/>
      <c r="AA20" s="79"/>
      <c r="AB20" s="87" t="s">
        <v>8583</v>
      </c>
      <c r="AC20" s="87" t="s">
        <v>8748</v>
      </c>
      <c r="AD20" s="87" t="s">
        <v>8815</v>
      </c>
      <c r="AE20" s="87" t="s">
        <v>8831</v>
      </c>
      <c r="AF20" s="87" t="s">
        <v>8867</v>
      </c>
    </row>
    <row r="21" spans="1:32" ht="15">
      <c r="A21" s="90" t="s">
        <v>8133</v>
      </c>
      <c r="B21" s="66" t="s">
        <v>8388</v>
      </c>
      <c r="C21" s="66" t="s">
        <v>59</v>
      </c>
      <c r="D21" s="124"/>
      <c r="E21" s="123"/>
      <c r="F21" s="125"/>
      <c r="G21" s="126"/>
      <c r="H21" s="126"/>
      <c r="I21" s="127">
        <v>21</v>
      </c>
      <c r="J21" s="128"/>
      <c r="K21" s="48">
        <v>4</v>
      </c>
      <c r="L21" s="48">
        <v>5</v>
      </c>
      <c r="M21" s="48">
        <v>0</v>
      </c>
      <c r="N21" s="48">
        <v>5</v>
      </c>
      <c r="O21" s="48">
        <v>2</v>
      </c>
      <c r="P21" s="49">
        <v>0</v>
      </c>
      <c r="Q21" s="49">
        <v>0</v>
      </c>
      <c r="R21" s="48">
        <v>1</v>
      </c>
      <c r="S21" s="48">
        <v>0</v>
      </c>
      <c r="T21" s="48">
        <v>4</v>
      </c>
      <c r="U21" s="48">
        <v>5</v>
      </c>
      <c r="V21" s="48">
        <v>2</v>
      </c>
      <c r="W21" s="49">
        <v>1.125</v>
      </c>
      <c r="X21" s="49">
        <v>0.25</v>
      </c>
      <c r="Y21" s="79"/>
      <c r="Z21" s="79"/>
      <c r="AA21" s="79"/>
      <c r="AB21" s="87" t="s">
        <v>8584</v>
      </c>
      <c r="AC21" s="87" t="s">
        <v>8749</v>
      </c>
      <c r="AD21" s="87" t="s">
        <v>862</v>
      </c>
      <c r="AE21" s="87"/>
      <c r="AF21" s="87" t="s">
        <v>8868</v>
      </c>
    </row>
    <row r="22" spans="1:32" ht="15">
      <c r="A22" s="90" t="s">
        <v>8134</v>
      </c>
      <c r="B22" s="66" t="s">
        <v>8389</v>
      </c>
      <c r="C22" s="66" t="s">
        <v>59</v>
      </c>
      <c r="D22" s="124"/>
      <c r="E22" s="123"/>
      <c r="F22" s="125"/>
      <c r="G22" s="126"/>
      <c r="H22" s="126"/>
      <c r="I22" s="127">
        <v>22</v>
      </c>
      <c r="J22" s="128"/>
      <c r="K22" s="48">
        <v>4</v>
      </c>
      <c r="L22" s="48">
        <v>5</v>
      </c>
      <c r="M22" s="48">
        <v>0</v>
      </c>
      <c r="N22" s="48">
        <v>5</v>
      </c>
      <c r="O22" s="48">
        <v>0</v>
      </c>
      <c r="P22" s="49">
        <v>0</v>
      </c>
      <c r="Q22" s="49">
        <v>0</v>
      </c>
      <c r="R22" s="48">
        <v>1</v>
      </c>
      <c r="S22" s="48">
        <v>0</v>
      </c>
      <c r="T22" s="48">
        <v>4</v>
      </c>
      <c r="U22" s="48">
        <v>5</v>
      </c>
      <c r="V22" s="48">
        <v>2</v>
      </c>
      <c r="W22" s="49">
        <v>0.875</v>
      </c>
      <c r="X22" s="49">
        <v>0.4166666666666667</v>
      </c>
      <c r="Y22" s="79"/>
      <c r="Z22" s="79"/>
      <c r="AA22" s="79"/>
      <c r="AB22" s="87" t="s">
        <v>8585</v>
      </c>
      <c r="AC22" s="87" t="s">
        <v>8750</v>
      </c>
      <c r="AD22" s="87" t="s">
        <v>720</v>
      </c>
      <c r="AE22" s="87" t="s">
        <v>719</v>
      </c>
      <c r="AF22" s="87" t="s">
        <v>8869</v>
      </c>
    </row>
    <row r="23" spans="1:32" ht="15">
      <c r="A23" s="90" t="s">
        <v>8135</v>
      </c>
      <c r="B23" s="66" t="s">
        <v>8390</v>
      </c>
      <c r="C23" s="66" t="s">
        <v>59</v>
      </c>
      <c r="D23" s="124"/>
      <c r="E23" s="123"/>
      <c r="F23" s="125"/>
      <c r="G23" s="126"/>
      <c r="H23" s="126"/>
      <c r="I23" s="127">
        <v>23</v>
      </c>
      <c r="J23" s="128"/>
      <c r="K23" s="48">
        <v>4</v>
      </c>
      <c r="L23" s="48">
        <v>4</v>
      </c>
      <c r="M23" s="48">
        <v>0</v>
      </c>
      <c r="N23" s="48">
        <v>4</v>
      </c>
      <c r="O23" s="48">
        <v>1</v>
      </c>
      <c r="P23" s="49">
        <v>0</v>
      </c>
      <c r="Q23" s="49">
        <v>0</v>
      </c>
      <c r="R23" s="48">
        <v>1</v>
      </c>
      <c r="S23" s="48">
        <v>0</v>
      </c>
      <c r="T23" s="48">
        <v>4</v>
      </c>
      <c r="U23" s="48">
        <v>4</v>
      </c>
      <c r="V23" s="48">
        <v>2</v>
      </c>
      <c r="W23" s="49">
        <v>1.125</v>
      </c>
      <c r="X23" s="49">
        <v>0.25</v>
      </c>
      <c r="Y23" s="79"/>
      <c r="Z23" s="79"/>
      <c r="AA23" s="79"/>
      <c r="AB23" s="87" t="s">
        <v>8586</v>
      </c>
      <c r="AC23" s="87" t="s">
        <v>8751</v>
      </c>
      <c r="AD23" s="87"/>
      <c r="AE23" s="87"/>
      <c r="AF23" s="87" t="s">
        <v>8870</v>
      </c>
    </row>
    <row r="24" spans="1:32" ht="15">
      <c r="A24" s="90" t="s">
        <v>8136</v>
      </c>
      <c r="B24" s="66" t="s">
        <v>8391</v>
      </c>
      <c r="C24" s="66" t="s">
        <v>59</v>
      </c>
      <c r="D24" s="124"/>
      <c r="E24" s="123"/>
      <c r="F24" s="125"/>
      <c r="G24" s="126"/>
      <c r="H24" s="126"/>
      <c r="I24" s="127">
        <v>24</v>
      </c>
      <c r="J24" s="128"/>
      <c r="K24" s="48">
        <v>4</v>
      </c>
      <c r="L24" s="48">
        <v>3</v>
      </c>
      <c r="M24" s="48">
        <v>0</v>
      </c>
      <c r="N24" s="48">
        <v>3</v>
      </c>
      <c r="O24" s="48">
        <v>0</v>
      </c>
      <c r="P24" s="49">
        <v>0</v>
      </c>
      <c r="Q24" s="49">
        <v>0</v>
      </c>
      <c r="R24" s="48">
        <v>1</v>
      </c>
      <c r="S24" s="48">
        <v>0</v>
      </c>
      <c r="T24" s="48">
        <v>4</v>
      </c>
      <c r="U24" s="48">
        <v>3</v>
      </c>
      <c r="V24" s="48">
        <v>2</v>
      </c>
      <c r="W24" s="49">
        <v>1.125</v>
      </c>
      <c r="X24" s="49">
        <v>0.25</v>
      </c>
      <c r="Y24" s="79"/>
      <c r="Z24" s="79"/>
      <c r="AA24" s="79"/>
      <c r="AB24" s="87" t="s">
        <v>3679</v>
      </c>
      <c r="AC24" s="87" t="s">
        <v>3679</v>
      </c>
      <c r="AD24" s="87" t="s">
        <v>799</v>
      </c>
      <c r="AE24" s="87" t="s">
        <v>8832</v>
      </c>
      <c r="AF24" s="87" t="s">
        <v>8871</v>
      </c>
    </row>
    <row r="25" spans="1:32" ht="15">
      <c r="A25" s="90" t="s">
        <v>8137</v>
      </c>
      <c r="B25" s="66" t="s">
        <v>8392</v>
      </c>
      <c r="C25" s="66" t="s">
        <v>59</v>
      </c>
      <c r="D25" s="124"/>
      <c r="E25" s="123"/>
      <c r="F25" s="125"/>
      <c r="G25" s="126"/>
      <c r="H25" s="126"/>
      <c r="I25" s="127">
        <v>25</v>
      </c>
      <c r="J25" s="128"/>
      <c r="K25" s="48">
        <v>4</v>
      </c>
      <c r="L25" s="48">
        <v>4</v>
      </c>
      <c r="M25" s="48">
        <v>0</v>
      </c>
      <c r="N25" s="48">
        <v>4</v>
      </c>
      <c r="O25" s="48">
        <v>1</v>
      </c>
      <c r="P25" s="49">
        <v>0</v>
      </c>
      <c r="Q25" s="49">
        <v>0</v>
      </c>
      <c r="R25" s="48">
        <v>1</v>
      </c>
      <c r="S25" s="48">
        <v>0</v>
      </c>
      <c r="T25" s="48">
        <v>4</v>
      </c>
      <c r="U25" s="48">
        <v>4</v>
      </c>
      <c r="V25" s="48">
        <v>2</v>
      </c>
      <c r="W25" s="49">
        <v>1.125</v>
      </c>
      <c r="X25" s="49">
        <v>0.25</v>
      </c>
      <c r="Y25" s="79" t="s">
        <v>1270</v>
      </c>
      <c r="Z25" s="79" t="s">
        <v>1314</v>
      </c>
      <c r="AA25" s="79"/>
      <c r="AB25" s="87" t="s">
        <v>8587</v>
      </c>
      <c r="AC25" s="87" t="s">
        <v>8752</v>
      </c>
      <c r="AD25" s="87"/>
      <c r="AE25" s="87"/>
      <c r="AF25" s="87" t="s">
        <v>8872</v>
      </c>
    </row>
    <row r="26" spans="1:32" ht="15">
      <c r="A26" s="90" t="s">
        <v>8138</v>
      </c>
      <c r="B26" s="66" t="s">
        <v>8393</v>
      </c>
      <c r="C26" s="66" t="s">
        <v>59</v>
      </c>
      <c r="D26" s="124"/>
      <c r="E26" s="123"/>
      <c r="F26" s="125"/>
      <c r="G26" s="126"/>
      <c r="H26" s="126"/>
      <c r="I26" s="127">
        <v>26</v>
      </c>
      <c r="J26" s="128"/>
      <c r="K26" s="48">
        <v>4</v>
      </c>
      <c r="L26" s="48">
        <v>4</v>
      </c>
      <c r="M26" s="48">
        <v>0</v>
      </c>
      <c r="N26" s="48">
        <v>4</v>
      </c>
      <c r="O26" s="48">
        <v>0</v>
      </c>
      <c r="P26" s="49">
        <v>0</v>
      </c>
      <c r="Q26" s="49">
        <v>0</v>
      </c>
      <c r="R26" s="48">
        <v>1</v>
      </c>
      <c r="S26" s="48">
        <v>0</v>
      </c>
      <c r="T26" s="48">
        <v>4</v>
      </c>
      <c r="U26" s="48">
        <v>4</v>
      </c>
      <c r="V26" s="48">
        <v>2</v>
      </c>
      <c r="W26" s="49">
        <v>1</v>
      </c>
      <c r="X26" s="49">
        <v>0.3333333333333333</v>
      </c>
      <c r="Y26" s="79" t="s">
        <v>1284</v>
      </c>
      <c r="Z26" s="79" t="s">
        <v>1313</v>
      </c>
      <c r="AA26" s="79"/>
      <c r="AB26" s="87" t="s">
        <v>8588</v>
      </c>
      <c r="AC26" s="87" t="s">
        <v>8753</v>
      </c>
      <c r="AD26" s="87" t="s">
        <v>807</v>
      </c>
      <c r="AE26" s="87" t="s">
        <v>806</v>
      </c>
      <c r="AF26" s="87" t="s">
        <v>8873</v>
      </c>
    </row>
    <row r="27" spans="1:32" ht="15">
      <c r="A27" s="90" t="s">
        <v>8139</v>
      </c>
      <c r="B27" s="66" t="s">
        <v>8382</v>
      </c>
      <c r="C27" s="66" t="s">
        <v>61</v>
      </c>
      <c r="D27" s="124"/>
      <c r="E27" s="123"/>
      <c r="F27" s="125"/>
      <c r="G27" s="126"/>
      <c r="H27" s="126"/>
      <c r="I27" s="127">
        <v>27</v>
      </c>
      <c r="J27" s="128"/>
      <c r="K27" s="48">
        <v>4</v>
      </c>
      <c r="L27" s="48">
        <v>3</v>
      </c>
      <c r="M27" s="48">
        <v>0</v>
      </c>
      <c r="N27" s="48">
        <v>3</v>
      </c>
      <c r="O27" s="48">
        <v>0</v>
      </c>
      <c r="P27" s="49">
        <v>0</v>
      </c>
      <c r="Q27" s="49">
        <v>0</v>
      </c>
      <c r="R27" s="48">
        <v>1</v>
      </c>
      <c r="S27" s="48">
        <v>0</v>
      </c>
      <c r="T27" s="48">
        <v>4</v>
      </c>
      <c r="U27" s="48">
        <v>3</v>
      </c>
      <c r="V27" s="48">
        <v>2</v>
      </c>
      <c r="W27" s="49">
        <v>1.125</v>
      </c>
      <c r="X27" s="49">
        <v>0.25</v>
      </c>
      <c r="Y27" s="79"/>
      <c r="Z27" s="79"/>
      <c r="AA27" s="79"/>
      <c r="AB27" s="87" t="s">
        <v>3679</v>
      </c>
      <c r="AC27" s="87" t="s">
        <v>3679</v>
      </c>
      <c r="AD27" s="87" t="s">
        <v>783</v>
      </c>
      <c r="AE27" s="87" t="s">
        <v>8833</v>
      </c>
      <c r="AF27" s="87" t="s">
        <v>8874</v>
      </c>
    </row>
    <row r="28" spans="1:32" ht="15">
      <c r="A28" s="90" t="s">
        <v>8140</v>
      </c>
      <c r="B28" s="66" t="s">
        <v>8383</v>
      </c>
      <c r="C28" s="66" t="s">
        <v>61</v>
      </c>
      <c r="D28" s="124"/>
      <c r="E28" s="123"/>
      <c r="F28" s="125"/>
      <c r="G28" s="126"/>
      <c r="H28" s="126"/>
      <c r="I28" s="127">
        <v>28</v>
      </c>
      <c r="J28" s="128"/>
      <c r="K28" s="48">
        <v>4</v>
      </c>
      <c r="L28" s="48">
        <v>3</v>
      </c>
      <c r="M28" s="48">
        <v>0</v>
      </c>
      <c r="N28" s="48">
        <v>3</v>
      </c>
      <c r="O28" s="48">
        <v>0</v>
      </c>
      <c r="P28" s="49">
        <v>0</v>
      </c>
      <c r="Q28" s="49">
        <v>0</v>
      </c>
      <c r="R28" s="48">
        <v>1</v>
      </c>
      <c r="S28" s="48">
        <v>0</v>
      </c>
      <c r="T28" s="48">
        <v>4</v>
      </c>
      <c r="U28" s="48">
        <v>3</v>
      </c>
      <c r="V28" s="48">
        <v>3</v>
      </c>
      <c r="W28" s="49">
        <v>1.25</v>
      </c>
      <c r="X28" s="49">
        <v>0.25</v>
      </c>
      <c r="Y28" s="79"/>
      <c r="Z28" s="79"/>
      <c r="AA28" s="79"/>
      <c r="AB28" s="87" t="s">
        <v>8589</v>
      </c>
      <c r="AC28" s="87" t="s">
        <v>3679</v>
      </c>
      <c r="AD28" s="87" t="s">
        <v>8816</v>
      </c>
      <c r="AE28" s="87" t="s">
        <v>766</v>
      </c>
      <c r="AF28" s="87" t="s">
        <v>8875</v>
      </c>
    </row>
    <row r="29" spans="1:32" ht="15">
      <c r="A29" s="90" t="s">
        <v>8141</v>
      </c>
      <c r="B29" s="66" t="s">
        <v>8384</v>
      </c>
      <c r="C29" s="66" t="s">
        <v>61</v>
      </c>
      <c r="D29" s="124"/>
      <c r="E29" s="123"/>
      <c r="F29" s="125"/>
      <c r="G29" s="126"/>
      <c r="H29" s="126"/>
      <c r="I29" s="127">
        <v>29</v>
      </c>
      <c r="J29" s="128"/>
      <c r="K29" s="48">
        <v>4</v>
      </c>
      <c r="L29" s="48">
        <v>4</v>
      </c>
      <c r="M29" s="48">
        <v>0</v>
      </c>
      <c r="N29" s="48">
        <v>4</v>
      </c>
      <c r="O29" s="48">
        <v>1</v>
      </c>
      <c r="P29" s="49">
        <v>0</v>
      </c>
      <c r="Q29" s="49">
        <v>0</v>
      </c>
      <c r="R29" s="48">
        <v>1</v>
      </c>
      <c r="S29" s="48">
        <v>0</v>
      </c>
      <c r="T29" s="48">
        <v>4</v>
      </c>
      <c r="U29" s="48">
        <v>4</v>
      </c>
      <c r="V29" s="48">
        <v>2</v>
      </c>
      <c r="W29" s="49">
        <v>1.125</v>
      </c>
      <c r="X29" s="49">
        <v>0.25</v>
      </c>
      <c r="Y29" s="79" t="s">
        <v>1290</v>
      </c>
      <c r="Z29" s="79" t="s">
        <v>1321</v>
      </c>
      <c r="AA29" s="79" t="s">
        <v>1340</v>
      </c>
      <c r="AB29" s="87" t="s">
        <v>8590</v>
      </c>
      <c r="AC29" s="87" t="s">
        <v>8754</v>
      </c>
      <c r="AD29" s="87"/>
      <c r="AE29" s="87"/>
      <c r="AF29" s="87" t="s">
        <v>8876</v>
      </c>
    </row>
    <row r="30" spans="1:32" ht="15">
      <c r="A30" s="90" t="s">
        <v>8142</v>
      </c>
      <c r="B30" s="66" t="s">
        <v>8385</v>
      </c>
      <c r="C30" s="66" t="s">
        <v>61</v>
      </c>
      <c r="D30" s="124"/>
      <c r="E30" s="123"/>
      <c r="F30" s="125"/>
      <c r="G30" s="126"/>
      <c r="H30" s="126"/>
      <c r="I30" s="127">
        <v>30</v>
      </c>
      <c r="J30" s="128"/>
      <c r="K30" s="48">
        <v>4</v>
      </c>
      <c r="L30" s="48">
        <v>3</v>
      </c>
      <c r="M30" s="48">
        <v>0</v>
      </c>
      <c r="N30" s="48">
        <v>3</v>
      </c>
      <c r="O30" s="48">
        <v>0</v>
      </c>
      <c r="P30" s="49">
        <v>0</v>
      </c>
      <c r="Q30" s="49">
        <v>0</v>
      </c>
      <c r="R30" s="48">
        <v>1</v>
      </c>
      <c r="S30" s="48">
        <v>0</v>
      </c>
      <c r="T30" s="48">
        <v>4</v>
      </c>
      <c r="U30" s="48">
        <v>3</v>
      </c>
      <c r="V30" s="48">
        <v>2</v>
      </c>
      <c r="W30" s="49">
        <v>1.125</v>
      </c>
      <c r="X30" s="49">
        <v>0.25</v>
      </c>
      <c r="Y30" s="79"/>
      <c r="Z30" s="79"/>
      <c r="AA30" s="79"/>
      <c r="AB30" s="87" t="s">
        <v>3679</v>
      </c>
      <c r="AC30" s="87" t="s">
        <v>3679</v>
      </c>
      <c r="AD30" s="87" t="s">
        <v>742</v>
      </c>
      <c r="AE30" s="87" t="s">
        <v>8834</v>
      </c>
      <c r="AF30" s="87" t="s">
        <v>8877</v>
      </c>
    </row>
    <row r="31" spans="1:32" ht="15">
      <c r="A31" s="90" t="s">
        <v>8143</v>
      </c>
      <c r="B31" s="66" t="s">
        <v>8386</v>
      </c>
      <c r="C31" s="66" t="s">
        <v>61</v>
      </c>
      <c r="D31" s="124"/>
      <c r="E31" s="123"/>
      <c r="F31" s="125"/>
      <c r="G31" s="126"/>
      <c r="H31" s="126"/>
      <c r="I31" s="127">
        <v>31</v>
      </c>
      <c r="J31" s="128"/>
      <c r="K31" s="48">
        <v>4</v>
      </c>
      <c r="L31" s="48">
        <v>3</v>
      </c>
      <c r="M31" s="48">
        <v>0</v>
      </c>
      <c r="N31" s="48">
        <v>3</v>
      </c>
      <c r="O31" s="48">
        <v>0</v>
      </c>
      <c r="P31" s="49">
        <v>0</v>
      </c>
      <c r="Q31" s="49">
        <v>0</v>
      </c>
      <c r="R31" s="48">
        <v>1</v>
      </c>
      <c r="S31" s="48">
        <v>0</v>
      </c>
      <c r="T31" s="48">
        <v>4</v>
      </c>
      <c r="U31" s="48">
        <v>3</v>
      </c>
      <c r="V31" s="48">
        <v>2</v>
      </c>
      <c r="W31" s="49">
        <v>1.125</v>
      </c>
      <c r="X31" s="49">
        <v>0.25</v>
      </c>
      <c r="Y31" s="79"/>
      <c r="Z31" s="79"/>
      <c r="AA31" s="79"/>
      <c r="AB31" s="87" t="s">
        <v>8591</v>
      </c>
      <c r="AC31" s="87" t="s">
        <v>3679</v>
      </c>
      <c r="AD31" s="87" t="s">
        <v>836</v>
      </c>
      <c r="AE31" s="87" t="s">
        <v>8835</v>
      </c>
      <c r="AF31" s="87" t="s">
        <v>8878</v>
      </c>
    </row>
    <row r="32" spans="1:32" ht="15">
      <c r="A32" s="90" t="s">
        <v>8144</v>
      </c>
      <c r="B32" s="66" t="s">
        <v>8387</v>
      </c>
      <c r="C32" s="66" t="s">
        <v>61</v>
      </c>
      <c r="D32" s="124"/>
      <c r="E32" s="123"/>
      <c r="F32" s="125"/>
      <c r="G32" s="126"/>
      <c r="H32" s="126"/>
      <c r="I32" s="127">
        <v>32</v>
      </c>
      <c r="J32" s="128"/>
      <c r="K32" s="48">
        <v>3</v>
      </c>
      <c r="L32" s="48">
        <v>3</v>
      </c>
      <c r="M32" s="48">
        <v>0</v>
      </c>
      <c r="N32" s="48">
        <v>3</v>
      </c>
      <c r="O32" s="48">
        <v>1</v>
      </c>
      <c r="P32" s="49">
        <v>0</v>
      </c>
      <c r="Q32" s="49">
        <v>0</v>
      </c>
      <c r="R32" s="48">
        <v>1</v>
      </c>
      <c r="S32" s="48">
        <v>0</v>
      </c>
      <c r="T32" s="48">
        <v>3</v>
      </c>
      <c r="U32" s="48">
        <v>3</v>
      </c>
      <c r="V32" s="48">
        <v>2</v>
      </c>
      <c r="W32" s="49">
        <v>0.888889</v>
      </c>
      <c r="X32" s="49">
        <v>0.3333333333333333</v>
      </c>
      <c r="Y32" s="79" t="s">
        <v>1281</v>
      </c>
      <c r="Z32" s="79" t="s">
        <v>1314</v>
      </c>
      <c r="AA32" s="79"/>
      <c r="AB32" s="87" t="s">
        <v>8592</v>
      </c>
      <c r="AC32" s="87" t="s">
        <v>8755</v>
      </c>
      <c r="AD32" s="87"/>
      <c r="AE32" s="87"/>
      <c r="AF32" s="87" t="s">
        <v>8879</v>
      </c>
    </row>
    <row r="33" spans="1:32" ht="15">
      <c r="A33" s="90" t="s">
        <v>8145</v>
      </c>
      <c r="B33" s="66" t="s">
        <v>8388</v>
      </c>
      <c r="C33" s="66" t="s">
        <v>61</v>
      </c>
      <c r="D33" s="124"/>
      <c r="E33" s="123"/>
      <c r="F33" s="125"/>
      <c r="G33" s="126"/>
      <c r="H33" s="126"/>
      <c r="I33" s="127">
        <v>33</v>
      </c>
      <c r="J33" s="128"/>
      <c r="K33" s="48">
        <v>3</v>
      </c>
      <c r="L33" s="48">
        <v>3</v>
      </c>
      <c r="M33" s="48">
        <v>0</v>
      </c>
      <c r="N33" s="48">
        <v>3</v>
      </c>
      <c r="O33" s="48">
        <v>1</v>
      </c>
      <c r="P33" s="49">
        <v>0</v>
      </c>
      <c r="Q33" s="49">
        <v>0</v>
      </c>
      <c r="R33" s="48">
        <v>1</v>
      </c>
      <c r="S33" s="48">
        <v>0</v>
      </c>
      <c r="T33" s="48">
        <v>3</v>
      </c>
      <c r="U33" s="48">
        <v>3</v>
      </c>
      <c r="V33" s="48">
        <v>2</v>
      </c>
      <c r="W33" s="49">
        <v>0.888889</v>
      </c>
      <c r="X33" s="49">
        <v>0.3333333333333333</v>
      </c>
      <c r="Y33" s="79"/>
      <c r="Z33" s="79"/>
      <c r="AA33" s="79"/>
      <c r="AB33" s="87" t="s">
        <v>8593</v>
      </c>
      <c r="AC33" s="87" t="s">
        <v>8756</v>
      </c>
      <c r="AD33" s="87"/>
      <c r="AE33" s="87"/>
      <c r="AF33" s="87" t="s">
        <v>8880</v>
      </c>
    </row>
    <row r="34" spans="1:32" ht="15">
      <c r="A34" s="90" t="s">
        <v>8146</v>
      </c>
      <c r="B34" s="66" t="s">
        <v>8389</v>
      </c>
      <c r="C34" s="66" t="s">
        <v>61</v>
      </c>
      <c r="D34" s="124"/>
      <c r="E34" s="123"/>
      <c r="F34" s="125"/>
      <c r="G34" s="126"/>
      <c r="H34" s="126"/>
      <c r="I34" s="127">
        <v>34</v>
      </c>
      <c r="J34" s="128"/>
      <c r="K34" s="48">
        <v>3</v>
      </c>
      <c r="L34" s="48">
        <v>3</v>
      </c>
      <c r="M34" s="48">
        <v>0</v>
      </c>
      <c r="N34" s="48">
        <v>3</v>
      </c>
      <c r="O34" s="48">
        <v>0</v>
      </c>
      <c r="P34" s="49">
        <v>0</v>
      </c>
      <c r="Q34" s="49">
        <v>0</v>
      </c>
      <c r="R34" s="48">
        <v>1</v>
      </c>
      <c r="S34" s="48">
        <v>0</v>
      </c>
      <c r="T34" s="48">
        <v>3</v>
      </c>
      <c r="U34" s="48">
        <v>3</v>
      </c>
      <c r="V34" s="48">
        <v>1</v>
      </c>
      <c r="W34" s="49">
        <v>0.666667</v>
      </c>
      <c r="X34" s="49">
        <v>0.5</v>
      </c>
      <c r="Y34" s="79"/>
      <c r="Z34" s="79"/>
      <c r="AA34" s="79"/>
      <c r="AB34" s="87" t="s">
        <v>8594</v>
      </c>
      <c r="AC34" s="87" t="s">
        <v>3679</v>
      </c>
      <c r="AD34" s="87" t="s">
        <v>775</v>
      </c>
      <c r="AE34" s="87" t="s">
        <v>418</v>
      </c>
      <c r="AF34" s="87" t="s">
        <v>8881</v>
      </c>
    </row>
    <row r="35" spans="1:32" ht="15">
      <c r="A35" s="90" t="s">
        <v>8147</v>
      </c>
      <c r="B35" s="66" t="s">
        <v>8390</v>
      </c>
      <c r="C35" s="66" t="s">
        <v>61</v>
      </c>
      <c r="D35" s="124"/>
      <c r="E35" s="123"/>
      <c r="F35" s="125"/>
      <c r="G35" s="126"/>
      <c r="H35" s="126"/>
      <c r="I35" s="127">
        <v>35</v>
      </c>
      <c r="J35" s="128"/>
      <c r="K35" s="48">
        <v>3</v>
      </c>
      <c r="L35" s="48">
        <v>2</v>
      </c>
      <c r="M35" s="48">
        <v>0</v>
      </c>
      <c r="N35" s="48">
        <v>2</v>
      </c>
      <c r="O35" s="48">
        <v>0</v>
      </c>
      <c r="P35" s="49">
        <v>0</v>
      </c>
      <c r="Q35" s="49">
        <v>0</v>
      </c>
      <c r="R35" s="48">
        <v>1</v>
      </c>
      <c r="S35" s="48">
        <v>0</v>
      </c>
      <c r="T35" s="48">
        <v>3</v>
      </c>
      <c r="U35" s="48">
        <v>2</v>
      </c>
      <c r="V35" s="48">
        <v>2</v>
      </c>
      <c r="W35" s="49">
        <v>0.888889</v>
      </c>
      <c r="X35" s="49">
        <v>0.3333333333333333</v>
      </c>
      <c r="Y35" s="79"/>
      <c r="Z35" s="79"/>
      <c r="AA35" s="79"/>
      <c r="AB35" s="87" t="s">
        <v>3679</v>
      </c>
      <c r="AC35" s="87" t="s">
        <v>3679</v>
      </c>
      <c r="AD35" s="87" t="s">
        <v>825</v>
      </c>
      <c r="AE35" s="87" t="s">
        <v>824</v>
      </c>
      <c r="AF35" s="87" t="s">
        <v>8882</v>
      </c>
    </row>
    <row r="36" spans="1:32" ht="15">
      <c r="A36" s="90" t="s">
        <v>8148</v>
      </c>
      <c r="B36" s="66" t="s">
        <v>8391</v>
      </c>
      <c r="C36" s="66" t="s">
        <v>61</v>
      </c>
      <c r="D36" s="124"/>
      <c r="E36" s="123"/>
      <c r="F36" s="125"/>
      <c r="G36" s="126"/>
      <c r="H36" s="126"/>
      <c r="I36" s="127">
        <v>36</v>
      </c>
      <c r="J36" s="128"/>
      <c r="K36" s="48">
        <v>3</v>
      </c>
      <c r="L36" s="48">
        <v>4</v>
      </c>
      <c r="M36" s="48">
        <v>0</v>
      </c>
      <c r="N36" s="48">
        <v>4</v>
      </c>
      <c r="O36" s="48">
        <v>1</v>
      </c>
      <c r="P36" s="49">
        <v>0.5</v>
      </c>
      <c r="Q36" s="49">
        <v>0.6666666666666666</v>
      </c>
      <c r="R36" s="48">
        <v>1</v>
      </c>
      <c r="S36" s="48">
        <v>0</v>
      </c>
      <c r="T36" s="48">
        <v>3</v>
      </c>
      <c r="U36" s="48">
        <v>4</v>
      </c>
      <c r="V36" s="48">
        <v>2</v>
      </c>
      <c r="W36" s="49">
        <v>0.888889</v>
      </c>
      <c r="X36" s="49">
        <v>0.5</v>
      </c>
      <c r="Y36" s="79"/>
      <c r="Z36" s="79"/>
      <c r="AA36" s="79"/>
      <c r="AB36" s="87" t="s">
        <v>8595</v>
      </c>
      <c r="AC36" s="87" t="s">
        <v>8757</v>
      </c>
      <c r="AD36" s="87" t="s">
        <v>8817</v>
      </c>
      <c r="AE36" s="87"/>
      <c r="AF36" s="87" t="s">
        <v>8883</v>
      </c>
    </row>
    <row r="37" spans="1:32" ht="15">
      <c r="A37" s="90" t="s">
        <v>8149</v>
      </c>
      <c r="B37" s="66" t="s">
        <v>8392</v>
      </c>
      <c r="C37" s="66" t="s">
        <v>61</v>
      </c>
      <c r="D37" s="124"/>
      <c r="E37" s="123"/>
      <c r="F37" s="125"/>
      <c r="G37" s="126"/>
      <c r="H37" s="126"/>
      <c r="I37" s="127">
        <v>37</v>
      </c>
      <c r="J37" s="128"/>
      <c r="K37" s="48">
        <v>3</v>
      </c>
      <c r="L37" s="48">
        <v>2</v>
      </c>
      <c r="M37" s="48">
        <v>0</v>
      </c>
      <c r="N37" s="48">
        <v>2</v>
      </c>
      <c r="O37" s="48">
        <v>0</v>
      </c>
      <c r="P37" s="49">
        <v>0</v>
      </c>
      <c r="Q37" s="49">
        <v>0</v>
      </c>
      <c r="R37" s="48">
        <v>1</v>
      </c>
      <c r="S37" s="48">
        <v>0</v>
      </c>
      <c r="T37" s="48">
        <v>3</v>
      </c>
      <c r="U37" s="48">
        <v>2</v>
      </c>
      <c r="V37" s="48">
        <v>2</v>
      </c>
      <c r="W37" s="49">
        <v>0.888889</v>
      </c>
      <c r="X37" s="49">
        <v>0.3333333333333333</v>
      </c>
      <c r="Y37" s="79"/>
      <c r="Z37" s="79"/>
      <c r="AA37" s="79"/>
      <c r="AB37" s="87" t="s">
        <v>3679</v>
      </c>
      <c r="AC37" s="87" t="s">
        <v>3679</v>
      </c>
      <c r="AD37" s="87" t="s">
        <v>706</v>
      </c>
      <c r="AE37" s="87" t="s">
        <v>705</v>
      </c>
      <c r="AF37" s="87" t="s">
        <v>8884</v>
      </c>
    </row>
    <row r="38" spans="1:32" ht="15">
      <c r="A38" s="90" t="s">
        <v>8150</v>
      </c>
      <c r="B38" s="66" t="s">
        <v>8393</v>
      </c>
      <c r="C38" s="66" t="s">
        <v>61</v>
      </c>
      <c r="D38" s="124"/>
      <c r="E38" s="123"/>
      <c r="F38" s="125"/>
      <c r="G38" s="126"/>
      <c r="H38" s="126"/>
      <c r="I38" s="127">
        <v>38</v>
      </c>
      <c r="J38" s="128"/>
      <c r="K38" s="48">
        <v>3</v>
      </c>
      <c r="L38" s="48">
        <v>2</v>
      </c>
      <c r="M38" s="48">
        <v>0</v>
      </c>
      <c r="N38" s="48">
        <v>2</v>
      </c>
      <c r="O38" s="48">
        <v>0</v>
      </c>
      <c r="P38" s="49">
        <v>0</v>
      </c>
      <c r="Q38" s="49">
        <v>0</v>
      </c>
      <c r="R38" s="48">
        <v>1</v>
      </c>
      <c r="S38" s="48">
        <v>0</v>
      </c>
      <c r="T38" s="48">
        <v>3</v>
      </c>
      <c r="U38" s="48">
        <v>2</v>
      </c>
      <c r="V38" s="48">
        <v>2</v>
      </c>
      <c r="W38" s="49">
        <v>0.888889</v>
      </c>
      <c r="X38" s="49">
        <v>0.3333333333333333</v>
      </c>
      <c r="Y38" s="79"/>
      <c r="Z38" s="79"/>
      <c r="AA38" s="79"/>
      <c r="AB38" s="87" t="s">
        <v>3679</v>
      </c>
      <c r="AC38" s="87" t="s">
        <v>3679</v>
      </c>
      <c r="AD38" s="87" t="s">
        <v>745</v>
      </c>
      <c r="AE38" s="87" t="s">
        <v>744</v>
      </c>
      <c r="AF38" s="87" t="s">
        <v>8885</v>
      </c>
    </row>
    <row r="39" spans="1:32" ht="15">
      <c r="A39" s="90" t="s">
        <v>8151</v>
      </c>
      <c r="B39" s="66" t="s">
        <v>8382</v>
      </c>
      <c r="C39" s="66" t="s">
        <v>63</v>
      </c>
      <c r="D39" s="124"/>
      <c r="E39" s="123"/>
      <c r="F39" s="125"/>
      <c r="G39" s="126"/>
      <c r="H39" s="126"/>
      <c r="I39" s="127">
        <v>39</v>
      </c>
      <c r="J39" s="128"/>
      <c r="K39" s="48">
        <v>3</v>
      </c>
      <c r="L39" s="48">
        <v>3</v>
      </c>
      <c r="M39" s="48">
        <v>0</v>
      </c>
      <c r="N39" s="48">
        <v>3</v>
      </c>
      <c r="O39" s="48">
        <v>1</v>
      </c>
      <c r="P39" s="49">
        <v>0</v>
      </c>
      <c r="Q39" s="49">
        <v>0</v>
      </c>
      <c r="R39" s="48">
        <v>1</v>
      </c>
      <c r="S39" s="48">
        <v>0</v>
      </c>
      <c r="T39" s="48">
        <v>3</v>
      </c>
      <c r="U39" s="48">
        <v>3</v>
      </c>
      <c r="V39" s="48">
        <v>2</v>
      </c>
      <c r="W39" s="49">
        <v>0.888889</v>
      </c>
      <c r="X39" s="49">
        <v>0.3333333333333333</v>
      </c>
      <c r="Y39" s="79"/>
      <c r="Z39" s="79"/>
      <c r="AA39" s="79"/>
      <c r="AB39" s="87" t="s">
        <v>8596</v>
      </c>
      <c r="AC39" s="87" t="s">
        <v>8758</v>
      </c>
      <c r="AD39" s="87"/>
      <c r="AE39" s="87"/>
      <c r="AF39" s="87" t="s">
        <v>8886</v>
      </c>
    </row>
    <row r="40" spans="1:32" ht="15">
      <c r="A40" s="90" t="s">
        <v>8152</v>
      </c>
      <c r="B40" s="66" t="s">
        <v>8383</v>
      </c>
      <c r="C40" s="66" t="s">
        <v>63</v>
      </c>
      <c r="D40" s="124"/>
      <c r="E40" s="123"/>
      <c r="F40" s="125"/>
      <c r="G40" s="126"/>
      <c r="H40" s="126"/>
      <c r="I40" s="127">
        <v>40</v>
      </c>
      <c r="J40" s="128"/>
      <c r="K40" s="48">
        <v>3</v>
      </c>
      <c r="L40" s="48">
        <v>4</v>
      </c>
      <c r="M40" s="48">
        <v>0</v>
      </c>
      <c r="N40" s="48">
        <v>4</v>
      </c>
      <c r="O40" s="48">
        <v>0</v>
      </c>
      <c r="P40" s="49">
        <v>0.3333333333333333</v>
      </c>
      <c r="Q40" s="49">
        <v>0.5</v>
      </c>
      <c r="R40" s="48">
        <v>1</v>
      </c>
      <c r="S40" s="48">
        <v>0</v>
      </c>
      <c r="T40" s="48">
        <v>3</v>
      </c>
      <c r="U40" s="48">
        <v>4</v>
      </c>
      <c r="V40" s="48">
        <v>1</v>
      </c>
      <c r="W40" s="49">
        <v>0.666667</v>
      </c>
      <c r="X40" s="49">
        <v>0.6666666666666666</v>
      </c>
      <c r="Y40" s="79"/>
      <c r="Z40" s="79"/>
      <c r="AA40" s="79"/>
      <c r="AB40" s="87" t="s">
        <v>8597</v>
      </c>
      <c r="AC40" s="87" t="s">
        <v>3679</v>
      </c>
      <c r="AD40" s="87" t="s">
        <v>8818</v>
      </c>
      <c r="AE40" s="87" t="s">
        <v>8836</v>
      </c>
      <c r="AF40" s="87" t="s">
        <v>8887</v>
      </c>
    </row>
    <row r="41" spans="1:32" ht="15">
      <c r="A41" s="90" t="s">
        <v>8153</v>
      </c>
      <c r="B41" s="66" t="s">
        <v>8384</v>
      </c>
      <c r="C41" s="66" t="s">
        <v>63</v>
      </c>
      <c r="D41" s="124"/>
      <c r="E41" s="123"/>
      <c r="F41" s="125"/>
      <c r="G41" s="126"/>
      <c r="H41" s="126"/>
      <c r="I41" s="127">
        <v>41</v>
      </c>
      <c r="J41" s="128"/>
      <c r="K41" s="48">
        <v>3</v>
      </c>
      <c r="L41" s="48">
        <v>3</v>
      </c>
      <c r="M41" s="48">
        <v>0</v>
      </c>
      <c r="N41" s="48">
        <v>3</v>
      </c>
      <c r="O41" s="48">
        <v>1</v>
      </c>
      <c r="P41" s="49">
        <v>0</v>
      </c>
      <c r="Q41" s="49">
        <v>0</v>
      </c>
      <c r="R41" s="48">
        <v>1</v>
      </c>
      <c r="S41" s="48">
        <v>0</v>
      </c>
      <c r="T41" s="48">
        <v>3</v>
      </c>
      <c r="U41" s="48">
        <v>3</v>
      </c>
      <c r="V41" s="48">
        <v>2</v>
      </c>
      <c r="W41" s="49">
        <v>0.888889</v>
      </c>
      <c r="X41" s="49">
        <v>0.3333333333333333</v>
      </c>
      <c r="Y41" s="79"/>
      <c r="Z41" s="79"/>
      <c r="AA41" s="79" t="s">
        <v>1381</v>
      </c>
      <c r="AB41" s="87" t="s">
        <v>8598</v>
      </c>
      <c r="AC41" s="87" t="s">
        <v>8759</v>
      </c>
      <c r="AD41" s="87"/>
      <c r="AE41" s="87"/>
      <c r="AF41" s="87" t="s">
        <v>8888</v>
      </c>
    </row>
    <row r="42" spans="1:32" ht="15">
      <c r="A42" s="90" t="s">
        <v>8154</v>
      </c>
      <c r="B42" s="66" t="s">
        <v>8385</v>
      </c>
      <c r="C42" s="66" t="s">
        <v>63</v>
      </c>
      <c r="D42" s="124"/>
      <c r="E42" s="123"/>
      <c r="F42" s="125"/>
      <c r="G42" s="126"/>
      <c r="H42" s="126"/>
      <c r="I42" s="127">
        <v>42</v>
      </c>
      <c r="J42" s="128"/>
      <c r="K42" s="48">
        <v>3</v>
      </c>
      <c r="L42" s="48">
        <v>3</v>
      </c>
      <c r="M42" s="48">
        <v>0</v>
      </c>
      <c r="N42" s="48">
        <v>3</v>
      </c>
      <c r="O42" s="48">
        <v>1</v>
      </c>
      <c r="P42" s="49">
        <v>0</v>
      </c>
      <c r="Q42" s="49">
        <v>0</v>
      </c>
      <c r="R42" s="48">
        <v>1</v>
      </c>
      <c r="S42" s="48">
        <v>0</v>
      </c>
      <c r="T42" s="48">
        <v>3</v>
      </c>
      <c r="U42" s="48">
        <v>3</v>
      </c>
      <c r="V42" s="48">
        <v>2</v>
      </c>
      <c r="W42" s="49">
        <v>0.888889</v>
      </c>
      <c r="X42" s="49">
        <v>0.3333333333333333</v>
      </c>
      <c r="Y42" s="79"/>
      <c r="Z42" s="79"/>
      <c r="AA42" s="79"/>
      <c r="AB42" s="87" t="s">
        <v>8599</v>
      </c>
      <c r="AC42" s="87" t="s">
        <v>8760</v>
      </c>
      <c r="AD42" s="87" t="s">
        <v>342</v>
      </c>
      <c r="AE42" s="87"/>
      <c r="AF42" s="87" t="s">
        <v>8889</v>
      </c>
    </row>
    <row r="43" spans="1:32" ht="15">
      <c r="A43" s="90" t="s">
        <v>8155</v>
      </c>
      <c r="B43" s="66" t="s">
        <v>8386</v>
      </c>
      <c r="C43" s="66" t="s">
        <v>63</v>
      </c>
      <c r="D43" s="124"/>
      <c r="E43" s="123"/>
      <c r="F43" s="125"/>
      <c r="G43" s="126"/>
      <c r="H43" s="126"/>
      <c r="I43" s="127">
        <v>43</v>
      </c>
      <c r="J43" s="128"/>
      <c r="K43" s="48">
        <v>3</v>
      </c>
      <c r="L43" s="48">
        <v>2</v>
      </c>
      <c r="M43" s="48">
        <v>0</v>
      </c>
      <c r="N43" s="48">
        <v>2</v>
      </c>
      <c r="O43" s="48">
        <v>0</v>
      </c>
      <c r="P43" s="49">
        <v>0</v>
      </c>
      <c r="Q43" s="49">
        <v>0</v>
      </c>
      <c r="R43" s="48">
        <v>1</v>
      </c>
      <c r="S43" s="48">
        <v>0</v>
      </c>
      <c r="T43" s="48">
        <v>3</v>
      </c>
      <c r="U43" s="48">
        <v>2</v>
      </c>
      <c r="V43" s="48">
        <v>2</v>
      </c>
      <c r="W43" s="49">
        <v>0.888889</v>
      </c>
      <c r="X43" s="49">
        <v>0.3333333333333333</v>
      </c>
      <c r="Y43" s="79"/>
      <c r="Z43" s="79"/>
      <c r="AA43" s="79"/>
      <c r="AB43" s="87" t="s">
        <v>3679</v>
      </c>
      <c r="AC43" s="87" t="s">
        <v>3679</v>
      </c>
      <c r="AD43" s="87" t="s">
        <v>710</v>
      </c>
      <c r="AE43" s="87" t="s">
        <v>709</v>
      </c>
      <c r="AF43" s="87" t="s">
        <v>8890</v>
      </c>
    </row>
    <row r="44" spans="1:32" ht="15">
      <c r="A44" s="90" t="s">
        <v>8156</v>
      </c>
      <c r="B44" s="66" t="s">
        <v>8387</v>
      </c>
      <c r="C44" s="66" t="s">
        <v>63</v>
      </c>
      <c r="D44" s="124"/>
      <c r="E44" s="123"/>
      <c r="F44" s="125"/>
      <c r="G44" s="126"/>
      <c r="H44" s="126"/>
      <c r="I44" s="127">
        <v>44</v>
      </c>
      <c r="J44" s="128"/>
      <c r="K44" s="48">
        <v>3</v>
      </c>
      <c r="L44" s="48">
        <v>2</v>
      </c>
      <c r="M44" s="48">
        <v>0</v>
      </c>
      <c r="N44" s="48">
        <v>2</v>
      </c>
      <c r="O44" s="48">
        <v>0</v>
      </c>
      <c r="P44" s="49">
        <v>0</v>
      </c>
      <c r="Q44" s="49">
        <v>0</v>
      </c>
      <c r="R44" s="48">
        <v>1</v>
      </c>
      <c r="S44" s="48">
        <v>0</v>
      </c>
      <c r="T44" s="48">
        <v>3</v>
      </c>
      <c r="U44" s="48">
        <v>2</v>
      </c>
      <c r="V44" s="48">
        <v>2</v>
      </c>
      <c r="W44" s="49">
        <v>0.888889</v>
      </c>
      <c r="X44" s="49">
        <v>0.3333333333333333</v>
      </c>
      <c r="Y44" s="79"/>
      <c r="Z44" s="79"/>
      <c r="AA44" s="79"/>
      <c r="AB44" s="87" t="s">
        <v>3679</v>
      </c>
      <c r="AC44" s="87" t="s">
        <v>3679</v>
      </c>
      <c r="AD44" s="87" t="s">
        <v>833</v>
      </c>
      <c r="AE44" s="87" t="s">
        <v>832</v>
      </c>
      <c r="AF44" s="87" t="s">
        <v>8891</v>
      </c>
    </row>
    <row r="45" spans="1:32" ht="15">
      <c r="A45" s="90" t="s">
        <v>8157</v>
      </c>
      <c r="B45" s="66" t="s">
        <v>8388</v>
      </c>
      <c r="C45" s="66" t="s">
        <v>63</v>
      </c>
      <c r="D45" s="124"/>
      <c r="E45" s="123"/>
      <c r="F45" s="125"/>
      <c r="G45" s="126"/>
      <c r="H45" s="126"/>
      <c r="I45" s="127">
        <v>45</v>
      </c>
      <c r="J45" s="128"/>
      <c r="K45" s="48">
        <v>3</v>
      </c>
      <c r="L45" s="48">
        <v>4</v>
      </c>
      <c r="M45" s="48">
        <v>0</v>
      </c>
      <c r="N45" s="48">
        <v>4</v>
      </c>
      <c r="O45" s="48">
        <v>0</v>
      </c>
      <c r="P45" s="49">
        <v>0.3333333333333333</v>
      </c>
      <c r="Q45" s="49">
        <v>0.5</v>
      </c>
      <c r="R45" s="48">
        <v>1</v>
      </c>
      <c r="S45" s="48">
        <v>0</v>
      </c>
      <c r="T45" s="48">
        <v>3</v>
      </c>
      <c r="U45" s="48">
        <v>4</v>
      </c>
      <c r="V45" s="48">
        <v>1</v>
      </c>
      <c r="W45" s="49">
        <v>0.666667</v>
      </c>
      <c r="X45" s="49">
        <v>0.6666666666666666</v>
      </c>
      <c r="Y45" s="79" t="s">
        <v>1289</v>
      </c>
      <c r="Z45" s="79" t="s">
        <v>1332</v>
      </c>
      <c r="AA45" s="79" t="s">
        <v>1372</v>
      </c>
      <c r="AB45" s="87" t="s">
        <v>8600</v>
      </c>
      <c r="AC45" s="87" t="s">
        <v>8761</v>
      </c>
      <c r="AD45" s="87" t="s">
        <v>530</v>
      </c>
      <c r="AE45" s="87"/>
      <c r="AF45" s="87" t="s">
        <v>8892</v>
      </c>
    </row>
    <row r="46" spans="1:32" ht="15">
      <c r="A46" s="90" t="s">
        <v>8158</v>
      </c>
      <c r="B46" s="66" t="s">
        <v>8389</v>
      </c>
      <c r="C46" s="66" t="s">
        <v>63</v>
      </c>
      <c r="D46" s="124"/>
      <c r="E46" s="123"/>
      <c r="F46" s="125"/>
      <c r="G46" s="126"/>
      <c r="H46" s="126"/>
      <c r="I46" s="127">
        <v>46</v>
      </c>
      <c r="J46" s="128"/>
      <c r="K46" s="48">
        <v>3</v>
      </c>
      <c r="L46" s="48">
        <v>2</v>
      </c>
      <c r="M46" s="48">
        <v>0</v>
      </c>
      <c r="N46" s="48">
        <v>2</v>
      </c>
      <c r="O46" s="48">
        <v>0</v>
      </c>
      <c r="P46" s="49">
        <v>0</v>
      </c>
      <c r="Q46" s="49">
        <v>0</v>
      </c>
      <c r="R46" s="48">
        <v>1</v>
      </c>
      <c r="S46" s="48">
        <v>0</v>
      </c>
      <c r="T46" s="48">
        <v>3</v>
      </c>
      <c r="U46" s="48">
        <v>2</v>
      </c>
      <c r="V46" s="48">
        <v>2</v>
      </c>
      <c r="W46" s="49">
        <v>0.888889</v>
      </c>
      <c r="X46" s="49">
        <v>0.3333333333333333</v>
      </c>
      <c r="Y46" s="79"/>
      <c r="Z46" s="79"/>
      <c r="AA46" s="79"/>
      <c r="AB46" s="87" t="s">
        <v>3679</v>
      </c>
      <c r="AC46" s="87" t="s">
        <v>3679</v>
      </c>
      <c r="AD46" s="87" t="s">
        <v>852</v>
      </c>
      <c r="AE46" s="87" t="s">
        <v>851</v>
      </c>
      <c r="AF46" s="87" t="s">
        <v>8893</v>
      </c>
    </row>
    <row r="47" spans="1:32" ht="15">
      <c r="A47" s="90" t="s">
        <v>8159</v>
      </c>
      <c r="B47" s="66" t="s">
        <v>8390</v>
      </c>
      <c r="C47" s="66" t="s">
        <v>63</v>
      </c>
      <c r="D47" s="124"/>
      <c r="E47" s="123"/>
      <c r="F47" s="125"/>
      <c r="G47" s="126"/>
      <c r="H47" s="126"/>
      <c r="I47" s="127">
        <v>47</v>
      </c>
      <c r="J47" s="128"/>
      <c r="K47" s="48">
        <v>3</v>
      </c>
      <c r="L47" s="48">
        <v>3</v>
      </c>
      <c r="M47" s="48">
        <v>0</v>
      </c>
      <c r="N47" s="48">
        <v>3</v>
      </c>
      <c r="O47" s="48">
        <v>0</v>
      </c>
      <c r="P47" s="49">
        <v>0</v>
      </c>
      <c r="Q47" s="49">
        <v>0</v>
      </c>
      <c r="R47" s="48">
        <v>1</v>
      </c>
      <c r="S47" s="48">
        <v>0</v>
      </c>
      <c r="T47" s="48">
        <v>3</v>
      </c>
      <c r="U47" s="48">
        <v>3</v>
      </c>
      <c r="V47" s="48">
        <v>1</v>
      </c>
      <c r="W47" s="49">
        <v>0.666667</v>
      </c>
      <c r="X47" s="49">
        <v>0.5</v>
      </c>
      <c r="Y47" s="79"/>
      <c r="Z47" s="79"/>
      <c r="AA47" s="79" t="s">
        <v>1355</v>
      </c>
      <c r="AB47" s="87" t="s">
        <v>8601</v>
      </c>
      <c r="AC47" s="87" t="s">
        <v>8762</v>
      </c>
      <c r="AD47" s="87"/>
      <c r="AE47" s="87" t="s">
        <v>767</v>
      </c>
      <c r="AF47" s="87" t="s">
        <v>8894</v>
      </c>
    </row>
    <row r="48" spans="1:32" ht="15">
      <c r="A48" s="90" t="s">
        <v>8160</v>
      </c>
      <c r="B48" s="66" t="s">
        <v>8391</v>
      </c>
      <c r="C48" s="66" t="s">
        <v>63</v>
      </c>
      <c r="D48" s="124"/>
      <c r="E48" s="123"/>
      <c r="F48" s="125"/>
      <c r="G48" s="126"/>
      <c r="H48" s="126"/>
      <c r="I48" s="127">
        <v>48</v>
      </c>
      <c r="J48" s="128"/>
      <c r="K48" s="48">
        <v>3</v>
      </c>
      <c r="L48" s="48">
        <v>2</v>
      </c>
      <c r="M48" s="48">
        <v>0</v>
      </c>
      <c r="N48" s="48">
        <v>2</v>
      </c>
      <c r="O48" s="48">
        <v>0</v>
      </c>
      <c r="P48" s="49">
        <v>0</v>
      </c>
      <c r="Q48" s="49">
        <v>0</v>
      </c>
      <c r="R48" s="48">
        <v>1</v>
      </c>
      <c r="S48" s="48">
        <v>0</v>
      </c>
      <c r="T48" s="48">
        <v>3</v>
      </c>
      <c r="U48" s="48">
        <v>2</v>
      </c>
      <c r="V48" s="48">
        <v>2</v>
      </c>
      <c r="W48" s="49">
        <v>0.888889</v>
      </c>
      <c r="X48" s="49">
        <v>0.3333333333333333</v>
      </c>
      <c r="Y48" s="79"/>
      <c r="Z48" s="79"/>
      <c r="AA48" s="79"/>
      <c r="AB48" s="87" t="s">
        <v>3679</v>
      </c>
      <c r="AC48" s="87" t="s">
        <v>3679</v>
      </c>
      <c r="AD48" s="87" t="s">
        <v>717</v>
      </c>
      <c r="AE48" s="87" t="s">
        <v>716</v>
      </c>
      <c r="AF48" s="87" t="s">
        <v>8895</v>
      </c>
    </row>
    <row r="49" spans="1:32" ht="15">
      <c r="A49" s="90" t="s">
        <v>8161</v>
      </c>
      <c r="B49" s="66" t="s">
        <v>8392</v>
      </c>
      <c r="C49" s="66" t="s">
        <v>63</v>
      </c>
      <c r="D49" s="124"/>
      <c r="E49" s="123"/>
      <c r="F49" s="125"/>
      <c r="G49" s="126"/>
      <c r="H49" s="126"/>
      <c r="I49" s="127">
        <v>49</v>
      </c>
      <c r="J49" s="128"/>
      <c r="K49" s="48">
        <v>3</v>
      </c>
      <c r="L49" s="48">
        <v>2</v>
      </c>
      <c r="M49" s="48">
        <v>0</v>
      </c>
      <c r="N49" s="48">
        <v>2</v>
      </c>
      <c r="O49" s="48">
        <v>0</v>
      </c>
      <c r="P49" s="49">
        <v>0</v>
      </c>
      <c r="Q49" s="49">
        <v>0</v>
      </c>
      <c r="R49" s="48">
        <v>1</v>
      </c>
      <c r="S49" s="48">
        <v>0</v>
      </c>
      <c r="T49" s="48">
        <v>3</v>
      </c>
      <c r="U49" s="48">
        <v>2</v>
      </c>
      <c r="V49" s="48">
        <v>2</v>
      </c>
      <c r="W49" s="49">
        <v>0.888889</v>
      </c>
      <c r="X49" s="49">
        <v>0.3333333333333333</v>
      </c>
      <c r="Y49" s="79"/>
      <c r="Z49" s="79"/>
      <c r="AA49" s="79"/>
      <c r="AB49" s="87" t="s">
        <v>8602</v>
      </c>
      <c r="AC49" s="87" t="s">
        <v>3679</v>
      </c>
      <c r="AD49" s="87" t="s">
        <v>849</v>
      </c>
      <c r="AE49" s="87" t="s">
        <v>848</v>
      </c>
      <c r="AF49" s="87" t="s">
        <v>8896</v>
      </c>
    </row>
    <row r="50" spans="1:32" ht="15">
      <c r="A50" s="90" t="s">
        <v>8162</v>
      </c>
      <c r="B50" s="66" t="s">
        <v>8393</v>
      </c>
      <c r="C50" s="66" t="s">
        <v>63</v>
      </c>
      <c r="D50" s="124"/>
      <c r="E50" s="123"/>
      <c r="F50" s="125"/>
      <c r="G50" s="126"/>
      <c r="H50" s="126"/>
      <c r="I50" s="127">
        <v>50</v>
      </c>
      <c r="J50" s="128"/>
      <c r="K50" s="48">
        <v>3</v>
      </c>
      <c r="L50" s="48">
        <v>2</v>
      </c>
      <c r="M50" s="48">
        <v>0</v>
      </c>
      <c r="N50" s="48">
        <v>2</v>
      </c>
      <c r="O50" s="48">
        <v>0</v>
      </c>
      <c r="P50" s="49">
        <v>0</v>
      </c>
      <c r="Q50" s="49">
        <v>0</v>
      </c>
      <c r="R50" s="48">
        <v>1</v>
      </c>
      <c r="S50" s="48">
        <v>0</v>
      </c>
      <c r="T50" s="48">
        <v>3</v>
      </c>
      <c r="U50" s="48">
        <v>2</v>
      </c>
      <c r="V50" s="48">
        <v>2</v>
      </c>
      <c r="W50" s="49">
        <v>0.888889</v>
      </c>
      <c r="X50" s="49">
        <v>0.3333333333333333</v>
      </c>
      <c r="Y50" s="79"/>
      <c r="Z50" s="79"/>
      <c r="AA50" s="79" t="s">
        <v>1367</v>
      </c>
      <c r="AB50" s="87" t="s">
        <v>8603</v>
      </c>
      <c r="AC50" s="87" t="s">
        <v>3679</v>
      </c>
      <c r="AD50" s="87" t="s">
        <v>8819</v>
      </c>
      <c r="AE50" s="87"/>
      <c r="AF50" s="87" t="s">
        <v>8897</v>
      </c>
    </row>
    <row r="51" spans="1:32" ht="15">
      <c r="A51" s="90" t="s">
        <v>8163</v>
      </c>
      <c r="B51" s="66" t="s">
        <v>8382</v>
      </c>
      <c r="C51" s="66" t="s">
        <v>57</v>
      </c>
      <c r="D51" s="124"/>
      <c r="E51" s="123"/>
      <c r="F51" s="125"/>
      <c r="G51" s="126"/>
      <c r="H51" s="126"/>
      <c r="I51" s="127">
        <v>51</v>
      </c>
      <c r="J51" s="128"/>
      <c r="K51" s="48">
        <v>3</v>
      </c>
      <c r="L51" s="48">
        <v>2</v>
      </c>
      <c r="M51" s="48">
        <v>0</v>
      </c>
      <c r="N51" s="48">
        <v>2</v>
      </c>
      <c r="O51" s="48">
        <v>0</v>
      </c>
      <c r="P51" s="49">
        <v>0</v>
      </c>
      <c r="Q51" s="49">
        <v>0</v>
      </c>
      <c r="R51" s="48">
        <v>1</v>
      </c>
      <c r="S51" s="48">
        <v>0</v>
      </c>
      <c r="T51" s="48">
        <v>3</v>
      </c>
      <c r="U51" s="48">
        <v>2</v>
      </c>
      <c r="V51" s="48">
        <v>2</v>
      </c>
      <c r="W51" s="49">
        <v>0.888889</v>
      </c>
      <c r="X51" s="49">
        <v>0.3333333333333333</v>
      </c>
      <c r="Y51" s="79"/>
      <c r="Z51" s="79"/>
      <c r="AA51" s="79"/>
      <c r="AB51" s="87" t="s">
        <v>3679</v>
      </c>
      <c r="AC51" s="87" t="s">
        <v>3679</v>
      </c>
      <c r="AD51" s="87" t="s">
        <v>708</v>
      </c>
      <c r="AE51" s="87" t="s">
        <v>707</v>
      </c>
      <c r="AF51" s="87" t="s">
        <v>8898</v>
      </c>
    </row>
    <row r="52" spans="1:32" ht="15">
      <c r="A52" s="90" t="s">
        <v>8164</v>
      </c>
      <c r="B52" s="66" t="s">
        <v>8383</v>
      </c>
      <c r="C52" s="66" t="s">
        <v>57</v>
      </c>
      <c r="D52" s="124"/>
      <c r="E52" s="123"/>
      <c r="F52" s="125"/>
      <c r="G52" s="126"/>
      <c r="H52" s="126"/>
      <c r="I52" s="127">
        <v>52</v>
      </c>
      <c r="J52" s="128"/>
      <c r="K52" s="48">
        <v>3</v>
      </c>
      <c r="L52" s="48">
        <v>2</v>
      </c>
      <c r="M52" s="48">
        <v>2</v>
      </c>
      <c r="N52" s="48">
        <v>4</v>
      </c>
      <c r="O52" s="48">
        <v>2</v>
      </c>
      <c r="P52" s="49">
        <v>0</v>
      </c>
      <c r="Q52" s="49">
        <v>0</v>
      </c>
      <c r="R52" s="48">
        <v>1</v>
      </c>
      <c r="S52" s="48">
        <v>0</v>
      </c>
      <c r="T52" s="48">
        <v>3</v>
      </c>
      <c r="U52" s="48">
        <v>4</v>
      </c>
      <c r="V52" s="48">
        <v>2</v>
      </c>
      <c r="W52" s="49">
        <v>0.888889</v>
      </c>
      <c r="X52" s="49">
        <v>0.3333333333333333</v>
      </c>
      <c r="Y52" s="79" t="s">
        <v>8456</v>
      </c>
      <c r="Z52" s="79" t="s">
        <v>8472</v>
      </c>
      <c r="AA52" s="79"/>
      <c r="AB52" s="87" t="s">
        <v>8604</v>
      </c>
      <c r="AC52" s="87" t="s">
        <v>8763</v>
      </c>
      <c r="AD52" s="87"/>
      <c r="AE52" s="87"/>
      <c r="AF52" s="87" t="s">
        <v>8899</v>
      </c>
    </row>
    <row r="53" spans="1:32" ht="15">
      <c r="A53" s="90" t="s">
        <v>8165</v>
      </c>
      <c r="B53" s="66" t="s">
        <v>8384</v>
      </c>
      <c r="C53" s="66" t="s">
        <v>57</v>
      </c>
      <c r="D53" s="124"/>
      <c r="E53" s="123"/>
      <c r="F53" s="125"/>
      <c r="G53" s="126"/>
      <c r="H53" s="126"/>
      <c r="I53" s="127">
        <v>53</v>
      </c>
      <c r="J53" s="128"/>
      <c r="K53" s="48">
        <v>3</v>
      </c>
      <c r="L53" s="48">
        <v>4</v>
      </c>
      <c r="M53" s="48">
        <v>0</v>
      </c>
      <c r="N53" s="48">
        <v>4</v>
      </c>
      <c r="O53" s="48">
        <v>0</v>
      </c>
      <c r="P53" s="49">
        <v>0.3333333333333333</v>
      </c>
      <c r="Q53" s="49">
        <v>0.5</v>
      </c>
      <c r="R53" s="48">
        <v>1</v>
      </c>
      <c r="S53" s="48">
        <v>0</v>
      </c>
      <c r="T53" s="48">
        <v>3</v>
      </c>
      <c r="U53" s="48">
        <v>4</v>
      </c>
      <c r="V53" s="48">
        <v>1</v>
      </c>
      <c r="W53" s="49">
        <v>0.666667</v>
      </c>
      <c r="X53" s="49">
        <v>0.6666666666666666</v>
      </c>
      <c r="Y53" s="79"/>
      <c r="Z53" s="79"/>
      <c r="AA53" s="79" t="s">
        <v>1353</v>
      </c>
      <c r="AB53" s="87" t="s">
        <v>8605</v>
      </c>
      <c r="AC53" s="87" t="s">
        <v>8764</v>
      </c>
      <c r="AD53" s="87" t="s">
        <v>379</v>
      </c>
      <c r="AE53" s="87" t="s">
        <v>747</v>
      </c>
      <c r="AF53" s="87" t="s">
        <v>8900</v>
      </c>
    </row>
    <row r="54" spans="1:32" ht="15">
      <c r="A54" s="90" t="s">
        <v>8166</v>
      </c>
      <c r="B54" s="66" t="s">
        <v>8385</v>
      </c>
      <c r="C54" s="66" t="s">
        <v>57</v>
      </c>
      <c r="D54" s="124"/>
      <c r="E54" s="123"/>
      <c r="F54" s="125"/>
      <c r="G54" s="126"/>
      <c r="H54" s="126"/>
      <c r="I54" s="127">
        <v>54</v>
      </c>
      <c r="J54" s="128"/>
      <c r="K54" s="48">
        <v>3</v>
      </c>
      <c r="L54" s="48">
        <v>3</v>
      </c>
      <c r="M54" s="48">
        <v>0</v>
      </c>
      <c r="N54" s="48">
        <v>3</v>
      </c>
      <c r="O54" s="48">
        <v>1</v>
      </c>
      <c r="P54" s="49">
        <v>0</v>
      </c>
      <c r="Q54" s="49">
        <v>0</v>
      </c>
      <c r="R54" s="48">
        <v>1</v>
      </c>
      <c r="S54" s="48">
        <v>0</v>
      </c>
      <c r="T54" s="48">
        <v>3</v>
      </c>
      <c r="U54" s="48">
        <v>3</v>
      </c>
      <c r="V54" s="48">
        <v>2</v>
      </c>
      <c r="W54" s="49">
        <v>0.888889</v>
      </c>
      <c r="X54" s="49">
        <v>0.3333333333333333</v>
      </c>
      <c r="Y54" s="79" t="s">
        <v>1271</v>
      </c>
      <c r="Z54" s="79" t="s">
        <v>1323</v>
      </c>
      <c r="AA54" s="79"/>
      <c r="AB54" s="87" t="s">
        <v>8606</v>
      </c>
      <c r="AC54" s="87" t="s">
        <v>8765</v>
      </c>
      <c r="AD54" s="87"/>
      <c r="AE54" s="87"/>
      <c r="AF54" s="87" t="s">
        <v>8901</v>
      </c>
    </row>
    <row r="55" spans="1:32" ht="15">
      <c r="A55" s="90" t="s">
        <v>8167</v>
      </c>
      <c r="B55" s="66" t="s">
        <v>8386</v>
      </c>
      <c r="C55" s="66" t="s">
        <v>57</v>
      </c>
      <c r="D55" s="124"/>
      <c r="E55" s="123"/>
      <c r="F55" s="125"/>
      <c r="G55" s="126"/>
      <c r="H55" s="126"/>
      <c r="I55" s="127">
        <v>55</v>
      </c>
      <c r="J55" s="128"/>
      <c r="K55" s="48">
        <v>3</v>
      </c>
      <c r="L55" s="48">
        <v>2</v>
      </c>
      <c r="M55" s="48">
        <v>0</v>
      </c>
      <c r="N55" s="48">
        <v>2</v>
      </c>
      <c r="O55" s="48">
        <v>0</v>
      </c>
      <c r="P55" s="49">
        <v>0</v>
      </c>
      <c r="Q55" s="49">
        <v>0</v>
      </c>
      <c r="R55" s="48">
        <v>1</v>
      </c>
      <c r="S55" s="48">
        <v>0</v>
      </c>
      <c r="T55" s="48">
        <v>3</v>
      </c>
      <c r="U55" s="48">
        <v>2</v>
      </c>
      <c r="V55" s="48">
        <v>2</v>
      </c>
      <c r="W55" s="49">
        <v>0.888889</v>
      </c>
      <c r="X55" s="49">
        <v>0.3333333333333333</v>
      </c>
      <c r="Y55" s="79"/>
      <c r="Z55" s="79"/>
      <c r="AA55" s="79"/>
      <c r="AB55" s="87" t="s">
        <v>3679</v>
      </c>
      <c r="AC55" s="87" t="s">
        <v>3679</v>
      </c>
      <c r="AD55" s="87" t="s">
        <v>780</v>
      </c>
      <c r="AE55" s="87" t="s">
        <v>779</v>
      </c>
      <c r="AF55" s="87" t="s">
        <v>8902</v>
      </c>
    </row>
    <row r="56" spans="1:32" ht="15">
      <c r="A56" s="90" t="s">
        <v>8168</v>
      </c>
      <c r="B56" s="66" t="s">
        <v>8387</v>
      </c>
      <c r="C56" s="66" t="s">
        <v>57</v>
      </c>
      <c r="D56" s="124"/>
      <c r="E56" s="123"/>
      <c r="F56" s="125"/>
      <c r="G56" s="126"/>
      <c r="H56" s="126"/>
      <c r="I56" s="127">
        <v>56</v>
      </c>
      <c r="J56" s="128"/>
      <c r="K56" s="48">
        <v>3</v>
      </c>
      <c r="L56" s="48">
        <v>2</v>
      </c>
      <c r="M56" s="48">
        <v>0</v>
      </c>
      <c r="N56" s="48">
        <v>2</v>
      </c>
      <c r="O56" s="48">
        <v>0</v>
      </c>
      <c r="P56" s="49">
        <v>0</v>
      </c>
      <c r="Q56" s="49">
        <v>0</v>
      </c>
      <c r="R56" s="48">
        <v>1</v>
      </c>
      <c r="S56" s="48">
        <v>0</v>
      </c>
      <c r="T56" s="48">
        <v>3</v>
      </c>
      <c r="U56" s="48">
        <v>2</v>
      </c>
      <c r="V56" s="48">
        <v>2</v>
      </c>
      <c r="W56" s="49">
        <v>0.888889</v>
      </c>
      <c r="X56" s="49">
        <v>0.3333333333333333</v>
      </c>
      <c r="Y56" s="79"/>
      <c r="Z56" s="79"/>
      <c r="AA56" s="79"/>
      <c r="AB56" s="87" t="s">
        <v>3679</v>
      </c>
      <c r="AC56" s="87" t="s">
        <v>3679</v>
      </c>
      <c r="AD56" s="87" t="s">
        <v>751</v>
      </c>
      <c r="AE56" s="87" t="s">
        <v>750</v>
      </c>
      <c r="AF56" s="87" t="s">
        <v>8903</v>
      </c>
    </row>
    <row r="57" spans="1:32" ht="15">
      <c r="A57" s="90" t="s">
        <v>8169</v>
      </c>
      <c r="B57" s="66" t="s">
        <v>8388</v>
      </c>
      <c r="C57" s="66" t="s">
        <v>57</v>
      </c>
      <c r="D57" s="124"/>
      <c r="E57" s="123"/>
      <c r="F57" s="125"/>
      <c r="G57" s="126"/>
      <c r="H57" s="126"/>
      <c r="I57" s="127">
        <v>57</v>
      </c>
      <c r="J57" s="128"/>
      <c r="K57" s="48">
        <v>3</v>
      </c>
      <c r="L57" s="48">
        <v>2</v>
      </c>
      <c r="M57" s="48">
        <v>0</v>
      </c>
      <c r="N57" s="48">
        <v>2</v>
      </c>
      <c r="O57" s="48">
        <v>0</v>
      </c>
      <c r="P57" s="49">
        <v>0</v>
      </c>
      <c r="Q57" s="49">
        <v>0</v>
      </c>
      <c r="R57" s="48">
        <v>1</v>
      </c>
      <c r="S57" s="48">
        <v>0</v>
      </c>
      <c r="T57" s="48">
        <v>3</v>
      </c>
      <c r="U57" s="48">
        <v>2</v>
      </c>
      <c r="V57" s="48">
        <v>2</v>
      </c>
      <c r="W57" s="49">
        <v>0.888889</v>
      </c>
      <c r="X57" s="49">
        <v>0.3333333333333333</v>
      </c>
      <c r="Y57" s="79"/>
      <c r="Z57" s="79"/>
      <c r="AA57" s="79"/>
      <c r="AB57" s="87" t="s">
        <v>3679</v>
      </c>
      <c r="AC57" s="87" t="s">
        <v>3679</v>
      </c>
      <c r="AD57" s="87" t="s">
        <v>735</v>
      </c>
      <c r="AE57" s="87" t="s">
        <v>734</v>
      </c>
      <c r="AF57" s="87" t="s">
        <v>8904</v>
      </c>
    </row>
    <row r="58" spans="1:32" ht="15">
      <c r="A58" s="90" t="s">
        <v>8170</v>
      </c>
      <c r="B58" s="66" t="s">
        <v>8389</v>
      </c>
      <c r="C58" s="66" t="s">
        <v>57</v>
      </c>
      <c r="D58" s="124"/>
      <c r="E58" s="123"/>
      <c r="F58" s="125"/>
      <c r="G58" s="126"/>
      <c r="H58" s="126"/>
      <c r="I58" s="127">
        <v>58</v>
      </c>
      <c r="J58" s="128"/>
      <c r="K58" s="48">
        <v>2</v>
      </c>
      <c r="L58" s="48">
        <v>1</v>
      </c>
      <c r="M58" s="48">
        <v>0</v>
      </c>
      <c r="N58" s="48">
        <v>1</v>
      </c>
      <c r="O58" s="48">
        <v>0</v>
      </c>
      <c r="P58" s="49">
        <v>0</v>
      </c>
      <c r="Q58" s="49">
        <v>0</v>
      </c>
      <c r="R58" s="48">
        <v>1</v>
      </c>
      <c r="S58" s="48">
        <v>0</v>
      </c>
      <c r="T58" s="48">
        <v>2</v>
      </c>
      <c r="U58" s="48">
        <v>1</v>
      </c>
      <c r="V58" s="48">
        <v>1</v>
      </c>
      <c r="W58" s="49">
        <v>0.5</v>
      </c>
      <c r="X58" s="49">
        <v>0.5</v>
      </c>
      <c r="Y58" s="79"/>
      <c r="Z58" s="79"/>
      <c r="AA58" s="79"/>
      <c r="AB58" s="87" t="s">
        <v>8607</v>
      </c>
      <c r="AC58" s="87" t="s">
        <v>3679</v>
      </c>
      <c r="AD58" s="87" t="s">
        <v>863</v>
      </c>
      <c r="AE58" s="87"/>
      <c r="AF58" s="87" t="s">
        <v>8905</v>
      </c>
    </row>
    <row r="59" spans="1:32" ht="15">
      <c r="A59" s="90" t="s">
        <v>8171</v>
      </c>
      <c r="B59" s="66" t="s">
        <v>8390</v>
      </c>
      <c r="C59" s="66" t="s">
        <v>57</v>
      </c>
      <c r="D59" s="124"/>
      <c r="E59" s="123"/>
      <c r="F59" s="125"/>
      <c r="G59" s="126"/>
      <c r="H59" s="126"/>
      <c r="I59" s="127">
        <v>59</v>
      </c>
      <c r="J59" s="128"/>
      <c r="K59" s="48">
        <v>2</v>
      </c>
      <c r="L59" s="48">
        <v>1</v>
      </c>
      <c r="M59" s="48">
        <v>0</v>
      </c>
      <c r="N59" s="48">
        <v>1</v>
      </c>
      <c r="O59" s="48">
        <v>0</v>
      </c>
      <c r="P59" s="49">
        <v>0</v>
      </c>
      <c r="Q59" s="49">
        <v>0</v>
      </c>
      <c r="R59" s="48">
        <v>1</v>
      </c>
      <c r="S59" s="48">
        <v>0</v>
      </c>
      <c r="T59" s="48">
        <v>2</v>
      </c>
      <c r="U59" s="48">
        <v>1</v>
      </c>
      <c r="V59" s="48">
        <v>1</v>
      </c>
      <c r="W59" s="49">
        <v>0.5</v>
      </c>
      <c r="X59" s="49">
        <v>0.5</v>
      </c>
      <c r="Y59" s="79"/>
      <c r="Z59" s="79"/>
      <c r="AA59" s="79"/>
      <c r="AB59" s="87" t="s">
        <v>8608</v>
      </c>
      <c r="AC59" s="87" t="s">
        <v>3679</v>
      </c>
      <c r="AD59" s="87" t="s">
        <v>746</v>
      </c>
      <c r="AE59" s="87"/>
      <c r="AF59" s="87" t="s">
        <v>8906</v>
      </c>
    </row>
    <row r="60" spans="1:32" ht="15">
      <c r="A60" s="90" t="s">
        <v>8172</v>
      </c>
      <c r="B60" s="66" t="s">
        <v>8391</v>
      </c>
      <c r="C60" s="66" t="s">
        <v>57</v>
      </c>
      <c r="D60" s="124"/>
      <c r="E60" s="123"/>
      <c r="F60" s="125"/>
      <c r="G60" s="126"/>
      <c r="H60" s="126"/>
      <c r="I60" s="127">
        <v>60</v>
      </c>
      <c r="J60" s="128"/>
      <c r="K60" s="48">
        <v>2</v>
      </c>
      <c r="L60" s="48">
        <v>1</v>
      </c>
      <c r="M60" s="48">
        <v>0</v>
      </c>
      <c r="N60" s="48">
        <v>1</v>
      </c>
      <c r="O60" s="48">
        <v>0</v>
      </c>
      <c r="P60" s="49">
        <v>0</v>
      </c>
      <c r="Q60" s="49">
        <v>0</v>
      </c>
      <c r="R60" s="48">
        <v>1</v>
      </c>
      <c r="S60" s="48">
        <v>0</v>
      </c>
      <c r="T60" s="48">
        <v>2</v>
      </c>
      <c r="U60" s="48">
        <v>1</v>
      </c>
      <c r="V60" s="48">
        <v>1</v>
      </c>
      <c r="W60" s="49">
        <v>0.5</v>
      </c>
      <c r="X60" s="49">
        <v>0.5</v>
      </c>
      <c r="Y60" s="79"/>
      <c r="Z60" s="79"/>
      <c r="AA60" s="79"/>
      <c r="AB60" s="87" t="s">
        <v>3679</v>
      </c>
      <c r="AC60" s="87" t="s">
        <v>3679</v>
      </c>
      <c r="AD60" s="87" t="s">
        <v>817</v>
      </c>
      <c r="AE60" s="87"/>
      <c r="AF60" s="87" t="s">
        <v>8907</v>
      </c>
    </row>
    <row r="61" spans="1:32" ht="15">
      <c r="A61" s="90" t="s">
        <v>8173</v>
      </c>
      <c r="B61" s="66" t="s">
        <v>8392</v>
      </c>
      <c r="C61" s="66" t="s">
        <v>57</v>
      </c>
      <c r="D61" s="124"/>
      <c r="E61" s="123"/>
      <c r="F61" s="125"/>
      <c r="G61" s="126"/>
      <c r="H61" s="126"/>
      <c r="I61" s="127">
        <v>61</v>
      </c>
      <c r="J61" s="128"/>
      <c r="K61" s="48">
        <v>2</v>
      </c>
      <c r="L61" s="48">
        <v>2</v>
      </c>
      <c r="M61" s="48">
        <v>0</v>
      </c>
      <c r="N61" s="48">
        <v>2</v>
      </c>
      <c r="O61" s="48">
        <v>1</v>
      </c>
      <c r="P61" s="49">
        <v>0</v>
      </c>
      <c r="Q61" s="49">
        <v>0</v>
      </c>
      <c r="R61" s="48">
        <v>1</v>
      </c>
      <c r="S61" s="48">
        <v>0</v>
      </c>
      <c r="T61" s="48">
        <v>2</v>
      </c>
      <c r="U61" s="48">
        <v>2</v>
      </c>
      <c r="V61" s="48">
        <v>1</v>
      </c>
      <c r="W61" s="49">
        <v>0.5</v>
      </c>
      <c r="X61" s="49">
        <v>0.5</v>
      </c>
      <c r="Y61" s="79"/>
      <c r="Z61" s="79"/>
      <c r="AA61" s="79" t="s">
        <v>1361</v>
      </c>
      <c r="AB61" s="87" t="s">
        <v>8609</v>
      </c>
      <c r="AC61" s="87" t="s">
        <v>8766</v>
      </c>
      <c r="AD61" s="87"/>
      <c r="AE61" s="87"/>
      <c r="AF61" s="87" t="s">
        <v>8908</v>
      </c>
    </row>
    <row r="62" spans="1:32" ht="15">
      <c r="A62" s="90" t="s">
        <v>8174</v>
      </c>
      <c r="B62" s="66" t="s">
        <v>8393</v>
      </c>
      <c r="C62" s="66" t="s">
        <v>57</v>
      </c>
      <c r="D62" s="124"/>
      <c r="E62" s="123"/>
      <c r="F62" s="125"/>
      <c r="G62" s="126"/>
      <c r="H62" s="126"/>
      <c r="I62" s="127">
        <v>62</v>
      </c>
      <c r="J62" s="128"/>
      <c r="K62" s="48">
        <v>2</v>
      </c>
      <c r="L62" s="48">
        <v>1</v>
      </c>
      <c r="M62" s="48">
        <v>0</v>
      </c>
      <c r="N62" s="48">
        <v>1</v>
      </c>
      <c r="O62" s="48">
        <v>0</v>
      </c>
      <c r="P62" s="49">
        <v>0</v>
      </c>
      <c r="Q62" s="49">
        <v>0</v>
      </c>
      <c r="R62" s="48">
        <v>1</v>
      </c>
      <c r="S62" s="48">
        <v>0</v>
      </c>
      <c r="T62" s="48">
        <v>2</v>
      </c>
      <c r="U62" s="48">
        <v>1</v>
      </c>
      <c r="V62" s="48">
        <v>1</v>
      </c>
      <c r="W62" s="49">
        <v>0.5</v>
      </c>
      <c r="X62" s="49">
        <v>0.5</v>
      </c>
      <c r="Y62" s="79"/>
      <c r="Z62" s="79"/>
      <c r="AA62" s="79"/>
      <c r="AB62" s="87" t="s">
        <v>3679</v>
      </c>
      <c r="AC62" s="87" t="s">
        <v>3679</v>
      </c>
      <c r="AD62" s="87" t="s">
        <v>700</v>
      </c>
      <c r="AE62" s="87"/>
      <c r="AF62" s="87" t="s">
        <v>8909</v>
      </c>
    </row>
    <row r="63" spans="1:32" ht="15">
      <c r="A63" s="90" t="s">
        <v>8175</v>
      </c>
      <c r="B63" s="66" t="s">
        <v>8382</v>
      </c>
      <c r="C63" s="66" t="s">
        <v>55</v>
      </c>
      <c r="D63" s="124"/>
      <c r="E63" s="123"/>
      <c r="F63" s="125"/>
      <c r="G63" s="126"/>
      <c r="H63" s="126"/>
      <c r="I63" s="127">
        <v>63</v>
      </c>
      <c r="J63" s="128"/>
      <c r="K63" s="48">
        <v>2</v>
      </c>
      <c r="L63" s="48">
        <v>1</v>
      </c>
      <c r="M63" s="48">
        <v>0</v>
      </c>
      <c r="N63" s="48">
        <v>1</v>
      </c>
      <c r="O63" s="48">
        <v>0</v>
      </c>
      <c r="P63" s="49">
        <v>0</v>
      </c>
      <c r="Q63" s="49">
        <v>0</v>
      </c>
      <c r="R63" s="48">
        <v>1</v>
      </c>
      <c r="S63" s="48">
        <v>0</v>
      </c>
      <c r="T63" s="48">
        <v>2</v>
      </c>
      <c r="U63" s="48">
        <v>1</v>
      </c>
      <c r="V63" s="48">
        <v>1</v>
      </c>
      <c r="W63" s="49">
        <v>0.5</v>
      </c>
      <c r="X63" s="49">
        <v>0.5</v>
      </c>
      <c r="Y63" s="79" t="s">
        <v>1261</v>
      </c>
      <c r="Z63" s="79" t="s">
        <v>1314</v>
      </c>
      <c r="AA63" s="79"/>
      <c r="AB63" s="87" t="s">
        <v>3679</v>
      </c>
      <c r="AC63" s="87" t="s">
        <v>3679</v>
      </c>
      <c r="AD63" s="87"/>
      <c r="AE63" s="87" t="s">
        <v>721</v>
      </c>
      <c r="AF63" s="87" t="s">
        <v>8910</v>
      </c>
    </row>
    <row r="64" spans="1:32" ht="15">
      <c r="A64" s="90" t="s">
        <v>8176</v>
      </c>
      <c r="B64" s="66" t="s">
        <v>8383</v>
      </c>
      <c r="C64" s="66" t="s">
        <v>55</v>
      </c>
      <c r="D64" s="124"/>
      <c r="E64" s="123"/>
      <c r="F64" s="125"/>
      <c r="G64" s="126"/>
      <c r="H64" s="126"/>
      <c r="I64" s="127">
        <v>64</v>
      </c>
      <c r="J64" s="128"/>
      <c r="K64" s="48">
        <v>2</v>
      </c>
      <c r="L64" s="48">
        <v>1</v>
      </c>
      <c r="M64" s="48">
        <v>0</v>
      </c>
      <c r="N64" s="48">
        <v>1</v>
      </c>
      <c r="O64" s="48">
        <v>0</v>
      </c>
      <c r="P64" s="49">
        <v>0</v>
      </c>
      <c r="Q64" s="49">
        <v>0</v>
      </c>
      <c r="R64" s="48">
        <v>1</v>
      </c>
      <c r="S64" s="48">
        <v>0</v>
      </c>
      <c r="T64" s="48">
        <v>2</v>
      </c>
      <c r="U64" s="48">
        <v>1</v>
      </c>
      <c r="V64" s="48">
        <v>1</v>
      </c>
      <c r="W64" s="49">
        <v>0.5</v>
      </c>
      <c r="X64" s="49">
        <v>0.5</v>
      </c>
      <c r="Y64" s="79" t="s">
        <v>1264</v>
      </c>
      <c r="Z64" s="79" t="s">
        <v>1314</v>
      </c>
      <c r="AA64" s="79"/>
      <c r="AB64" s="87" t="s">
        <v>8610</v>
      </c>
      <c r="AC64" s="87" t="s">
        <v>3679</v>
      </c>
      <c r="AD64" s="87"/>
      <c r="AE64" s="87" t="s">
        <v>737</v>
      </c>
      <c r="AF64" s="87" t="s">
        <v>8911</v>
      </c>
    </row>
    <row r="65" spans="1:32" ht="15">
      <c r="A65" s="90" t="s">
        <v>8177</v>
      </c>
      <c r="B65" s="66" t="s">
        <v>8384</v>
      </c>
      <c r="C65" s="66" t="s">
        <v>55</v>
      </c>
      <c r="D65" s="124"/>
      <c r="E65" s="123"/>
      <c r="F65" s="125"/>
      <c r="G65" s="126"/>
      <c r="H65" s="126"/>
      <c r="I65" s="127">
        <v>65</v>
      </c>
      <c r="J65" s="128"/>
      <c r="K65" s="48">
        <v>2</v>
      </c>
      <c r="L65" s="48">
        <v>1</v>
      </c>
      <c r="M65" s="48">
        <v>0</v>
      </c>
      <c r="N65" s="48">
        <v>1</v>
      </c>
      <c r="O65" s="48">
        <v>0</v>
      </c>
      <c r="P65" s="49">
        <v>0</v>
      </c>
      <c r="Q65" s="49">
        <v>0</v>
      </c>
      <c r="R65" s="48">
        <v>1</v>
      </c>
      <c r="S65" s="48">
        <v>0</v>
      </c>
      <c r="T65" s="48">
        <v>2</v>
      </c>
      <c r="U65" s="48">
        <v>1</v>
      </c>
      <c r="V65" s="48">
        <v>1</v>
      </c>
      <c r="W65" s="49">
        <v>0.5</v>
      </c>
      <c r="X65" s="49">
        <v>0.5</v>
      </c>
      <c r="Y65" s="79"/>
      <c r="Z65" s="79"/>
      <c r="AA65" s="79"/>
      <c r="AB65" s="87" t="s">
        <v>3679</v>
      </c>
      <c r="AC65" s="87" t="s">
        <v>3679</v>
      </c>
      <c r="AD65" s="87" t="s">
        <v>748</v>
      </c>
      <c r="AE65" s="87"/>
      <c r="AF65" s="87" t="s">
        <v>8912</v>
      </c>
    </row>
    <row r="66" spans="1:32" ht="15">
      <c r="A66" s="90" t="s">
        <v>8178</v>
      </c>
      <c r="B66" s="66" t="s">
        <v>8385</v>
      </c>
      <c r="C66" s="66" t="s">
        <v>55</v>
      </c>
      <c r="D66" s="124"/>
      <c r="E66" s="123"/>
      <c r="F66" s="125"/>
      <c r="G66" s="126"/>
      <c r="H66" s="126"/>
      <c r="I66" s="127">
        <v>66</v>
      </c>
      <c r="J66" s="128"/>
      <c r="K66" s="48">
        <v>2</v>
      </c>
      <c r="L66" s="48">
        <v>1</v>
      </c>
      <c r="M66" s="48">
        <v>0</v>
      </c>
      <c r="N66" s="48">
        <v>1</v>
      </c>
      <c r="O66" s="48">
        <v>0</v>
      </c>
      <c r="P66" s="49">
        <v>0</v>
      </c>
      <c r="Q66" s="49">
        <v>0</v>
      </c>
      <c r="R66" s="48">
        <v>1</v>
      </c>
      <c r="S66" s="48">
        <v>0</v>
      </c>
      <c r="T66" s="48">
        <v>2</v>
      </c>
      <c r="U66" s="48">
        <v>1</v>
      </c>
      <c r="V66" s="48">
        <v>1</v>
      </c>
      <c r="W66" s="49">
        <v>0.5</v>
      </c>
      <c r="X66" s="49">
        <v>0.5</v>
      </c>
      <c r="Y66" s="79"/>
      <c r="Z66" s="79"/>
      <c r="AA66" s="79"/>
      <c r="AB66" s="87" t="s">
        <v>3679</v>
      </c>
      <c r="AC66" s="87" t="s">
        <v>3679</v>
      </c>
      <c r="AD66" s="87" t="s">
        <v>792</v>
      </c>
      <c r="AE66" s="87"/>
      <c r="AF66" s="87" t="s">
        <v>8913</v>
      </c>
    </row>
    <row r="67" spans="1:32" ht="15">
      <c r="A67" s="90" t="s">
        <v>8179</v>
      </c>
      <c r="B67" s="66" t="s">
        <v>8386</v>
      </c>
      <c r="C67" s="66" t="s">
        <v>55</v>
      </c>
      <c r="D67" s="124"/>
      <c r="E67" s="123"/>
      <c r="F67" s="125"/>
      <c r="G67" s="126"/>
      <c r="H67" s="126"/>
      <c r="I67" s="127">
        <v>67</v>
      </c>
      <c r="J67" s="128"/>
      <c r="K67" s="48">
        <v>2</v>
      </c>
      <c r="L67" s="48">
        <v>1</v>
      </c>
      <c r="M67" s="48">
        <v>0</v>
      </c>
      <c r="N67" s="48">
        <v>1</v>
      </c>
      <c r="O67" s="48">
        <v>0</v>
      </c>
      <c r="P67" s="49">
        <v>0</v>
      </c>
      <c r="Q67" s="49">
        <v>0</v>
      </c>
      <c r="R67" s="48">
        <v>1</v>
      </c>
      <c r="S67" s="48">
        <v>0</v>
      </c>
      <c r="T67" s="48">
        <v>2</v>
      </c>
      <c r="U67" s="48">
        <v>1</v>
      </c>
      <c r="V67" s="48">
        <v>1</v>
      </c>
      <c r="W67" s="49">
        <v>0.5</v>
      </c>
      <c r="X67" s="49">
        <v>0.5</v>
      </c>
      <c r="Y67" s="79"/>
      <c r="Z67" s="79"/>
      <c r="AA67" s="79"/>
      <c r="AB67" s="87" t="s">
        <v>3679</v>
      </c>
      <c r="AC67" s="87" t="s">
        <v>3679</v>
      </c>
      <c r="AD67" s="87" t="s">
        <v>809</v>
      </c>
      <c r="AE67" s="87"/>
      <c r="AF67" s="87" t="s">
        <v>8914</v>
      </c>
    </row>
    <row r="68" spans="1:32" ht="15">
      <c r="A68" s="90" t="s">
        <v>8180</v>
      </c>
      <c r="B68" s="66" t="s">
        <v>8387</v>
      </c>
      <c r="C68" s="66" t="s">
        <v>55</v>
      </c>
      <c r="D68" s="124"/>
      <c r="E68" s="123"/>
      <c r="F68" s="125"/>
      <c r="G68" s="126"/>
      <c r="H68" s="126"/>
      <c r="I68" s="127">
        <v>68</v>
      </c>
      <c r="J68" s="128"/>
      <c r="K68" s="48">
        <v>2</v>
      </c>
      <c r="L68" s="48">
        <v>1</v>
      </c>
      <c r="M68" s="48">
        <v>0</v>
      </c>
      <c r="N68" s="48">
        <v>1</v>
      </c>
      <c r="O68" s="48">
        <v>0</v>
      </c>
      <c r="P68" s="49">
        <v>0</v>
      </c>
      <c r="Q68" s="49">
        <v>0</v>
      </c>
      <c r="R68" s="48">
        <v>1</v>
      </c>
      <c r="S68" s="48">
        <v>0</v>
      </c>
      <c r="T68" s="48">
        <v>2</v>
      </c>
      <c r="U68" s="48">
        <v>1</v>
      </c>
      <c r="V68" s="48">
        <v>1</v>
      </c>
      <c r="W68" s="49">
        <v>0.5</v>
      </c>
      <c r="X68" s="49">
        <v>0.5</v>
      </c>
      <c r="Y68" s="79"/>
      <c r="Z68" s="79"/>
      <c r="AA68" s="79"/>
      <c r="AB68" s="87" t="s">
        <v>3679</v>
      </c>
      <c r="AC68" s="87" t="s">
        <v>3679</v>
      </c>
      <c r="AD68" s="87" t="s">
        <v>865</v>
      </c>
      <c r="AE68" s="87"/>
      <c r="AF68" s="87" t="s">
        <v>8915</v>
      </c>
    </row>
    <row r="69" spans="1:32" ht="15">
      <c r="A69" s="90" t="s">
        <v>8181</v>
      </c>
      <c r="B69" s="66" t="s">
        <v>8388</v>
      </c>
      <c r="C69" s="66" t="s">
        <v>55</v>
      </c>
      <c r="D69" s="124"/>
      <c r="E69" s="123"/>
      <c r="F69" s="125"/>
      <c r="G69" s="126"/>
      <c r="H69" s="126"/>
      <c r="I69" s="127">
        <v>69</v>
      </c>
      <c r="J69" s="128"/>
      <c r="K69" s="48">
        <v>2</v>
      </c>
      <c r="L69" s="48">
        <v>1</v>
      </c>
      <c r="M69" s="48">
        <v>0</v>
      </c>
      <c r="N69" s="48">
        <v>1</v>
      </c>
      <c r="O69" s="48">
        <v>0</v>
      </c>
      <c r="P69" s="49">
        <v>0</v>
      </c>
      <c r="Q69" s="49">
        <v>0</v>
      </c>
      <c r="R69" s="48">
        <v>1</v>
      </c>
      <c r="S69" s="48">
        <v>0</v>
      </c>
      <c r="T69" s="48">
        <v>2</v>
      </c>
      <c r="U69" s="48">
        <v>1</v>
      </c>
      <c r="V69" s="48">
        <v>1</v>
      </c>
      <c r="W69" s="49">
        <v>0.5</v>
      </c>
      <c r="X69" s="49">
        <v>0.5</v>
      </c>
      <c r="Y69" s="79"/>
      <c r="Z69" s="79"/>
      <c r="AA69" s="79"/>
      <c r="AB69" s="87" t="s">
        <v>3679</v>
      </c>
      <c r="AC69" s="87" t="s">
        <v>3679</v>
      </c>
      <c r="AD69" s="87" t="s">
        <v>828</v>
      </c>
      <c r="AE69" s="87"/>
      <c r="AF69" s="87" t="s">
        <v>8916</v>
      </c>
    </row>
    <row r="70" spans="1:32" ht="15">
      <c r="A70" s="90" t="s">
        <v>8182</v>
      </c>
      <c r="B70" s="66" t="s">
        <v>8389</v>
      </c>
      <c r="C70" s="66" t="s">
        <v>55</v>
      </c>
      <c r="D70" s="124"/>
      <c r="E70" s="123"/>
      <c r="F70" s="125"/>
      <c r="G70" s="126"/>
      <c r="H70" s="126"/>
      <c r="I70" s="127">
        <v>70</v>
      </c>
      <c r="J70" s="128"/>
      <c r="K70" s="48">
        <v>2</v>
      </c>
      <c r="L70" s="48">
        <v>1</v>
      </c>
      <c r="M70" s="48">
        <v>0</v>
      </c>
      <c r="N70" s="48">
        <v>1</v>
      </c>
      <c r="O70" s="48">
        <v>0</v>
      </c>
      <c r="P70" s="49">
        <v>0</v>
      </c>
      <c r="Q70" s="49">
        <v>0</v>
      </c>
      <c r="R70" s="48">
        <v>1</v>
      </c>
      <c r="S70" s="48">
        <v>0</v>
      </c>
      <c r="T70" s="48">
        <v>2</v>
      </c>
      <c r="U70" s="48">
        <v>1</v>
      </c>
      <c r="V70" s="48">
        <v>1</v>
      </c>
      <c r="W70" s="49">
        <v>0.5</v>
      </c>
      <c r="X70" s="49">
        <v>0.5</v>
      </c>
      <c r="Y70" s="79"/>
      <c r="Z70" s="79"/>
      <c r="AA70" s="79"/>
      <c r="AB70" s="87" t="s">
        <v>3679</v>
      </c>
      <c r="AC70" s="87" t="s">
        <v>3679</v>
      </c>
      <c r="AD70" s="87" t="s">
        <v>819</v>
      </c>
      <c r="AE70" s="87"/>
      <c r="AF70" s="87" t="s">
        <v>8917</v>
      </c>
    </row>
    <row r="71" spans="1:32" ht="15">
      <c r="A71" s="90" t="s">
        <v>8183</v>
      </c>
      <c r="B71" s="66" t="s">
        <v>8390</v>
      </c>
      <c r="C71" s="66" t="s">
        <v>55</v>
      </c>
      <c r="D71" s="124"/>
      <c r="E71" s="123"/>
      <c r="F71" s="125"/>
      <c r="G71" s="126"/>
      <c r="H71" s="126"/>
      <c r="I71" s="127">
        <v>71</v>
      </c>
      <c r="J71" s="128"/>
      <c r="K71" s="48">
        <v>2</v>
      </c>
      <c r="L71" s="48">
        <v>2</v>
      </c>
      <c r="M71" s="48">
        <v>0</v>
      </c>
      <c r="N71" s="48">
        <v>2</v>
      </c>
      <c r="O71" s="48">
        <v>1</v>
      </c>
      <c r="P71" s="49">
        <v>0</v>
      </c>
      <c r="Q71" s="49">
        <v>0</v>
      </c>
      <c r="R71" s="48">
        <v>1</v>
      </c>
      <c r="S71" s="48">
        <v>0</v>
      </c>
      <c r="T71" s="48">
        <v>2</v>
      </c>
      <c r="U71" s="48">
        <v>2</v>
      </c>
      <c r="V71" s="48">
        <v>1</v>
      </c>
      <c r="W71" s="49">
        <v>0.5</v>
      </c>
      <c r="X71" s="49">
        <v>0.5</v>
      </c>
      <c r="Y71" s="79" t="s">
        <v>1263</v>
      </c>
      <c r="Z71" s="79" t="s">
        <v>1314</v>
      </c>
      <c r="AA71" s="79"/>
      <c r="AB71" s="87" t="s">
        <v>8611</v>
      </c>
      <c r="AC71" s="87" t="s">
        <v>8767</v>
      </c>
      <c r="AD71" s="87"/>
      <c r="AE71" s="87"/>
      <c r="AF71" s="87" t="s">
        <v>8918</v>
      </c>
    </row>
    <row r="72" spans="1:32" ht="15">
      <c r="A72" s="90" t="s">
        <v>8184</v>
      </c>
      <c r="B72" s="66" t="s">
        <v>8391</v>
      </c>
      <c r="C72" s="66" t="s">
        <v>55</v>
      </c>
      <c r="D72" s="124"/>
      <c r="E72" s="123"/>
      <c r="F72" s="125"/>
      <c r="G72" s="126"/>
      <c r="H72" s="126"/>
      <c r="I72" s="127">
        <v>72</v>
      </c>
      <c r="J72" s="128"/>
      <c r="K72" s="48">
        <v>2</v>
      </c>
      <c r="L72" s="48">
        <v>1</v>
      </c>
      <c r="M72" s="48">
        <v>0</v>
      </c>
      <c r="N72" s="48">
        <v>1</v>
      </c>
      <c r="O72" s="48">
        <v>0</v>
      </c>
      <c r="P72" s="49">
        <v>0</v>
      </c>
      <c r="Q72" s="49">
        <v>0</v>
      </c>
      <c r="R72" s="48">
        <v>1</v>
      </c>
      <c r="S72" s="48">
        <v>0</v>
      </c>
      <c r="T72" s="48">
        <v>2</v>
      </c>
      <c r="U72" s="48">
        <v>1</v>
      </c>
      <c r="V72" s="48">
        <v>1</v>
      </c>
      <c r="W72" s="49">
        <v>0.5</v>
      </c>
      <c r="X72" s="49">
        <v>0.5</v>
      </c>
      <c r="Y72" s="79"/>
      <c r="Z72" s="79"/>
      <c r="AA72" s="79"/>
      <c r="AB72" s="87" t="s">
        <v>3679</v>
      </c>
      <c r="AC72" s="87" t="s">
        <v>3679</v>
      </c>
      <c r="AD72" s="87" t="s">
        <v>813</v>
      </c>
      <c r="AE72" s="87"/>
      <c r="AF72" s="87" t="s">
        <v>8919</v>
      </c>
    </row>
    <row r="73" spans="1:32" ht="15">
      <c r="A73" s="90" t="s">
        <v>8185</v>
      </c>
      <c r="B73" s="66" t="s">
        <v>8392</v>
      </c>
      <c r="C73" s="66" t="s">
        <v>55</v>
      </c>
      <c r="D73" s="124"/>
      <c r="E73" s="123"/>
      <c r="F73" s="125"/>
      <c r="G73" s="126"/>
      <c r="H73" s="126"/>
      <c r="I73" s="127">
        <v>73</v>
      </c>
      <c r="J73" s="128"/>
      <c r="K73" s="48">
        <v>2</v>
      </c>
      <c r="L73" s="48">
        <v>1</v>
      </c>
      <c r="M73" s="48">
        <v>0</v>
      </c>
      <c r="N73" s="48">
        <v>1</v>
      </c>
      <c r="O73" s="48">
        <v>0</v>
      </c>
      <c r="P73" s="49">
        <v>0</v>
      </c>
      <c r="Q73" s="49">
        <v>0</v>
      </c>
      <c r="R73" s="48">
        <v>1</v>
      </c>
      <c r="S73" s="48">
        <v>0</v>
      </c>
      <c r="T73" s="48">
        <v>2</v>
      </c>
      <c r="U73" s="48">
        <v>1</v>
      </c>
      <c r="V73" s="48">
        <v>1</v>
      </c>
      <c r="W73" s="49">
        <v>0.5</v>
      </c>
      <c r="X73" s="49">
        <v>0.5</v>
      </c>
      <c r="Y73" s="79"/>
      <c r="Z73" s="79"/>
      <c r="AA73" s="79"/>
      <c r="AB73" s="87" t="s">
        <v>3679</v>
      </c>
      <c r="AC73" s="87" t="s">
        <v>3679</v>
      </c>
      <c r="AD73" s="87" t="s">
        <v>690</v>
      </c>
      <c r="AE73" s="87"/>
      <c r="AF73" s="87" t="s">
        <v>8920</v>
      </c>
    </row>
    <row r="74" spans="1:32" ht="15">
      <c r="A74" s="90" t="s">
        <v>8186</v>
      </c>
      <c r="B74" s="66" t="s">
        <v>8393</v>
      </c>
      <c r="C74" s="66" t="s">
        <v>55</v>
      </c>
      <c r="D74" s="124"/>
      <c r="E74" s="123"/>
      <c r="F74" s="125"/>
      <c r="G74" s="126"/>
      <c r="H74" s="126"/>
      <c r="I74" s="127">
        <v>74</v>
      </c>
      <c r="J74" s="128"/>
      <c r="K74" s="48">
        <v>2</v>
      </c>
      <c r="L74" s="48">
        <v>1</v>
      </c>
      <c r="M74" s="48">
        <v>0</v>
      </c>
      <c r="N74" s="48">
        <v>1</v>
      </c>
      <c r="O74" s="48">
        <v>0</v>
      </c>
      <c r="P74" s="49">
        <v>0</v>
      </c>
      <c r="Q74" s="49">
        <v>0</v>
      </c>
      <c r="R74" s="48">
        <v>1</v>
      </c>
      <c r="S74" s="48">
        <v>0</v>
      </c>
      <c r="T74" s="48">
        <v>2</v>
      </c>
      <c r="U74" s="48">
        <v>1</v>
      </c>
      <c r="V74" s="48">
        <v>1</v>
      </c>
      <c r="W74" s="49">
        <v>0.5</v>
      </c>
      <c r="X74" s="49">
        <v>0.5</v>
      </c>
      <c r="Y74" s="79"/>
      <c r="Z74" s="79"/>
      <c r="AA74" s="79"/>
      <c r="AB74" s="87" t="s">
        <v>3679</v>
      </c>
      <c r="AC74" s="87" t="s">
        <v>3679</v>
      </c>
      <c r="AD74" s="87" t="s">
        <v>814</v>
      </c>
      <c r="AE74" s="87"/>
      <c r="AF74" s="87" t="s">
        <v>8921</v>
      </c>
    </row>
    <row r="75" spans="1:32" ht="15">
      <c r="A75" s="90" t="s">
        <v>8187</v>
      </c>
      <c r="B75" s="66" t="s">
        <v>8382</v>
      </c>
      <c r="C75" s="66" t="s">
        <v>58</v>
      </c>
      <c r="D75" s="124"/>
      <c r="E75" s="123"/>
      <c r="F75" s="125"/>
      <c r="G75" s="126"/>
      <c r="H75" s="126"/>
      <c r="I75" s="127">
        <v>75</v>
      </c>
      <c r="J75" s="128"/>
      <c r="K75" s="48">
        <v>2</v>
      </c>
      <c r="L75" s="48">
        <v>1</v>
      </c>
      <c r="M75" s="48">
        <v>0</v>
      </c>
      <c r="N75" s="48">
        <v>1</v>
      </c>
      <c r="O75" s="48">
        <v>0</v>
      </c>
      <c r="P75" s="49">
        <v>0</v>
      </c>
      <c r="Q75" s="49">
        <v>0</v>
      </c>
      <c r="R75" s="48">
        <v>1</v>
      </c>
      <c r="S75" s="48">
        <v>0</v>
      </c>
      <c r="T75" s="48">
        <v>2</v>
      </c>
      <c r="U75" s="48">
        <v>1</v>
      </c>
      <c r="V75" s="48">
        <v>1</v>
      </c>
      <c r="W75" s="49">
        <v>0.5</v>
      </c>
      <c r="X75" s="49">
        <v>0.5</v>
      </c>
      <c r="Y75" s="79"/>
      <c r="Z75" s="79"/>
      <c r="AA75" s="79"/>
      <c r="AB75" s="87" t="s">
        <v>3679</v>
      </c>
      <c r="AC75" s="87" t="s">
        <v>3679</v>
      </c>
      <c r="AD75" s="87" t="s">
        <v>743</v>
      </c>
      <c r="AE75" s="87"/>
      <c r="AF75" s="87" t="s">
        <v>8922</v>
      </c>
    </row>
    <row r="76" spans="1:32" ht="15">
      <c r="A76" s="90" t="s">
        <v>8188</v>
      </c>
      <c r="B76" s="66" t="s">
        <v>8383</v>
      </c>
      <c r="C76" s="66" t="s">
        <v>58</v>
      </c>
      <c r="D76" s="124"/>
      <c r="E76" s="123"/>
      <c r="F76" s="125"/>
      <c r="G76" s="126"/>
      <c r="H76" s="126"/>
      <c r="I76" s="127">
        <v>76</v>
      </c>
      <c r="J76" s="128"/>
      <c r="K76" s="48">
        <v>2</v>
      </c>
      <c r="L76" s="48">
        <v>1</v>
      </c>
      <c r="M76" s="48">
        <v>0</v>
      </c>
      <c r="N76" s="48">
        <v>1</v>
      </c>
      <c r="O76" s="48">
        <v>0</v>
      </c>
      <c r="P76" s="49">
        <v>0</v>
      </c>
      <c r="Q76" s="49">
        <v>0</v>
      </c>
      <c r="R76" s="48">
        <v>1</v>
      </c>
      <c r="S76" s="48">
        <v>0</v>
      </c>
      <c r="T76" s="48">
        <v>2</v>
      </c>
      <c r="U76" s="48">
        <v>1</v>
      </c>
      <c r="V76" s="48">
        <v>1</v>
      </c>
      <c r="W76" s="49">
        <v>0.5</v>
      </c>
      <c r="X76" s="49">
        <v>0.5</v>
      </c>
      <c r="Y76" s="79"/>
      <c r="Z76" s="79"/>
      <c r="AA76" s="79"/>
      <c r="AB76" s="87" t="s">
        <v>3679</v>
      </c>
      <c r="AC76" s="87" t="s">
        <v>3679</v>
      </c>
      <c r="AD76" s="87" t="s">
        <v>689</v>
      </c>
      <c r="AE76" s="87"/>
      <c r="AF76" s="87" t="s">
        <v>8923</v>
      </c>
    </row>
    <row r="77" spans="1:32" ht="15">
      <c r="A77" s="90" t="s">
        <v>8189</v>
      </c>
      <c r="B77" s="66" t="s">
        <v>8384</v>
      </c>
      <c r="C77" s="66" t="s">
        <v>58</v>
      </c>
      <c r="D77" s="124"/>
      <c r="E77" s="123"/>
      <c r="F77" s="125"/>
      <c r="G77" s="126"/>
      <c r="H77" s="126"/>
      <c r="I77" s="127">
        <v>77</v>
      </c>
      <c r="J77" s="128"/>
      <c r="K77" s="48">
        <v>2</v>
      </c>
      <c r="L77" s="48">
        <v>1</v>
      </c>
      <c r="M77" s="48">
        <v>0</v>
      </c>
      <c r="N77" s="48">
        <v>1</v>
      </c>
      <c r="O77" s="48">
        <v>0</v>
      </c>
      <c r="P77" s="49">
        <v>0</v>
      </c>
      <c r="Q77" s="49">
        <v>0</v>
      </c>
      <c r="R77" s="48">
        <v>1</v>
      </c>
      <c r="S77" s="48">
        <v>0</v>
      </c>
      <c r="T77" s="48">
        <v>2</v>
      </c>
      <c r="U77" s="48">
        <v>1</v>
      </c>
      <c r="V77" s="48">
        <v>1</v>
      </c>
      <c r="W77" s="49">
        <v>0.5</v>
      </c>
      <c r="X77" s="49">
        <v>0.5</v>
      </c>
      <c r="Y77" s="79"/>
      <c r="Z77" s="79"/>
      <c r="AA77" s="79"/>
      <c r="AB77" s="87" t="s">
        <v>3679</v>
      </c>
      <c r="AC77" s="87" t="s">
        <v>3679</v>
      </c>
      <c r="AD77" s="87" t="s">
        <v>796</v>
      </c>
      <c r="AE77" s="87"/>
      <c r="AF77" s="87" t="s">
        <v>8924</v>
      </c>
    </row>
    <row r="78" spans="1:32" ht="15">
      <c r="A78" s="90" t="s">
        <v>8190</v>
      </c>
      <c r="B78" s="66" t="s">
        <v>8385</v>
      </c>
      <c r="C78" s="66" t="s">
        <v>58</v>
      </c>
      <c r="D78" s="124"/>
      <c r="E78" s="123"/>
      <c r="F78" s="125"/>
      <c r="G78" s="126"/>
      <c r="H78" s="126"/>
      <c r="I78" s="127">
        <v>78</v>
      </c>
      <c r="J78" s="128"/>
      <c r="K78" s="48">
        <v>2</v>
      </c>
      <c r="L78" s="48">
        <v>2</v>
      </c>
      <c r="M78" s="48">
        <v>0</v>
      </c>
      <c r="N78" s="48">
        <v>2</v>
      </c>
      <c r="O78" s="48">
        <v>1</v>
      </c>
      <c r="P78" s="49">
        <v>0</v>
      </c>
      <c r="Q78" s="49">
        <v>0</v>
      </c>
      <c r="R78" s="48">
        <v>1</v>
      </c>
      <c r="S78" s="48">
        <v>0</v>
      </c>
      <c r="T78" s="48">
        <v>2</v>
      </c>
      <c r="U78" s="48">
        <v>2</v>
      </c>
      <c r="V78" s="48">
        <v>1</v>
      </c>
      <c r="W78" s="49">
        <v>0.5</v>
      </c>
      <c r="X78" s="49">
        <v>0.5</v>
      </c>
      <c r="Y78" s="79" t="s">
        <v>1304</v>
      </c>
      <c r="Z78" s="79" t="s">
        <v>1336</v>
      </c>
      <c r="AA78" s="79" t="s">
        <v>1377</v>
      </c>
      <c r="AB78" s="87" t="s">
        <v>8612</v>
      </c>
      <c r="AC78" s="87" t="s">
        <v>8768</v>
      </c>
      <c r="AD78" s="87"/>
      <c r="AE78" s="87"/>
      <c r="AF78" s="87" t="s">
        <v>8925</v>
      </c>
    </row>
    <row r="79" spans="1:32" ht="15">
      <c r="A79" s="90" t="s">
        <v>8191</v>
      </c>
      <c r="B79" s="66" t="s">
        <v>8386</v>
      </c>
      <c r="C79" s="66" t="s">
        <v>58</v>
      </c>
      <c r="D79" s="124"/>
      <c r="E79" s="123"/>
      <c r="F79" s="125"/>
      <c r="G79" s="126"/>
      <c r="H79" s="126"/>
      <c r="I79" s="127">
        <v>79</v>
      </c>
      <c r="J79" s="128"/>
      <c r="K79" s="48">
        <v>2</v>
      </c>
      <c r="L79" s="48">
        <v>1</v>
      </c>
      <c r="M79" s="48">
        <v>0</v>
      </c>
      <c r="N79" s="48">
        <v>1</v>
      </c>
      <c r="O79" s="48">
        <v>0</v>
      </c>
      <c r="P79" s="49">
        <v>0</v>
      </c>
      <c r="Q79" s="49">
        <v>0</v>
      </c>
      <c r="R79" s="48">
        <v>1</v>
      </c>
      <c r="S79" s="48">
        <v>0</v>
      </c>
      <c r="T79" s="48">
        <v>2</v>
      </c>
      <c r="U79" s="48">
        <v>1</v>
      </c>
      <c r="V79" s="48">
        <v>1</v>
      </c>
      <c r="W79" s="49">
        <v>0.5</v>
      </c>
      <c r="X79" s="49">
        <v>0.5</v>
      </c>
      <c r="Y79" s="79"/>
      <c r="Z79" s="79"/>
      <c r="AA79" s="79"/>
      <c r="AB79" s="87" t="s">
        <v>3679</v>
      </c>
      <c r="AC79" s="87" t="s">
        <v>3679</v>
      </c>
      <c r="AD79" s="87" t="s">
        <v>774</v>
      </c>
      <c r="AE79" s="87"/>
      <c r="AF79" s="87" t="s">
        <v>8926</v>
      </c>
    </row>
    <row r="80" spans="1:32" ht="15">
      <c r="A80" s="90" t="s">
        <v>8192</v>
      </c>
      <c r="B80" s="66" t="s">
        <v>8387</v>
      </c>
      <c r="C80" s="66" t="s">
        <v>58</v>
      </c>
      <c r="D80" s="124"/>
      <c r="E80" s="123"/>
      <c r="F80" s="125"/>
      <c r="G80" s="126"/>
      <c r="H80" s="126"/>
      <c r="I80" s="127">
        <v>80</v>
      </c>
      <c r="J80" s="128"/>
      <c r="K80" s="48">
        <v>2</v>
      </c>
      <c r="L80" s="48">
        <v>1</v>
      </c>
      <c r="M80" s="48">
        <v>0</v>
      </c>
      <c r="N80" s="48">
        <v>1</v>
      </c>
      <c r="O80" s="48">
        <v>0</v>
      </c>
      <c r="P80" s="49">
        <v>0</v>
      </c>
      <c r="Q80" s="49">
        <v>0</v>
      </c>
      <c r="R80" s="48">
        <v>1</v>
      </c>
      <c r="S80" s="48">
        <v>0</v>
      </c>
      <c r="T80" s="48">
        <v>2</v>
      </c>
      <c r="U80" s="48">
        <v>1</v>
      </c>
      <c r="V80" s="48">
        <v>1</v>
      </c>
      <c r="W80" s="49">
        <v>0.5</v>
      </c>
      <c r="X80" s="49">
        <v>0.5</v>
      </c>
      <c r="Y80" s="79"/>
      <c r="Z80" s="79"/>
      <c r="AA80" s="79"/>
      <c r="AB80" s="87" t="s">
        <v>3679</v>
      </c>
      <c r="AC80" s="87" t="s">
        <v>3679</v>
      </c>
      <c r="AD80" s="87" t="s">
        <v>778</v>
      </c>
      <c r="AE80" s="87"/>
      <c r="AF80" s="87" t="s">
        <v>8927</v>
      </c>
    </row>
    <row r="81" spans="1:32" ht="15">
      <c r="A81" s="90" t="s">
        <v>8193</v>
      </c>
      <c r="B81" s="66" t="s">
        <v>8388</v>
      </c>
      <c r="C81" s="66" t="s">
        <v>58</v>
      </c>
      <c r="D81" s="124"/>
      <c r="E81" s="123"/>
      <c r="F81" s="125"/>
      <c r="G81" s="126"/>
      <c r="H81" s="126"/>
      <c r="I81" s="127">
        <v>81</v>
      </c>
      <c r="J81" s="128"/>
      <c r="K81" s="48">
        <v>2</v>
      </c>
      <c r="L81" s="48">
        <v>1</v>
      </c>
      <c r="M81" s="48">
        <v>0</v>
      </c>
      <c r="N81" s="48">
        <v>1</v>
      </c>
      <c r="O81" s="48">
        <v>0</v>
      </c>
      <c r="P81" s="49">
        <v>0</v>
      </c>
      <c r="Q81" s="49">
        <v>0</v>
      </c>
      <c r="R81" s="48">
        <v>1</v>
      </c>
      <c r="S81" s="48">
        <v>0</v>
      </c>
      <c r="T81" s="48">
        <v>2</v>
      </c>
      <c r="U81" s="48">
        <v>1</v>
      </c>
      <c r="V81" s="48">
        <v>1</v>
      </c>
      <c r="W81" s="49">
        <v>0.5</v>
      </c>
      <c r="X81" s="49">
        <v>0.5</v>
      </c>
      <c r="Y81" s="79"/>
      <c r="Z81" s="79"/>
      <c r="AA81" s="79"/>
      <c r="AB81" s="87" t="s">
        <v>3679</v>
      </c>
      <c r="AC81" s="87" t="s">
        <v>3679</v>
      </c>
      <c r="AD81" s="87" t="s">
        <v>701</v>
      </c>
      <c r="AE81" s="87"/>
      <c r="AF81" s="87" t="s">
        <v>8928</v>
      </c>
    </row>
    <row r="82" spans="1:32" ht="15">
      <c r="A82" s="90" t="s">
        <v>8194</v>
      </c>
      <c r="B82" s="66" t="s">
        <v>8389</v>
      </c>
      <c r="C82" s="66" t="s">
        <v>58</v>
      </c>
      <c r="D82" s="124"/>
      <c r="E82" s="123"/>
      <c r="F82" s="125"/>
      <c r="G82" s="126"/>
      <c r="H82" s="126"/>
      <c r="I82" s="127">
        <v>82</v>
      </c>
      <c r="J82" s="128"/>
      <c r="K82" s="48">
        <v>2</v>
      </c>
      <c r="L82" s="48">
        <v>1</v>
      </c>
      <c r="M82" s="48">
        <v>0</v>
      </c>
      <c r="N82" s="48">
        <v>1</v>
      </c>
      <c r="O82" s="48">
        <v>0</v>
      </c>
      <c r="P82" s="49">
        <v>0</v>
      </c>
      <c r="Q82" s="49">
        <v>0</v>
      </c>
      <c r="R82" s="48">
        <v>1</v>
      </c>
      <c r="S82" s="48">
        <v>0</v>
      </c>
      <c r="T82" s="48">
        <v>2</v>
      </c>
      <c r="U82" s="48">
        <v>1</v>
      </c>
      <c r="V82" s="48">
        <v>1</v>
      </c>
      <c r="W82" s="49">
        <v>0.5</v>
      </c>
      <c r="X82" s="49">
        <v>0.5</v>
      </c>
      <c r="Y82" s="79"/>
      <c r="Z82" s="79"/>
      <c r="AA82" s="79"/>
      <c r="AB82" s="87" t="s">
        <v>8613</v>
      </c>
      <c r="AC82" s="87" t="s">
        <v>3679</v>
      </c>
      <c r="AD82" s="87" t="s">
        <v>697</v>
      </c>
      <c r="AE82" s="87"/>
      <c r="AF82" s="87" t="s">
        <v>8929</v>
      </c>
    </row>
    <row r="83" spans="1:32" ht="15">
      <c r="A83" s="90" t="s">
        <v>8195</v>
      </c>
      <c r="B83" s="66" t="s">
        <v>8390</v>
      </c>
      <c r="C83" s="66" t="s">
        <v>58</v>
      </c>
      <c r="D83" s="124"/>
      <c r="E83" s="123"/>
      <c r="F83" s="125"/>
      <c r="G83" s="126"/>
      <c r="H83" s="126"/>
      <c r="I83" s="127">
        <v>83</v>
      </c>
      <c r="J83" s="128"/>
      <c r="K83" s="48">
        <v>2</v>
      </c>
      <c r="L83" s="48">
        <v>1</v>
      </c>
      <c r="M83" s="48">
        <v>0</v>
      </c>
      <c r="N83" s="48">
        <v>1</v>
      </c>
      <c r="O83" s="48">
        <v>0</v>
      </c>
      <c r="P83" s="49">
        <v>0</v>
      </c>
      <c r="Q83" s="49">
        <v>0</v>
      </c>
      <c r="R83" s="48">
        <v>1</v>
      </c>
      <c r="S83" s="48">
        <v>0</v>
      </c>
      <c r="T83" s="48">
        <v>2</v>
      </c>
      <c r="U83" s="48">
        <v>1</v>
      </c>
      <c r="V83" s="48">
        <v>1</v>
      </c>
      <c r="W83" s="49">
        <v>0.5</v>
      </c>
      <c r="X83" s="49">
        <v>0.5</v>
      </c>
      <c r="Y83" s="79"/>
      <c r="Z83" s="79"/>
      <c r="AA83" s="79"/>
      <c r="AB83" s="87" t="s">
        <v>3679</v>
      </c>
      <c r="AC83" s="87" t="s">
        <v>3679</v>
      </c>
      <c r="AD83" s="87" t="s">
        <v>691</v>
      </c>
      <c r="AE83" s="87"/>
      <c r="AF83" s="87" t="s">
        <v>8930</v>
      </c>
    </row>
    <row r="84" spans="1:32" ht="15">
      <c r="A84" s="90" t="s">
        <v>8196</v>
      </c>
      <c r="B84" s="66" t="s">
        <v>8391</v>
      </c>
      <c r="C84" s="66" t="s">
        <v>58</v>
      </c>
      <c r="D84" s="124"/>
      <c r="E84" s="123"/>
      <c r="F84" s="125"/>
      <c r="G84" s="126"/>
      <c r="H84" s="126"/>
      <c r="I84" s="127">
        <v>84</v>
      </c>
      <c r="J84" s="128"/>
      <c r="K84" s="48">
        <v>2</v>
      </c>
      <c r="L84" s="48">
        <v>1</v>
      </c>
      <c r="M84" s="48">
        <v>0</v>
      </c>
      <c r="N84" s="48">
        <v>1</v>
      </c>
      <c r="O84" s="48">
        <v>0</v>
      </c>
      <c r="P84" s="49">
        <v>0</v>
      </c>
      <c r="Q84" s="49">
        <v>0</v>
      </c>
      <c r="R84" s="48">
        <v>1</v>
      </c>
      <c r="S84" s="48">
        <v>0</v>
      </c>
      <c r="T84" s="48">
        <v>2</v>
      </c>
      <c r="U84" s="48">
        <v>1</v>
      </c>
      <c r="V84" s="48">
        <v>1</v>
      </c>
      <c r="W84" s="49">
        <v>0.5</v>
      </c>
      <c r="X84" s="49">
        <v>0.5</v>
      </c>
      <c r="Y84" s="79"/>
      <c r="Z84" s="79"/>
      <c r="AA84" s="79"/>
      <c r="AB84" s="87" t="s">
        <v>3679</v>
      </c>
      <c r="AC84" s="87" t="s">
        <v>3679</v>
      </c>
      <c r="AD84" s="87" t="s">
        <v>768</v>
      </c>
      <c r="AE84" s="87"/>
      <c r="AF84" s="87" t="s">
        <v>8931</v>
      </c>
    </row>
    <row r="85" spans="1:32" ht="15">
      <c r="A85" s="90" t="s">
        <v>8197</v>
      </c>
      <c r="B85" s="66" t="s">
        <v>8392</v>
      </c>
      <c r="C85" s="66" t="s">
        <v>58</v>
      </c>
      <c r="D85" s="124"/>
      <c r="E85" s="123"/>
      <c r="F85" s="125"/>
      <c r="G85" s="126"/>
      <c r="H85" s="126"/>
      <c r="I85" s="127">
        <v>85</v>
      </c>
      <c r="J85" s="128"/>
      <c r="K85" s="48">
        <v>2</v>
      </c>
      <c r="L85" s="48">
        <v>1</v>
      </c>
      <c r="M85" s="48">
        <v>0</v>
      </c>
      <c r="N85" s="48">
        <v>1</v>
      </c>
      <c r="O85" s="48">
        <v>0</v>
      </c>
      <c r="P85" s="49">
        <v>0</v>
      </c>
      <c r="Q85" s="49">
        <v>0</v>
      </c>
      <c r="R85" s="48">
        <v>1</v>
      </c>
      <c r="S85" s="48">
        <v>0</v>
      </c>
      <c r="T85" s="48">
        <v>2</v>
      </c>
      <c r="U85" s="48">
        <v>1</v>
      </c>
      <c r="V85" s="48">
        <v>1</v>
      </c>
      <c r="W85" s="49">
        <v>0.5</v>
      </c>
      <c r="X85" s="49">
        <v>0.5</v>
      </c>
      <c r="Y85" s="79"/>
      <c r="Z85" s="79"/>
      <c r="AA85" s="79"/>
      <c r="AB85" s="87" t="s">
        <v>3679</v>
      </c>
      <c r="AC85" s="87" t="s">
        <v>3679</v>
      </c>
      <c r="AD85" s="87" t="s">
        <v>718</v>
      </c>
      <c r="AE85" s="87"/>
      <c r="AF85" s="87" t="s">
        <v>8932</v>
      </c>
    </row>
    <row r="86" spans="1:32" ht="15">
      <c r="A86" s="90" t="s">
        <v>8198</v>
      </c>
      <c r="B86" s="66" t="s">
        <v>8393</v>
      </c>
      <c r="C86" s="66" t="s">
        <v>58</v>
      </c>
      <c r="D86" s="124"/>
      <c r="E86" s="123"/>
      <c r="F86" s="125"/>
      <c r="G86" s="126"/>
      <c r="H86" s="126"/>
      <c r="I86" s="127">
        <v>86</v>
      </c>
      <c r="J86" s="128"/>
      <c r="K86" s="48">
        <v>2</v>
      </c>
      <c r="L86" s="48">
        <v>1</v>
      </c>
      <c r="M86" s="48">
        <v>0</v>
      </c>
      <c r="N86" s="48">
        <v>1</v>
      </c>
      <c r="O86" s="48">
        <v>0</v>
      </c>
      <c r="P86" s="49">
        <v>0</v>
      </c>
      <c r="Q86" s="49">
        <v>0</v>
      </c>
      <c r="R86" s="48">
        <v>1</v>
      </c>
      <c r="S86" s="48">
        <v>0</v>
      </c>
      <c r="T86" s="48">
        <v>2</v>
      </c>
      <c r="U86" s="48">
        <v>1</v>
      </c>
      <c r="V86" s="48">
        <v>1</v>
      </c>
      <c r="W86" s="49">
        <v>0.5</v>
      </c>
      <c r="X86" s="49">
        <v>0.5</v>
      </c>
      <c r="Y86" s="79"/>
      <c r="Z86" s="79"/>
      <c r="AA86" s="79"/>
      <c r="AB86" s="87" t="s">
        <v>3679</v>
      </c>
      <c r="AC86" s="87" t="s">
        <v>3679</v>
      </c>
      <c r="AD86" s="87"/>
      <c r="AE86" s="87" t="s">
        <v>699</v>
      </c>
      <c r="AF86" s="87" t="s">
        <v>8933</v>
      </c>
    </row>
    <row r="87" spans="1:32" ht="15">
      <c r="A87" s="90" t="s">
        <v>8199</v>
      </c>
      <c r="B87" s="66" t="s">
        <v>8382</v>
      </c>
      <c r="C87" s="66" t="s">
        <v>60</v>
      </c>
      <c r="D87" s="124"/>
      <c r="E87" s="123"/>
      <c r="F87" s="125"/>
      <c r="G87" s="126"/>
      <c r="H87" s="126"/>
      <c r="I87" s="127">
        <v>87</v>
      </c>
      <c r="J87" s="128"/>
      <c r="K87" s="48">
        <v>2</v>
      </c>
      <c r="L87" s="48">
        <v>1</v>
      </c>
      <c r="M87" s="48">
        <v>0</v>
      </c>
      <c r="N87" s="48">
        <v>1</v>
      </c>
      <c r="O87" s="48">
        <v>0</v>
      </c>
      <c r="P87" s="49">
        <v>0</v>
      </c>
      <c r="Q87" s="49">
        <v>0</v>
      </c>
      <c r="R87" s="48">
        <v>1</v>
      </c>
      <c r="S87" s="48">
        <v>0</v>
      </c>
      <c r="T87" s="48">
        <v>2</v>
      </c>
      <c r="U87" s="48">
        <v>1</v>
      </c>
      <c r="V87" s="48">
        <v>1</v>
      </c>
      <c r="W87" s="49">
        <v>0.5</v>
      </c>
      <c r="X87" s="49">
        <v>0.5</v>
      </c>
      <c r="Y87" s="79"/>
      <c r="Z87" s="79"/>
      <c r="AA87" s="79"/>
      <c r="AB87" s="87" t="s">
        <v>3679</v>
      </c>
      <c r="AC87" s="87" t="s">
        <v>3679</v>
      </c>
      <c r="AD87" s="87" t="s">
        <v>713</v>
      </c>
      <c r="AE87" s="87"/>
      <c r="AF87" s="87" t="s">
        <v>8934</v>
      </c>
    </row>
    <row r="88" spans="1:32" ht="15">
      <c r="A88" s="90" t="s">
        <v>8200</v>
      </c>
      <c r="B88" s="66" t="s">
        <v>8383</v>
      </c>
      <c r="C88" s="66" t="s">
        <v>60</v>
      </c>
      <c r="D88" s="124"/>
      <c r="E88" s="123"/>
      <c r="F88" s="125"/>
      <c r="G88" s="126"/>
      <c r="H88" s="126"/>
      <c r="I88" s="127">
        <v>88</v>
      </c>
      <c r="J88" s="128"/>
      <c r="K88" s="48">
        <v>2</v>
      </c>
      <c r="L88" s="48">
        <v>1</v>
      </c>
      <c r="M88" s="48">
        <v>0</v>
      </c>
      <c r="N88" s="48">
        <v>1</v>
      </c>
      <c r="O88" s="48">
        <v>0</v>
      </c>
      <c r="P88" s="49">
        <v>0</v>
      </c>
      <c r="Q88" s="49">
        <v>0</v>
      </c>
      <c r="R88" s="48">
        <v>1</v>
      </c>
      <c r="S88" s="48">
        <v>0</v>
      </c>
      <c r="T88" s="48">
        <v>2</v>
      </c>
      <c r="U88" s="48">
        <v>1</v>
      </c>
      <c r="V88" s="48">
        <v>1</v>
      </c>
      <c r="W88" s="49">
        <v>0.5</v>
      </c>
      <c r="X88" s="49">
        <v>0.5</v>
      </c>
      <c r="Y88" s="79" t="s">
        <v>1272</v>
      </c>
      <c r="Z88" s="79" t="s">
        <v>1321</v>
      </c>
      <c r="AA88" s="79" t="s">
        <v>1357</v>
      </c>
      <c r="AB88" s="87" t="s">
        <v>3679</v>
      </c>
      <c r="AC88" s="87" t="s">
        <v>3679</v>
      </c>
      <c r="AD88" s="87"/>
      <c r="AE88" s="87" t="s">
        <v>773</v>
      </c>
      <c r="AF88" s="87" t="s">
        <v>8935</v>
      </c>
    </row>
    <row r="89" spans="1:32" ht="15">
      <c r="A89" s="90" t="s">
        <v>8201</v>
      </c>
      <c r="B89" s="66" t="s">
        <v>8384</v>
      </c>
      <c r="C89" s="66" t="s">
        <v>60</v>
      </c>
      <c r="D89" s="124"/>
      <c r="E89" s="123"/>
      <c r="F89" s="125"/>
      <c r="G89" s="126"/>
      <c r="H89" s="126"/>
      <c r="I89" s="127">
        <v>89</v>
      </c>
      <c r="J89" s="128"/>
      <c r="K89" s="48">
        <v>2</v>
      </c>
      <c r="L89" s="48">
        <v>1</v>
      </c>
      <c r="M89" s="48">
        <v>0</v>
      </c>
      <c r="N89" s="48">
        <v>1</v>
      </c>
      <c r="O89" s="48">
        <v>0</v>
      </c>
      <c r="P89" s="49">
        <v>0</v>
      </c>
      <c r="Q89" s="49">
        <v>0</v>
      </c>
      <c r="R89" s="48">
        <v>1</v>
      </c>
      <c r="S89" s="48">
        <v>0</v>
      </c>
      <c r="T89" s="48">
        <v>2</v>
      </c>
      <c r="U89" s="48">
        <v>1</v>
      </c>
      <c r="V89" s="48">
        <v>1</v>
      </c>
      <c r="W89" s="49">
        <v>0.5</v>
      </c>
      <c r="X89" s="49">
        <v>0.5</v>
      </c>
      <c r="Y89" s="79"/>
      <c r="Z89" s="79"/>
      <c r="AA89" s="79"/>
      <c r="AB89" s="87" t="s">
        <v>8614</v>
      </c>
      <c r="AC89" s="87" t="s">
        <v>3679</v>
      </c>
      <c r="AD89" s="87" t="s">
        <v>829</v>
      </c>
      <c r="AE89" s="87"/>
      <c r="AF89" s="87" t="s">
        <v>8936</v>
      </c>
    </row>
    <row r="90" spans="1:32" ht="15">
      <c r="A90" s="90" t="s">
        <v>8202</v>
      </c>
      <c r="B90" s="66" t="s">
        <v>8385</v>
      </c>
      <c r="C90" s="66" t="s">
        <v>60</v>
      </c>
      <c r="D90" s="124"/>
      <c r="E90" s="123"/>
      <c r="F90" s="125"/>
      <c r="G90" s="126"/>
      <c r="H90" s="126"/>
      <c r="I90" s="127">
        <v>90</v>
      </c>
      <c r="J90" s="128"/>
      <c r="K90" s="48">
        <v>2</v>
      </c>
      <c r="L90" s="48">
        <v>1</v>
      </c>
      <c r="M90" s="48">
        <v>0</v>
      </c>
      <c r="N90" s="48">
        <v>1</v>
      </c>
      <c r="O90" s="48">
        <v>0</v>
      </c>
      <c r="P90" s="49">
        <v>0</v>
      </c>
      <c r="Q90" s="49">
        <v>0</v>
      </c>
      <c r="R90" s="48">
        <v>1</v>
      </c>
      <c r="S90" s="48">
        <v>0</v>
      </c>
      <c r="T90" s="48">
        <v>2</v>
      </c>
      <c r="U90" s="48">
        <v>1</v>
      </c>
      <c r="V90" s="48">
        <v>1</v>
      </c>
      <c r="W90" s="49">
        <v>0.5</v>
      </c>
      <c r="X90" s="49">
        <v>0.5</v>
      </c>
      <c r="Y90" s="79"/>
      <c r="Z90" s="79"/>
      <c r="AA90" s="79"/>
      <c r="AB90" s="87" t="s">
        <v>3679</v>
      </c>
      <c r="AC90" s="87" t="s">
        <v>3679</v>
      </c>
      <c r="AD90" s="87" t="s">
        <v>804</v>
      </c>
      <c r="AE90" s="87"/>
      <c r="AF90" s="87" t="s">
        <v>8937</v>
      </c>
    </row>
    <row r="91" spans="1:32" ht="15">
      <c r="A91" s="90" t="s">
        <v>8203</v>
      </c>
      <c r="B91" s="66" t="s">
        <v>8386</v>
      </c>
      <c r="C91" s="66" t="s">
        <v>60</v>
      </c>
      <c r="D91" s="124"/>
      <c r="E91" s="123"/>
      <c r="F91" s="125"/>
      <c r="G91" s="126"/>
      <c r="H91" s="126"/>
      <c r="I91" s="127">
        <v>91</v>
      </c>
      <c r="J91" s="128"/>
      <c r="K91" s="48">
        <v>2</v>
      </c>
      <c r="L91" s="48">
        <v>1</v>
      </c>
      <c r="M91" s="48">
        <v>0</v>
      </c>
      <c r="N91" s="48">
        <v>1</v>
      </c>
      <c r="O91" s="48">
        <v>0</v>
      </c>
      <c r="P91" s="49">
        <v>0</v>
      </c>
      <c r="Q91" s="49">
        <v>0</v>
      </c>
      <c r="R91" s="48">
        <v>1</v>
      </c>
      <c r="S91" s="48">
        <v>0</v>
      </c>
      <c r="T91" s="48">
        <v>2</v>
      </c>
      <c r="U91" s="48">
        <v>1</v>
      </c>
      <c r="V91" s="48">
        <v>1</v>
      </c>
      <c r="W91" s="49">
        <v>0.5</v>
      </c>
      <c r="X91" s="49">
        <v>0.5</v>
      </c>
      <c r="Y91" s="79"/>
      <c r="Z91" s="79"/>
      <c r="AA91" s="79"/>
      <c r="AB91" s="87" t="s">
        <v>3679</v>
      </c>
      <c r="AC91" s="87" t="s">
        <v>3679</v>
      </c>
      <c r="AD91" s="87" t="s">
        <v>749</v>
      </c>
      <c r="AE91" s="87"/>
      <c r="AF91" s="87" t="s">
        <v>8938</v>
      </c>
    </row>
    <row r="92" spans="1:32" ht="15">
      <c r="A92" s="90" t="s">
        <v>8204</v>
      </c>
      <c r="B92" s="66" t="s">
        <v>8387</v>
      </c>
      <c r="C92" s="66" t="s">
        <v>60</v>
      </c>
      <c r="D92" s="124"/>
      <c r="E92" s="123"/>
      <c r="F92" s="125"/>
      <c r="G92" s="126"/>
      <c r="H92" s="126"/>
      <c r="I92" s="127">
        <v>92</v>
      </c>
      <c r="J92" s="128"/>
      <c r="K92" s="48">
        <v>2</v>
      </c>
      <c r="L92" s="48">
        <v>1</v>
      </c>
      <c r="M92" s="48">
        <v>0</v>
      </c>
      <c r="N92" s="48">
        <v>1</v>
      </c>
      <c r="O92" s="48">
        <v>0</v>
      </c>
      <c r="P92" s="49">
        <v>0</v>
      </c>
      <c r="Q92" s="49">
        <v>0</v>
      </c>
      <c r="R92" s="48">
        <v>1</v>
      </c>
      <c r="S92" s="48">
        <v>0</v>
      </c>
      <c r="T92" s="48">
        <v>2</v>
      </c>
      <c r="U92" s="48">
        <v>1</v>
      </c>
      <c r="V92" s="48">
        <v>1</v>
      </c>
      <c r="W92" s="49">
        <v>0.5</v>
      </c>
      <c r="X92" s="49">
        <v>0.5</v>
      </c>
      <c r="Y92" s="79"/>
      <c r="Z92" s="79"/>
      <c r="AA92" s="79"/>
      <c r="AB92" s="87" t="s">
        <v>3679</v>
      </c>
      <c r="AC92" s="87" t="s">
        <v>3679</v>
      </c>
      <c r="AD92" s="87" t="s">
        <v>815</v>
      </c>
      <c r="AE92" s="87"/>
      <c r="AF92" s="87" t="s">
        <v>8939</v>
      </c>
    </row>
    <row r="93" spans="1:32" ht="15">
      <c r="A93" s="90" t="s">
        <v>8205</v>
      </c>
      <c r="B93" s="66" t="s">
        <v>8388</v>
      </c>
      <c r="C93" s="66" t="s">
        <v>60</v>
      </c>
      <c r="D93" s="124"/>
      <c r="E93" s="123"/>
      <c r="F93" s="125"/>
      <c r="G93" s="126"/>
      <c r="H93" s="126"/>
      <c r="I93" s="127">
        <v>93</v>
      </c>
      <c r="J93" s="128"/>
      <c r="K93" s="48">
        <v>2</v>
      </c>
      <c r="L93" s="48">
        <v>1</v>
      </c>
      <c r="M93" s="48">
        <v>0</v>
      </c>
      <c r="N93" s="48">
        <v>1</v>
      </c>
      <c r="O93" s="48">
        <v>0</v>
      </c>
      <c r="P93" s="49">
        <v>0</v>
      </c>
      <c r="Q93" s="49">
        <v>0</v>
      </c>
      <c r="R93" s="48">
        <v>1</v>
      </c>
      <c r="S93" s="48">
        <v>0</v>
      </c>
      <c r="T93" s="48">
        <v>2</v>
      </c>
      <c r="U93" s="48">
        <v>1</v>
      </c>
      <c r="V93" s="48">
        <v>1</v>
      </c>
      <c r="W93" s="49">
        <v>0.5</v>
      </c>
      <c r="X93" s="49">
        <v>0.5</v>
      </c>
      <c r="Y93" s="79"/>
      <c r="Z93" s="79"/>
      <c r="AA93" s="79"/>
      <c r="AB93" s="87" t="s">
        <v>3679</v>
      </c>
      <c r="AC93" s="87" t="s">
        <v>3679</v>
      </c>
      <c r="AD93" s="87" t="s">
        <v>853</v>
      </c>
      <c r="AE93" s="87"/>
      <c r="AF93" s="87" t="s">
        <v>8940</v>
      </c>
    </row>
    <row r="94" spans="1:32" ht="15">
      <c r="A94" s="90" t="s">
        <v>8206</v>
      </c>
      <c r="B94" s="66" t="s">
        <v>8389</v>
      </c>
      <c r="C94" s="66" t="s">
        <v>60</v>
      </c>
      <c r="D94" s="124"/>
      <c r="E94" s="123"/>
      <c r="F94" s="125"/>
      <c r="G94" s="126"/>
      <c r="H94" s="126"/>
      <c r="I94" s="127">
        <v>94</v>
      </c>
      <c r="J94" s="128"/>
      <c r="K94" s="48">
        <v>2</v>
      </c>
      <c r="L94" s="48">
        <v>1</v>
      </c>
      <c r="M94" s="48">
        <v>0</v>
      </c>
      <c r="N94" s="48">
        <v>1</v>
      </c>
      <c r="O94" s="48">
        <v>0</v>
      </c>
      <c r="P94" s="49">
        <v>0</v>
      </c>
      <c r="Q94" s="49">
        <v>0</v>
      </c>
      <c r="R94" s="48">
        <v>1</v>
      </c>
      <c r="S94" s="48">
        <v>0</v>
      </c>
      <c r="T94" s="48">
        <v>2</v>
      </c>
      <c r="U94" s="48">
        <v>1</v>
      </c>
      <c r="V94" s="48">
        <v>1</v>
      </c>
      <c r="W94" s="49">
        <v>0.5</v>
      </c>
      <c r="X94" s="49">
        <v>0.5</v>
      </c>
      <c r="Y94" s="79"/>
      <c r="Z94" s="79"/>
      <c r="AA94" s="79"/>
      <c r="AB94" s="87" t="s">
        <v>3679</v>
      </c>
      <c r="AC94" s="87" t="s">
        <v>3679</v>
      </c>
      <c r="AD94" s="87" t="s">
        <v>823</v>
      </c>
      <c r="AE94" s="87"/>
      <c r="AF94" s="87" t="s">
        <v>8941</v>
      </c>
    </row>
    <row r="95" spans="1:32" ht="15">
      <c r="A95" s="90" t="s">
        <v>8207</v>
      </c>
      <c r="B95" s="66" t="s">
        <v>8390</v>
      </c>
      <c r="C95" s="66" t="s">
        <v>60</v>
      </c>
      <c r="D95" s="124"/>
      <c r="E95" s="123"/>
      <c r="F95" s="125"/>
      <c r="G95" s="126"/>
      <c r="H95" s="126"/>
      <c r="I95" s="127">
        <v>95</v>
      </c>
      <c r="J95" s="128"/>
      <c r="K95" s="48">
        <v>2</v>
      </c>
      <c r="L95" s="48">
        <v>1</v>
      </c>
      <c r="M95" s="48">
        <v>0</v>
      </c>
      <c r="N95" s="48">
        <v>1</v>
      </c>
      <c r="O95" s="48">
        <v>0</v>
      </c>
      <c r="P95" s="49">
        <v>0</v>
      </c>
      <c r="Q95" s="49">
        <v>0</v>
      </c>
      <c r="R95" s="48">
        <v>1</v>
      </c>
      <c r="S95" s="48">
        <v>0</v>
      </c>
      <c r="T95" s="48">
        <v>2</v>
      </c>
      <c r="U95" s="48">
        <v>1</v>
      </c>
      <c r="V95" s="48">
        <v>1</v>
      </c>
      <c r="W95" s="49">
        <v>0.5</v>
      </c>
      <c r="X95" s="49">
        <v>0.5</v>
      </c>
      <c r="Y95" s="79"/>
      <c r="Z95" s="79"/>
      <c r="AA95" s="79"/>
      <c r="AB95" s="87" t="s">
        <v>3679</v>
      </c>
      <c r="AC95" s="87" t="s">
        <v>3679</v>
      </c>
      <c r="AD95" s="87" t="s">
        <v>870</v>
      </c>
      <c r="AE95" s="87"/>
      <c r="AF95" s="87" t="s">
        <v>8942</v>
      </c>
    </row>
    <row r="96" spans="1:32" ht="15">
      <c r="A96" s="90" t="s">
        <v>8208</v>
      </c>
      <c r="B96" s="66" t="s">
        <v>8391</v>
      </c>
      <c r="C96" s="66" t="s">
        <v>60</v>
      </c>
      <c r="D96" s="124"/>
      <c r="E96" s="123"/>
      <c r="F96" s="125"/>
      <c r="G96" s="126"/>
      <c r="H96" s="126"/>
      <c r="I96" s="127">
        <v>96</v>
      </c>
      <c r="J96" s="128"/>
      <c r="K96" s="48">
        <v>2</v>
      </c>
      <c r="L96" s="48">
        <v>1</v>
      </c>
      <c r="M96" s="48">
        <v>0</v>
      </c>
      <c r="N96" s="48">
        <v>1</v>
      </c>
      <c r="O96" s="48">
        <v>0</v>
      </c>
      <c r="P96" s="49">
        <v>0</v>
      </c>
      <c r="Q96" s="49">
        <v>0</v>
      </c>
      <c r="R96" s="48">
        <v>1</v>
      </c>
      <c r="S96" s="48">
        <v>0</v>
      </c>
      <c r="T96" s="48">
        <v>2</v>
      </c>
      <c r="U96" s="48">
        <v>1</v>
      </c>
      <c r="V96" s="48">
        <v>1</v>
      </c>
      <c r="W96" s="49">
        <v>0.5</v>
      </c>
      <c r="X96" s="49">
        <v>0.5</v>
      </c>
      <c r="Y96" s="79"/>
      <c r="Z96" s="79"/>
      <c r="AA96" s="79"/>
      <c r="AB96" s="87" t="s">
        <v>3679</v>
      </c>
      <c r="AC96" s="87" t="s">
        <v>3679</v>
      </c>
      <c r="AD96" s="87" t="s">
        <v>803</v>
      </c>
      <c r="AE96" s="87"/>
      <c r="AF96" s="87" t="s">
        <v>8943</v>
      </c>
    </row>
    <row r="97" spans="1:32" ht="15">
      <c r="A97" s="90" t="s">
        <v>8209</v>
      </c>
      <c r="B97" s="66" t="s">
        <v>8392</v>
      </c>
      <c r="C97" s="66" t="s">
        <v>60</v>
      </c>
      <c r="D97" s="124"/>
      <c r="E97" s="123"/>
      <c r="F97" s="125"/>
      <c r="G97" s="126"/>
      <c r="H97" s="126"/>
      <c r="I97" s="127">
        <v>97</v>
      </c>
      <c r="J97" s="128"/>
      <c r="K97" s="48">
        <v>2</v>
      </c>
      <c r="L97" s="48">
        <v>1</v>
      </c>
      <c r="M97" s="48">
        <v>0</v>
      </c>
      <c r="N97" s="48">
        <v>1</v>
      </c>
      <c r="O97" s="48">
        <v>0</v>
      </c>
      <c r="P97" s="49">
        <v>0</v>
      </c>
      <c r="Q97" s="49">
        <v>0</v>
      </c>
      <c r="R97" s="48">
        <v>1</v>
      </c>
      <c r="S97" s="48">
        <v>0</v>
      </c>
      <c r="T97" s="48">
        <v>2</v>
      </c>
      <c r="U97" s="48">
        <v>1</v>
      </c>
      <c r="V97" s="48">
        <v>1</v>
      </c>
      <c r="W97" s="49">
        <v>0.5</v>
      </c>
      <c r="X97" s="49">
        <v>0.5</v>
      </c>
      <c r="Y97" s="79"/>
      <c r="Z97" s="79"/>
      <c r="AA97" s="79"/>
      <c r="AB97" s="87" t="s">
        <v>3679</v>
      </c>
      <c r="AC97" s="87" t="s">
        <v>3679</v>
      </c>
      <c r="AD97" s="87" t="s">
        <v>764</v>
      </c>
      <c r="AE97" s="87"/>
      <c r="AF97" s="87" t="s">
        <v>8944</v>
      </c>
    </row>
    <row r="98" spans="1:32" ht="15">
      <c r="A98" s="90" t="s">
        <v>8210</v>
      </c>
      <c r="B98" s="66" t="s">
        <v>8393</v>
      </c>
      <c r="C98" s="66" t="s">
        <v>60</v>
      </c>
      <c r="D98" s="124"/>
      <c r="E98" s="123"/>
      <c r="F98" s="125"/>
      <c r="G98" s="126"/>
      <c r="H98" s="126"/>
      <c r="I98" s="127">
        <v>98</v>
      </c>
      <c r="J98" s="128"/>
      <c r="K98" s="48">
        <v>2</v>
      </c>
      <c r="L98" s="48">
        <v>1</v>
      </c>
      <c r="M98" s="48">
        <v>0</v>
      </c>
      <c r="N98" s="48">
        <v>1</v>
      </c>
      <c r="O98" s="48">
        <v>0</v>
      </c>
      <c r="P98" s="49">
        <v>0</v>
      </c>
      <c r="Q98" s="49">
        <v>0</v>
      </c>
      <c r="R98" s="48">
        <v>1</v>
      </c>
      <c r="S98" s="48">
        <v>0</v>
      </c>
      <c r="T98" s="48">
        <v>2</v>
      </c>
      <c r="U98" s="48">
        <v>1</v>
      </c>
      <c r="V98" s="48">
        <v>1</v>
      </c>
      <c r="W98" s="49">
        <v>0.5</v>
      </c>
      <c r="X98" s="49">
        <v>0.5</v>
      </c>
      <c r="Y98" s="79"/>
      <c r="Z98" s="79"/>
      <c r="AA98" s="79"/>
      <c r="AB98" s="87" t="s">
        <v>3679</v>
      </c>
      <c r="AC98" s="87" t="s">
        <v>3679</v>
      </c>
      <c r="AD98" s="87" t="s">
        <v>801</v>
      </c>
      <c r="AE98" s="87"/>
      <c r="AF98" s="87" t="s">
        <v>8945</v>
      </c>
    </row>
    <row r="99" spans="1:32" ht="15">
      <c r="A99" s="90" t="s">
        <v>8211</v>
      </c>
      <c r="B99" s="66" t="s">
        <v>8382</v>
      </c>
      <c r="C99" s="66" t="s">
        <v>62</v>
      </c>
      <c r="D99" s="124"/>
      <c r="E99" s="123"/>
      <c r="F99" s="125"/>
      <c r="G99" s="126"/>
      <c r="H99" s="126"/>
      <c r="I99" s="127">
        <v>99</v>
      </c>
      <c r="J99" s="128"/>
      <c r="K99" s="48">
        <v>2</v>
      </c>
      <c r="L99" s="48">
        <v>1</v>
      </c>
      <c r="M99" s="48">
        <v>0</v>
      </c>
      <c r="N99" s="48">
        <v>1</v>
      </c>
      <c r="O99" s="48">
        <v>0</v>
      </c>
      <c r="P99" s="49">
        <v>0</v>
      </c>
      <c r="Q99" s="49">
        <v>0</v>
      </c>
      <c r="R99" s="48">
        <v>1</v>
      </c>
      <c r="S99" s="48">
        <v>0</v>
      </c>
      <c r="T99" s="48">
        <v>2</v>
      </c>
      <c r="U99" s="48">
        <v>1</v>
      </c>
      <c r="V99" s="48">
        <v>1</v>
      </c>
      <c r="W99" s="49">
        <v>0.5</v>
      </c>
      <c r="X99" s="49">
        <v>0.5</v>
      </c>
      <c r="Y99" s="79"/>
      <c r="Z99" s="79"/>
      <c r="AA99" s="79"/>
      <c r="AB99" s="87" t="s">
        <v>3679</v>
      </c>
      <c r="AC99" s="87" t="s">
        <v>3679</v>
      </c>
      <c r="AD99" s="87" t="s">
        <v>868</v>
      </c>
      <c r="AE99" s="87"/>
      <c r="AF99" s="87" t="s">
        <v>8946</v>
      </c>
    </row>
    <row r="100" spans="1:32" ht="15">
      <c r="A100" s="90" t="s">
        <v>8212</v>
      </c>
      <c r="B100" s="66" t="s">
        <v>8383</v>
      </c>
      <c r="C100" s="66" t="s">
        <v>62</v>
      </c>
      <c r="D100" s="124"/>
      <c r="E100" s="123"/>
      <c r="F100" s="125"/>
      <c r="G100" s="126"/>
      <c r="H100" s="126"/>
      <c r="I100" s="127">
        <v>100</v>
      </c>
      <c r="J100" s="128"/>
      <c r="K100" s="48">
        <v>2</v>
      </c>
      <c r="L100" s="48">
        <v>1</v>
      </c>
      <c r="M100" s="48">
        <v>0</v>
      </c>
      <c r="N100" s="48">
        <v>1</v>
      </c>
      <c r="O100" s="48">
        <v>0</v>
      </c>
      <c r="P100" s="49">
        <v>0</v>
      </c>
      <c r="Q100" s="49">
        <v>0</v>
      </c>
      <c r="R100" s="48">
        <v>1</v>
      </c>
      <c r="S100" s="48">
        <v>0</v>
      </c>
      <c r="T100" s="48">
        <v>2</v>
      </c>
      <c r="U100" s="48">
        <v>1</v>
      </c>
      <c r="V100" s="48">
        <v>1</v>
      </c>
      <c r="W100" s="49">
        <v>0.5</v>
      </c>
      <c r="X100" s="49">
        <v>0.5</v>
      </c>
      <c r="Y100" s="79"/>
      <c r="Z100" s="79"/>
      <c r="AA100" s="79"/>
      <c r="AB100" s="87" t="s">
        <v>3679</v>
      </c>
      <c r="AC100" s="87" t="s">
        <v>3679</v>
      </c>
      <c r="AD100" s="87" t="s">
        <v>776</v>
      </c>
      <c r="AE100" s="87"/>
      <c r="AF100" s="87" t="s">
        <v>8947</v>
      </c>
    </row>
    <row r="101" spans="1:32" ht="15">
      <c r="A101" s="90" t="s">
        <v>8213</v>
      </c>
      <c r="B101" s="66" t="s">
        <v>8384</v>
      </c>
      <c r="C101" s="66" t="s">
        <v>62</v>
      </c>
      <c r="D101" s="124"/>
      <c r="E101" s="123"/>
      <c r="F101" s="125"/>
      <c r="G101" s="126"/>
      <c r="H101" s="126"/>
      <c r="I101" s="127">
        <v>101</v>
      </c>
      <c r="J101" s="128"/>
      <c r="K101" s="48">
        <v>2</v>
      </c>
      <c r="L101" s="48">
        <v>2</v>
      </c>
      <c r="M101" s="48">
        <v>0</v>
      </c>
      <c r="N101" s="48">
        <v>2</v>
      </c>
      <c r="O101" s="48">
        <v>1</v>
      </c>
      <c r="P101" s="49">
        <v>0</v>
      </c>
      <c r="Q101" s="49">
        <v>0</v>
      </c>
      <c r="R101" s="48">
        <v>1</v>
      </c>
      <c r="S101" s="48">
        <v>0</v>
      </c>
      <c r="T101" s="48">
        <v>2</v>
      </c>
      <c r="U101" s="48">
        <v>2</v>
      </c>
      <c r="V101" s="48">
        <v>1</v>
      </c>
      <c r="W101" s="49">
        <v>0.5</v>
      </c>
      <c r="X101" s="49">
        <v>0.5</v>
      </c>
      <c r="Y101" s="79"/>
      <c r="Z101" s="79"/>
      <c r="AA101" s="79"/>
      <c r="AB101" s="87" t="s">
        <v>8615</v>
      </c>
      <c r="AC101" s="87" t="s">
        <v>8769</v>
      </c>
      <c r="AD101" s="87"/>
      <c r="AE101" s="87"/>
      <c r="AF101" s="87" t="s">
        <v>8948</v>
      </c>
    </row>
    <row r="102" spans="1:32" ht="15">
      <c r="A102" s="90" t="s">
        <v>8214</v>
      </c>
      <c r="B102" s="66" t="s">
        <v>8385</v>
      </c>
      <c r="C102" s="66" t="s">
        <v>62</v>
      </c>
      <c r="D102" s="124"/>
      <c r="E102" s="123"/>
      <c r="F102" s="125"/>
      <c r="G102" s="126"/>
      <c r="H102" s="126"/>
      <c r="I102" s="127">
        <v>102</v>
      </c>
      <c r="J102" s="128"/>
      <c r="K102" s="48">
        <v>2</v>
      </c>
      <c r="L102" s="48">
        <v>1</v>
      </c>
      <c r="M102" s="48">
        <v>0</v>
      </c>
      <c r="N102" s="48">
        <v>1</v>
      </c>
      <c r="O102" s="48">
        <v>0</v>
      </c>
      <c r="P102" s="49">
        <v>0</v>
      </c>
      <c r="Q102" s="49">
        <v>0</v>
      </c>
      <c r="R102" s="48">
        <v>1</v>
      </c>
      <c r="S102" s="48">
        <v>0</v>
      </c>
      <c r="T102" s="48">
        <v>2</v>
      </c>
      <c r="U102" s="48">
        <v>1</v>
      </c>
      <c r="V102" s="48">
        <v>1</v>
      </c>
      <c r="W102" s="49">
        <v>0.5</v>
      </c>
      <c r="X102" s="49">
        <v>0.5</v>
      </c>
      <c r="Y102" s="79"/>
      <c r="Z102" s="79"/>
      <c r="AA102" s="79"/>
      <c r="AB102" s="87" t="s">
        <v>3679</v>
      </c>
      <c r="AC102" s="87" t="s">
        <v>3679</v>
      </c>
      <c r="AD102" s="87" t="s">
        <v>873</v>
      </c>
      <c r="AE102" s="87"/>
      <c r="AF102" s="87" t="s">
        <v>8949</v>
      </c>
    </row>
    <row r="103" spans="1:32" ht="15">
      <c r="A103" s="90" t="s">
        <v>8215</v>
      </c>
      <c r="B103" s="66" t="s">
        <v>8386</v>
      </c>
      <c r="C103" s="66" t="s">
        <v>62</v>
      </c>
      <c r="D103" s="124"/>
      <c r="E103" s="123"/>
      <c r="F103" s="125"/>
      <c r="G103" s="126"/>
      <c r="H103" s="126"/>
      <c r="I103" s="127">
        <v>103</v>
      </c>
      <c r="J103" s="128"/>
      <c r="K103" s="48">
        <v>2</v>
      </c>
      <c r="L103" s="48">
        <v>1</v>
      </c>
      <c r="M103" s="48">
        <v>0</v>
      </c>
      <c r="N103" s="48">
        <v>1</v>
      </c>
      <c r="O103" s="48">
        <v>0</v>
      </c>
      <c r="P103" s="49">
        <v>0</v>
      </c>
      <c r="Q103" s="49">
        <v>0</v>
      </c>
      <c r="R103" s="48">
        <v>1</v>
      </c>
      <c r="S103" s="48">
        <v>0</v>
      </c>
      <c r="T103" s="48">
        <v>2</v>
      </c>
      <c r="U103" s="48">
        <v>1</v>
      </c>
      <c r="V103" s="48">
        <v>1</v>
      </c>
      <c r="W103" s="49">
        <v>0.5</v>
      </c>
      <c r="X103" s="49">
        <v>0.5</v>
      </c>
      <c r="Y103" s="79" t="s">
        <v>1275</v>
      </c>
      <c r="Z103" s="79" t="s">
        <v>1314</v>
      </c>
      <c r="AA103" s="79"/>
      <c r="AB103" s="87" t="s">
        <v>3679</v>
      </c>
      <c r="AC103" s="87" t="s">
        <v>3679</v>
      </c>
      <c r="AD103" s="87"/>
      <c r="AE103" s="87" t="s">
        <v>795</v>
      </c>
      <c r="AF103" s="87" t="s">
        <v>8950</v>
      </c>
    </row>
    <row r="104" spans="1:32" ht="15">
      <c r="A104" s="90" t="s">
        <v>8216</v>
      </c>
      <c r="B104" s="66" t="s">
        <v>8387</v>
      </c>
      <c r="C104" s="66" t="s">
        <v>62</v>
      </c>
      <c r="D104" s="124"/>
      <c r="E104" s="123"/>
      <c r="F104" s="125"/>
      <c r="G104" s="126"/>
      <c r="H104" s="126"/>
      <c r="I104" s="127">
        <v>104</v>
      </c>
      <c r="J104" s="128"/>
      <c r="K104" s="48">
        <v>2</v>
      </c>
      <c r="L104" s="48">
        <v>1</v>
      </c>
      <c r="M104" s="48">
        <v>0</v>
      </c>
      <c r="N104" s="48">
        <v>1</v>
      </c>
      <c r="O104" s="48">
        <v>0</v>
      </c>
      <c r="P104" s="49">
        <v>0</v>
      </c>
      <c r="Q104" s="49">
        <v>0</v>
      </c>
      <c r="R104" s="48">
        <v>1</v>
      </c>
      <c r="S104" s="48">
        <v>0</v>
      </c>
      <c r="T104" s="48">
        <v>2</v>
      </c>
      <c r="U104" s="48">
        <v>1</v>
      </c>
      <c r="V104" s="48">
        <v>1</v>
      </c>
      <c r="W104" s="49">
        <v>0.5</v>
      </c>
      <c r="X104" s="49">
        <v>0.5</v>
      </c>
      <c r="Y104" s="79"/>
      <c r="Z104" s="79"/>
      <c r="AA104" s="79"/>
      <c r="AB104" s="87" t="s">
        <v>3679</v>
      </c>
      <c r="AC104" s="87" t="s">
        <v>3679</v>
      </c>
      <c r="AD104" s="87" t="s">
        <v>872</v>
      </c>
      <c r="AE104" s="87"/>
      <c r="AF104" s="87" t="s">
        <v>8951</v>
      </c>
    </row>
    <row r="105" spans="1:32" ht="15">
      <c r="A105" s="90" t="s">
        <v>8217</v>
      </c>
      <c r="B105" s="66" t="s">
        <v>8388</v>
      </c>
      <c r="C105" s="66" t="s">
        <v>62</v>
      </c>
      <c r="D105" s="124"/>
      <c r="E105" s="123"/>
      <c r="F105" s="125"/>
      <c r="G105" s="126"/>
      <c r="H105" s="126"/>
      <c r="I105" s="127">
        <v>105</v>
      </c>
      <c r="J105" s="128"/>
      <c r="K105" s="48">
        <v>2</v>
      </c>
      <c r="L105" s="48">
        <v>1</v>
      </c>
      <c r="M105" s="48">
        <v>0</v>
      </c>
      <c r="N105" s="48">
        <v>1</v>
      </c>
      <c r="O105" s="48">
        <v>0</v>
      </c>
      <c r="P105" s="49">
        <v>0</v>
      </c>
      <c r="Q105" s="49">
        <v>0</v>
      </c>
      <c r="R105" s="48">
        <v>1</v>
      </c>
      <c r="S105" s="48">
        <v>0</v>
      </c>
      <c r="T105" s="48">
        <v>2</v>
      </c>
      <c r="U105" s="48">
        <v>1</v>
      </c>
      <c r="V105" s="48">
        <v>1</v>
      </c>
      <c r="W105" s="49">
        <v>0.5</v>
      </c>
      <c r="X105" s="49">
        <v>0.5</v>
      </c>
      <c r="Y105" s="79"/>
      <c r="Z105" s="79"/>
      <c r="AA105" s="79"/>
      <c r="AB105" s="87" t="s">
        <v>3679</v>
      </c>
      <c r="AC105" s="87" t="s">
        <v>3679</v>
      </c>
      <c r="AD105" s="87" t="s">
        <v>837</v>
      </c>
      <c r="AE105" s="87"/>
      <c r="AF105" s="87" t="s">
        <v>8952</v>
      </c>
    </row>
    <row r="106" spans="1:32" ht="15">
      <c r="A106" s="90" t="s">
        <v>8218</v>
      </c>
      <c r="B106" s="66" t="s">
        <v>8389</v>
      </c>
      <c r="C106" s="66" t="s">
        <v>62</v>
      </c>
      <c r="D106" s="124"/>
      <c r="E106" s="123"/>
      <c r="F106" s="125"/>
      <c r="G106" s="126"/>
      <c r="H106" s="126"/>
      <c r="I106" s="127">
        <v>106</v>
      </c>
      <c r="J106" s="128"/>
      <c r="K106" s="48">
        <v>2</v>
      </c>
      <c r="L106" s="48">
        <v>1</v>
      </c>
      <c r="M106" s="48">
        <v>0</v>
      </c>
      <c r="N106" s="48">
        <v>1</v>
      </c>
      <c r="O106" s="48">
        <v>0</v>
      </c>
      <c r="P106" s="49">
        <v>0</v>
      </c>
      <c r="Q106" s="49">
        <v>0</v>
      </c>
      <c r="R106" s="48">
        <v>1</v>
      </c>
      <c r="S106" s="48">
        <v>0</v>
      </c>
      <c r="T106" s="48">
        <v>2</v>
      </c>
      <c r="U106" s="48">
        <v>1</v>
      </c>
      <c r="V106" s="48">
        <v>1</v>
      </c>
      <c r="W106" s="49">
        <v>0.5</v>
      </c>
      <c r="X106" s="49">
        <v>0.5</v>
      </c>
      <c r="Y106" s="79"/>
      <c r="Z106" s="79"/>
      <c r="AA106" s="79"/>
      <c r="AB106" s="87" t="s">
        <v>3679</v>
      </c>
      <c r="AC106" s="87" t="s">
        <v>3679</v>
      </c>
      <c r="AD106" s="87" t="s">
        <v>850</v>
      </c>
      <c r="AE106" s="87"/>
      <c r="AF106" s="87" t="s">
        <v>8953</v>
      </c>
    </row>
    <row r="107" spans="1:32" ht="15">
      <c r="A107" s="90" t="s">
        <v>8219</v>
      </c>
      <c r="B107" s="66" t="s">
        <v>8390</v>
      </c>
      <c r="C107" s="66" t="s">
        <v>62</v>
      </c>
      <c r="D107" s="124"/>
      <c r="E107" s="123"/>
      <c r="F107" s="125"/>
      <c r="G107" s="126"/>
      <c r="H107" s="126"/>
      <c r="I107" s="127">
        <v>107</v>
      </c>
      <c r="J107" s="128"/>
      <c r="K107" s="48">
        <v>2</v>
      </c>
      <c r="L107" s="48">
        <v>1</v>
      </c>
      <c r="M107" s="48">
        <v>0</v>
      </c>
      <c r="N107" s="48">
        <v>1</v>
      </c>
      <c r="O107" s="48">
        <v>0</v>
      </c>
      <c r="P107" s="49">
        <v>0</v>
      </c>
      <c r="Q107" s="49">
        <v>0</v>
      </c>
      <c r="R107" s="48">
        <v>1</v>
      </c>
      <c r="S107" s="48">
        <v>0</v>
      </c>
      <c r="T107" s="48">
        <v>2</v>
      </c>
      <c r="U107" s="48">
        <v>1</v>
      </c>
      <c r="V107" s="48">
        <v>1</v>
      </c>
      <c r="W107" s="49">
        <v>0.5</v>
      </c>
      <c r="X107" s="49">
        <v>0.5</v>
      </c>
      <c r="Y107" s="79"/>
      <c r="Z107" s="79"/>
      <c r="AA107" s="79"/>
      <c r="AB107" s="87" t="s">
        <v>3679</v>
      </c>
      <c r="AC107" s="87" t="s">
        <v>3679</v>
      </c>
      <c r="AD107" s="87" t="s">
        <v>864</v>
      </c>
      <c r="AE107" s="87"/>
      <c r="AF107" s="87" t="s">
        <v>8954</v>
      </c>
    </row>
    <row r="108" spans="1:32" ht="15">
      <c r="A108" s="90" t="s">
        <v>8220</v>
      </c>
      <c r="B108" s="66" t="s">
        <v>8391</v>
      </c>
      <c r="C108" s="66" t="s">
        <v>62</v>
      </c>
      <c r="D108" s="124"/>
      <c r="E108" s="123"/>
      <c r="F108" s="125"/>
      <c r="G108" s="126"/>
      <c r="H108" s="126"/>
      <c r="I108" s="127">
        <v>108</v>
      </c>
      <c r="J108" s="128"/>
      <c r="K108" s="48">
        <v>2</v>
      </c>
      <c r="L108" s="48">
        <v>2</v>
      </c>
      <c r="M108" s="48">
        <v>0</v>
      </c>
      <c r="N108" s="48">
        <v>2</v>
      </c>
      <c r="O108" s="48">
        <v>1</v>
      </c>
      <c r="P108" s="49">
        <v>0</v>
      </c>
      <c r="Q108" s="49">
        <v>0</v>
      </c>
      <c r="R108" s="48">
        <v>1</v>
      </c>
      <c r="S108" s="48">
        <v>0</v>
      </c>
      <c r="T108" s="48">
        <v>2</v>
      </c>
      <c r="U108" s="48">
        <v>2</v>
      </c>
      <c r="V108" s="48">
        <v>1</v>
      </c>
      <c r="W108" s="49">
        <v>0.5</v>
      </c>
      <c r="X108" s="49">
        <v>0.5</v>
      </c>
      <c r="Y108" s="79" t="s">
        <v>8431</v>
      </c>
      <c r="Z108" s="79" t="s">
        <v>8459</v>
      </c>
      <c r="AA108" s="79" t="s">
        <v>1371</v>
      </c>
      <c r="AB108" s="87" t="s">
        <v>8616</v>
      </c>
      <c r="AC108" s="87" t="s">
        <v>8770</v>
      </c>
      <c r="AD108" s="87"/>
      <c r="AE108" s="87"/>
      <c r="AF108" s="87" t="s">
        <v>8955</v>
      </c>
    </row>
    <row r="109" spans="1:32" ht="15">
      <c r="A109" s="90" t="s">
        <v>8221</v>
      </c>
      <c r="B109" s="66" t="s">
        <v>8392</v>
      </c>
      <c r="C109" s="66" t="s">
        <v>62</v>
      </c>
      <c r="D109" s="124"/>
      <c r="E109" s="123"/>
      <c r="F109" s="125"/>
      <c r="G109" s="126"/>
      <c r="H109" s="126"/>
      <c r="I109" s="127">
        <v>109</v>
      </c>
      <c r="J109" s="128"/>
      <c r="K109" s="48">
        <v>2</v>
      </c>
      <c r="L109" s="48">
        <v>1</v>
      </c>
      <c r="M109" s="48">
        <v>0</v>
      </c>
      <c r="N109" s="48">
        <v>1</v>
      </c>
      <c r="O109" s="48">
        <v>0</v>
      </c>
      <c r="P109" s="49">
        <v>0</v>
      </c>
      <c r="Q109" s="49">
        <v>0</v>
      </c>
      <c r="R109" s="48">
        <v>1</v>
      </c>
      <c r="S109" s="48">
        <v>0</v>
      </c>
      <c r="T109" s="48">
        <v>2</v>
      </c>
      <c r="U109" s="48">
        <v>1</v>
      </c>
      <c r="V109" s="48">
        <v>1</v>
      </c>
      <c r="W109" s="49">
        <v>0.5</v>
      </c>
      <c r="X109" s="49">
        <v>0.5</v>
      </c>
      <c r="Y109" s="79"/>
      <c r="Z109" s="79"/>
      <c r="AA109" s="79"/>
      <c r="AB109" s="87" t="s">
        <v>3679</v>
      </c>
      <c r="AC109" s="87" t="s">
        <v>3679</v>
      </c>
      <c r="AD109" s="87" t="s">
        <v>695</v>
      </c>
      <c r="AE109" s="87"/>
      <c r="AF109" s="87" t="s">
        <v>8956</v>
      </c>
    </row>
    <row r="110" spans="1:32" ht="15">
      <c r="A110" s="90" t="s">
        <v>8222</v>
      </c>
      <c r="B110" s="66" t="s">
        <v>8393</v>
      </c>
      <c r="C110" s="66" t="s">
        <v>62</v>
      </c>
      <c r="D110" s="124"/>
      <c r="E110" s="123"/>
      <c r="F110" s="125"/>
      <c r="G110" s="126"/>
      <c r="H110" s="126"/>
      <c r="I110" s="127">
        <v>110</v>
      </c>
      <c r="J110" s="128"/>
      <c r="K110" s="48">
        <v>2</v>
      </c>
      <c r="L110" s="48">
        <v>2</v>
      </c>
      <c r="M110" s="48">
        <v>0</v>
      </c>
      <c r="N110" s="48">
        <v>2</v>
      </c>
      <c r="O110" s="48">
        <v>1</v>
      </c>
      <c r="P110" s="49">
        <v>0</v>
      </c>
      <c r="Q110" s="49">
        <v>0</v>
      </c>
      <c r="R110" s="48">
        <v>1</v>
      </c>
      <c r="S110" s="48">
        <v>0</v>
      </c>
      <c r="T110" s="48">
        <v>2</v>
      </c>
      <c r="U110" s="48">
        <v>2</v>
      </c>
      <c r="V110" s="48">
        <v>1</v>
      </c>
      <c r="W110" s="49">
        <v>0.5</v>
      </c>
      <c r="X110" s="49">
        <v>0.5</v>
      </c>
      <c r="Y110" s="79" t="s">
        <v>1262</v>
      </c>
      <c r="Z110" s="79" t="s">
        <v>1320</v>
      </c>
      <c r="AA110" s="79"/>
      <c r="AB110" s="87" t="s">
        <v>8617</v>
      </c>
      <c r="AC110" s="87" t="s">
        <v>8771</v>
      </c>
      <c r="AD110" s="87"/>
      <c r="AE110" s="87"/>
      <c r="AF110" s="87" t="s">
        <v>8957</v>
      </c>
    </row>
    <row r="111" spans="1:32" ht="15">
      <c r="A111" s="90" t="s">
        <v>8223</v>
      </c>
      <c r="B111" s="66" t="s">
        <v>8394</v>
      </c>
      <c r="C111" s="66" t="s">
        <v>56</v>
      </c>
      <c r="D111" s="124"/>
      <c r="E111" s="123"/>
      <c r="F111" s="125"/>
      <c r="G111" s="126"/>
      <c r="H111" s="126"/>
      <c r="I111" s="127">
        <v>111</v>
      </c>
      <c r="J111" s="128"/>
      <c r="K111" s="48">
        <v>2</v>
      </c>
      <c r="L111" s="48">
        <v>1</v>
      </c>
      <c r="M111" s="48">
        <v>0</v>
      </c>
      <c r="N111" s="48">
        <v>1</v>
      </c>
      <c r="O111" s="48">
        <v>0</v>
      </c>
      <c r="P111" s="49">
        <v>0</v>
      </c>
      <c r="Q111" s="49">
        <v>0</v>
      </c>
      <c r="R111" s="48">
        <v>1</v>
      </c>
      <c r="S111" s="48">
        <v>0</v>
      </c>
      <c r="T111" s="48">
        <v>2</v>
      </c>
      <c r="U111" s="48">
        <v>1</v>
      </c>
      <c r="V111" s="48">
        <v>1</v>
      </c>
      <c r="W111" s="49">
        <v>0.5</v>
      </c>
      <c r="X111" s="49">
        <v>0.5</v>
      </c>
      <c r="Y111" s="79"/>
      <c r="Z111" s="79"/>
      <c r="AA111" s="79"/>
      <c r="AB111" s="87" t="s">
        <v>3679</v>
      </c>
      <c r="AC111" s="87" t="s">
        <v>3679</v>
      </c>
      <c r="AD111" s="87" t="s">
        <v>704</v>
      </c>
      <c r="AE111" s="87"/>
      <c r="AF111" s="87" t="s">
        <v>8958</v>
      </c>
    </row>
    <row r="112" spans="1:32" ht="15">
      <c r="A112" s="90" t="s">
        <v>8224</v>
      </c>
      <c r="B112" s="66" t="s">
        <v>8395</v>
      </c>
      <c r="C112" s="66" t="s">
        <v>56</v>
      </c>
      <c r="D112" s="124"/>
      <c r="E112" s="123"/>
      <c r="F112" s="125"/>
      <c r="G112" s="126"/>
      <c r="H112" s="126"/>
      <c r="I112" s="127">
        <v>112</v>
      </c>
      <c r="J112" s="128"/>
      <c r="K112" s="48">
        <v>2</v>
      </c>
      <c r="L112" s="48">
        <v>1</v>
      </c>
      <c r="M112" s="48">
        <v>0</v>
      </c>
      <c r="N112" s="48">
        <v>1</v>
      </c>
      <c r="O112" s="48">
        <v>0</v>
      </c>
      <c r="P112" s="49">
        <v>0</v>
      </c>
      <c r="Q112" s="49">
        <v>0</v>
      </c>
      <c r="R112" s="48">
        <v>1</v>
      </c>
      <c r="S112" s="48">
        <v>0</v>
      </c>
      <c r="T112" s="48">
        <v>2</v>
      </c>
      <c r="U112" s="48">
        <v>1</v>
      </c>
      <c r="V112" s="48">
        <v>1</v>
      </c>
      <c r="W112" s="49">
        <v>0.5</v>
      </c>
      <c r="X112" s="49">
        <v>0.5</v>
      </c>
      <c r="Y112" s="79"/>
      <c r="Z112" s="79"/>
      <c r="AA112" s="79"/>
      <c r="AB112" s="87" t="s">
        <v>3679</v>
      </c>
      <c r="AC112" s="87" t="s">
        <v>3679</v>
      </c>
      <c r="AD112" s="87" t="s">
        <v>810</v>
      </c>
      <c r="AE112" s="87"/>
      <c r="AF112" s="87" t="s">
        <v>8959</v>
      </c>
    </row>
    <row r="113" spans="1:32" ht="15">
      <c r="A113" s="90" t="s">
        <v>8225</v>
      </c>
      <c r="B113" s="66" t="s">
        <v>8396</v>
      </c>
      <c r="C113" s="66" t="s">
        <v>56</v>
      </c>
      <c r="D113" s="124"/>
      <c r="E113" s="123"/>
      <c r="F113" s="125"/>
      <c r="G113" s="126"/>
      <c r="H113" s="126"/>
      <c r="I113" s="127">
        <v>113</v>
      </c>
      <c r="J113" s="128"/>
      <c r="K113" s="48">
        <v>2</v>
      </c>
      <c r="L113" s="48">
        <v>1</v>
      </c>
      <c r="M113" s="48">
        <v>0</v>
      </c>
      <c r="N113" s="48">
        <v>1</v>
      </c>
      <c r="O113" s="48">
        <v>0</v>
      </c>
      <c r="P113" s="49">
        <v>0</v>
      </c>
      <c r="Q113" s="49">
        <v>0</v>
      </c>
      <c r="R113" s="48">
        <v>1</v>
      </c>
      <c r="S113" s="48">
        <v>0</v>
      </c>
      <c r="T113" s="48">
        <v>2</v>
      </c>
      <c r="U113" s="48">
        <v>1</v>
      </c>
      <c r="V113" s="48">
        <v>1</v>
      </c>
      <c r="W113" s="49">
        <v>0.5</v>
      </c>
      <c r="X113" s="49">
        <v>0.5</v>
      </c>
      <c r="Y113" s="79"/>
      <c r="Z113" s="79"/>
      <c r="AA113" s="79"/>
      <c r="AB113" s="87" t="s">
        <v>3679</v>
      </c>
      <c r="AC113" s="87" t="s">
        <v>3679</v>
      </c>
      <c r="AD113" s="87" t="s">
        <v>738</v>
      </c>
      <c r="AE113" s="87"/>
      <c r="AF113" s="87" t="s">
        <v>8960</v>
      </c>
    </row>
    <row r="114" spans="1:32" ht="15">
      <c r="A114" s="90" t="s">
        <v>8226</v>
      </c>
      <c r="B114" s="66" t="s">
        <v>8397</v>
      </c>
      <c r="C114" s="66" t="s">
        <v>56</v>
      </c>
      <c r="D114" s="124"/>
      <c r="E114" s="123"/>
      <c r="F114" s="125"/>
      <c r="G114" s="126"/>
      <c r="H114" s="126"/>
      <c r="I114" s="127">
        <v>114</v>
      </c>
      <c r="J114" s="128"/>
      <c r="K114" s="48">
        <v>2</v>
      </c>
      <c r="L114" s="48">
        <v>1</v>
      </c>
      <c r="M114" s="48">
        <v>0</v>
      </c>
      <c r="N114" s="48">
        <v>1</v>
      </c>
      <c r="O114" s="48">
        <v>0</v>
      </c>
      <c r="P114" s="49">
        <v>0</v>
      </c>
      <c r="Q114" s="49">
        <v>0</v>
      </c>
      <c r="R114" s="48">
        <v>1</v>
      </c>
      <c r="S114" s="48">
        <v>0</v>
      </c>
      <c r="T114" s="48">
        <v>2</v>
      </c>
      <c r="U114" s="48">
        <v>1</v>
      </c>
      <c r="V114" s="48">
        <v>1</v>
      </c>
      <c r="W114" s="49">
        <v>0.5</v>
      </c>
      <c r="X114" s="49">
        <v>0.5</v>
      </c>
      <c r="Y114" s="79"/>
      <c r="Z114" s="79"/>
      <c r="AA114" s="79"/>
      <c r="AB114" s="87" t="s">
        <v>3679</v>
      </c>
      <c r="AC114" s="87" t="s">
        <v>3679</v>
      </c>
      <c r="AD114" s="87" t="s">
        <v>769</v>
      </c>
      <c r="AE114" s="87"/>
      <c r="AF114" s="87" t="s">
        <v>8961</v>
      </c>
    </row>
    <row r="115" spans="1:32" ht="15">
      <c r="A115" s="90" t="s">
        <v>8227</v>
      </c>
      <c r="B115" s="66" t="s">
        <v>8398</v>
      </c>
      <c r="C115" s="66" t="s">
        <v>56</v>
      </c>
      <c r="D115" s="124"/>
      <c r="E115" s="123"/>
      <c r="F115" s="125"/>
      <c r="G115" s="126"/>
      <c r="H115" s="126"/>
      <c r="I115" s="127">
        <v>115</v>
      </c>
      <c r="J115" s="128"/>
      <c r="K115" s="48">
        <v>2</v>
      </c>
      <c r="L115" s="48">
        <v>1</v>
      </c>
      <c r="M115" s="48">
        <v>0</v>
      </c>
      <c r="N115" s="48">
        <v>1</v>
      </c>
      <c r="O115" s="48">
        <v>0</v>
      </c>
      <c r="P115" s="49">
        <v>0</v>
      </c>
      <c r="Q115" s="49">
        <v>0</v>
      </c>
      <c r="R115" s="48">
        <v>1</v>
      </c>
      <c r="S115" s="48">
        <v>0</v>
      </c>
      <c r="T115" s="48">
        <v>2</v>
      </c>
      <c r="U115" s="48">
        <v>1</v>
      </c>
      <c r="V115" s="48">
        <v>1</v>
      </c>
      <c r="W115" s="49">
        <v>0.5</v>
      </c>
      <c r="X115" s="49">
        <v>0.5</v>
      </c>
      <c r="Y115" s="79"/>
      <c r="Z115" s="79"/>
      <c r="AA115" s="79"/>
      <c r="AB115" s="87" t="s">
        <v>8618</v>
      </c>
      <c r="AC115" s="87" t="s">
        <v>3679</v>
      </c>
      <c r="AD115" s="87" t="s">
        <v>818</v>
      </c>
      <c r="AE115" s="87"/>
      <c r="AF115" s="87" t="s">
        <v>8962</v>
      </c>
    </row>
    <row r="116" spans="1:32" ht="15">
      <c r="A116" s="90" t="s">
        <v>8228</v>
      </c>
      <c r="B116" s="66" t="s">
        <v>8399</v>
      </c>
      <c r="C116" s="66" t="s">
        <v>56</v>
      </c>
      <c r="D116" s="124"/>
      <c r="E116" s="123"/>
      <c r="F116" s="125"/>
      <c r="G116" s="126"/>
      <c r="H116" s="126"/>
      <c r="I116" s="127">
        <v>116</v>
      </c>
      <c r="J116" s="128"/>
      <c r="K116" s="48">
        <v>2</v>
      </c>
      <c r="L116" s="48">
        <v>2</v>
      </c>
      <c r="M116" s="48">
        <v>0</v>
      </c>
      <c r="N116" s="48">
        <v>2</v>
      </c>
      <c r="O116" s="48">
        <v>0</v>
      </c>
      <c r="P116" s="49">
        <v>1</v>
      </c>
      <c r="Q116" s="49">
        <v>1</v>
      </c>
      <c r="R116" s="48">
        <v>1</v>
      </c>
      <c r="S116" s="48">
        <v>0</v>
      </c>
      <c r="T116" s="48">
        <v>2</v>
      </c>
      <c r="U116" s="48">
        <v>2</v>
      </c>
      <c r="V116" s="48">
        <v>1</v>
      </c>
      <c r="W116" s="49">
        <v>0.5</v>
      </c>
      <c r="X116" s="49">
        <v>1</v>
      </c>
      <c r="Y116" s="79"/>
      <c r="Z116" s="79"/>
      <c r="AA116" s="79"/>
      <c r="AB116" s="87" t="s">
        <v>8619</v>
      </c>
      <c r="AC116" s="87" t="s">
        <v>3679</v>
      </c>
      <c r="AD116" s="87" t="s">
        <v>8820</v>
      </c>
      <c r="AE116" s="87"/>
      <c r="AF116" s="87" t="s">
        <v>8963</v>
      </c>
    </row>
    <row r="117" spans="1:32" ht="15">
      <c r="A117" s="90" t="s">
        <v>8229</v>
      </c>
      <c r="B117" s="66" t="s">
        <v>8400</v>
      </c>
      <c r="C117" s="66" t="s">
        <v>56</v>
      </c>
      <c r="D117" s="124"/>
      <c r="E117" s="123"/>
      <c r="F117" s="125"/>
      <c r="G117" s="126"/>
      <c r="H117" s="126"/>
      <c r="I117" s="127">
        <v>117</v>
      </c>
      <c r="J117" s="128"/>
      <c r="K117" s="48">
        <v>2</v>
      </c>
      <c r="L117" s="48">
        <v>1</v>
      </c>
      <c r="M117" s="48">
        <v>0</v>
      </c>
      <c r="N117" s="48">
        <v>1</v>
      </c>
      <c r="O117" s="48">
        <v>0</v>
      </c>
      <c r="P117" s="49">
        <v>0</v>
      </c>
      <c r="Q117" s="49">
        <v>0</v>
      </c>
      <c r="R117" s="48">
        <v>1</v>
      </c>
      <c r="S117" s="48">
        <v>0</v>
      </c>
      <c r="T117" s="48">
        <v>2</v>
      </c>
      <c r="U117" s="48">
        <v>1</v>
      </c>
      <c r="V117" s="48">
        <v>1</v>
      </c>
      <c r="W117" s="49">
        <v>0.5</v>
      </c>
      <c r="X117" s="49">
        <v>0.5</v>
      </c>
      <c r="Y117" s="79"/>
      <c r="Z117" s="79"/>
      <c r="AA117" s="79"/>
      <c r="AB117" s="87" t="s">
        <v>3679</v>
      </c>
      <c r="AC117" s="87" t="s">
        <v>3679</v>
      </c>
      <c r="AD117" s="87" t="s">
        <v>808</v>
      </c>
      <c r="AE117" s="87"/>
      <c r="AF117" s="87" t="s">
        <v>8964</v>
      </c>
    </row>
    <row r="118" spans="1:32" ht="15">
      <c r="A118" s="90" t="s">
        <v>8230</v>
      </c>
      <c r="B118" s="66" t="s">
        <v>8401</v>
      </c>
      <c r="C118" s="66" t="s">
        <v>56</v>
      </c>
      <c r="D118" s="124"/>
      <c r="E118" s="123"/>
      <c r="F118" s="125"/>
      <c r="G118" s="126"/>
      <c r="H118" s="126"/>
      <c r="I118" s="127">
        <v>118</v>
      </c>
      <c r="J118" s="128"/>
      <c r="K118" s="48">
        <v>2</v>
      </c>
      <c r="L118" s="48">
        <v>1</v>
      </c>
      <c r="M118" s="48">
        <v>0</v>
      </c>
      <c r="N118" s="48">
        <v>1</v>
      </c>
      <c r="O118" s="48">
        <v>0</v>
      </c>
      <c r="P118" s="49">
        <v>0</v>
      </c>
      <c r="Q118" s="49">
        <v>0</v>
      </c>
      <c r="R118" s="48">
        <v>1</v>
      </c>
      <c r="S118" s="48">
        <v>0</v>
      </c>
      <c r="T118" s="48">
        <v>2</v>
      </c>
      <c r="U118" s="48">
        <v>1</v>
      </c>
      <c r="V118" s="48">
        <v>1</v>
      </c>
      <c r="W118" s="49">
        <v>0.5</v>
      </c>
      <c r="X118" s="49">
        <v>0.5</v>
      </c>
      <c r="Y118" s="79"/>
      <c r="Z118" s="79"/>
      <c r="AA118" s="79"/>
      <c r="AB118" s="87" t="s">
        <v>3679</v>
      </c>
      <c r="AC118" s="87" t="s">
        <v>3679</v>
      </c>
      <c r="AD118" s="87"/>
      <c r="AE118" s="87" t="s">
        <v>800</v>
      </c>
      <c r="AF118" s="87" t="s">
        <v>8965</v>
      </c>
    </row>
    <row r="119" spans="1:32" ht="15">
      <c r="A119" s="90" t="s">
        <v>8231</v>
      </c>
      <c r="B119" s="66" t="s">
        <v>8402</v>
      </c>
      <c r="C119" s="66" t="s">
        <v>56</v>
      </c>
      <c r="D119" s="124"/>
      <c r="E119" s="123"/>
      <c r="F119" s="125"/>
      <c r="G119" s="126"/>
      <c r="H119" s="126"/>
      <c r="I119" s="127">
        <v>119</v>
      </c>
      <c r="J119" s="128"/>
      <c r="K119" s="48">
        <v>2</v>
      </c>
      <c r="L119" s="48">
        <v>1</v>
      </c>
      <c r="M119" s="48">
        <v>0</v>
      </c>
      <c r="N119" s="48">
        <v>1</v>
      </c>
      <c r="O119" s="48">
        <v>0</v>
      </c>
      <c r="P119" s="49">
        <v>0</v>
      </c>
      <c r="Q119" s="49">
        <v>0</v>
      </c>
      <c r="R119" s="48">
        <v>1</v>
      </c>
      <c r="S119" s="48">
        <v>0</v>
      </c>
      <c r="T119" s="48">
        <v>2</v>
      </c>
      <c r="U119" s="48">
        <v>1</v>
      </c>
      <c r="V119" s="48">
        <v>1</v>
      </c>
      <c r="W119" s="49">
        <v>0.5</v>
      </c>
      <c r="X119" s="49">
        <v>0.5</v>
      </c>
      <c r="Y119" s="79"/>
      <c r="Z119" s="79"/>
      <c r="AA119" s="79"/>
      <c r="AB119" s="87" t="s">
        <v>3679</v>
      </c>
      <c r="AC119" s="87" t="s">
        <v>3679</v>
      </c>
      <c r="AD119" s="87" t="s">
        <v>867</v>
      </c>
      <c r="AE119" s="87"/>
      <c r="AF119" s="87" t="s">
        <v>8966</v>
      </c>
    </row>
    <row r="120" spans="1:32" ht="15">
      <c r="A120" s="90" t="s">
        <v>8232</v>
      </c>
      <c r="B120" s="66" t="s">
        <v>8403</v>
      </c>
      <c r="C120" s="66" t="s">
        <v>56</v>
      </c>
      <c r="D120" s="124"/>
      <c r="E120" s="123"/>
      <c r="F120" s="125"/>
      <c r="G120" s="126"/>
      <c r="H120" s="126"/>
      <c r="I120" s="127">
        <v>120</v>
      </c>
      <c r="J120" s="128"/>
      <c r="K120" s="48">
        <v>2</v>
      </c>
      <c r="L120" s="48">
        <v>1</v>
      </c>
      <c r="M120" s="48">
        <v>0</v>
      </c>
      <c r="N120" s="48">
        <v>1</v>
      </c>
      <c r="O120" s="48">
        <v>0</v>
      </c>
      <c r="P120" s="49">
        <v>0</v>
      </c>
      <c r="Q120" s="49">
        <v>0</v>
      </c>
      <c r="R120" s="48">
        <v>1</v>
      </c>
      <c r="S120" s="48">
        <v>0</v>
      </c>
      <c r="T120" s="48">
        <v>2</v>
      </c>
      <c r="U120" s="48">
        <v>1</v>
      </c>
      <c r="V120" s="48">
        <v>1</v>
      </c>
      <c r="W120" s="49">
        <v>0.5</v>
      </c>
      <c r="X120" s="49">
        <v>0.5</v>
      </c>
      <c r="Y120" s="79"/>
      <c r="Z120" s="79"/>
      <c r="AA120" s="79"/>
      <c r="AB120" s="87" t="s">
        <v>3679</v>
      </c>
      <c r="AC120" s="87" t="s">
        <v>3679</v>
      </c>
      <c r="AD120" s="87" t="s">
        <v>816</v>
      </c>
      <c r="AE120" s="87"/>
      <c r="AF120" s="87" t="s">
        <v>8967</v>
      </c>
    </row>
    <row r="121" spans="1:32" ht="15">
      <c r="A121" s="90" t="s">
        <v>8233</v>
      </c>
      <c r="B121" s="66" t="s">
        <v>8404</v>
      </c>
      <c r="C121" s="66" t="s">
        <v>56</v>
      </c>
      <c r="D121" s="124"/>
      <c r="E121" s="123"/>
      <c r="F121" s="125"/>
      <c r="G121" s="126"/>
      <c r="H121" s="126"/>
      <c r="I121" s="127">
        <v>121</v>
      </c>
      <c r="J121" s="128"/>
      <c r="K121" s="48">
        <v>2</v>
      </c>
      <c r="L121" s="48">
        <v>1</v>
      </c>
      <c r="M121" s="48">
        <v>0</v>
      </c>
      <c r="N121" s="48">
        <v>1</v>
      </c>
      <c r="O121" s="48">
        <v>0</v>
      </c>
      <c r="P121" s="49">
        <v>0</v>
      </c>
      <c r="Q121" s="49">
        <v>0</v>
      </c>
      <c r="R121" s="48">
        <v>1</v>
      </c>
      <c r="S121" s="48">
        <v>0</v>
      </c>
      <c r="T121" s="48">
        <v>2</v>
      </c>
      <c r="U121" s="48">
        <v>1</v>
      </c>
      <c r="V121" s="48">
        <v>1</v>
      </c>
      <c r="W121" s="49">
        <v>0.5</v>
      </c>
      <c r="X121" s="49">
        <v>0.5</v>
      </c>
      <c r="Y121" s="79"/>
      <c r="Z121" s="79"/>
      <c r="AA121" s="79"/>
      <c r="AB121" s="87" t="s">
        <v>8620</v>
      </c>
      <c r="AC121" s="87" t="s">
        <v>3679</v>
      </c>
      <c r="AD121" s="87" t="s">
        <v>739</v>
      </c>
      <c r="AE121" s="87"/>
      <c r="AF121" s="87" t="s">
        <v>8968</v>
      </c>
    </row>
    <row r="122" spans="1:32" ht="15">
      <c r="A122" s="90" t="s">
        <v>8234</v>
      </c>
      <c r="B122" s="66" t="s">
        <v>8405</v>
      </c>
      <c r="C122" s="66" t="s">
        <v>56</v>
      </c>
      <c r="D122" s="124"/>
      <c r="E122" s="123"/>
      <c r="F122" s="125"/>
      <c r="G122" s="126"/>
      <c r="H122" s="126"/>
      <c r="I122" s="127">
        <v>122</v>
      </c>
      <c r="J122" s="128"/>
      <c r="K122" s="48">
        <v>2</v>
      </c>
      <c r="L122" s="48">
        <v>1</v>
      </c>
      <c r="M122" s="48">
        <v>0</v>
      </c>
      <c r="N122" s="48">
        <v>1</v>
      </c>
      <c r="O122" s="48">
        <v>0</v>
      </c>
      <c r="P122" s="49">
        <v>0</v>
      </c>
      <c r="Q122" s="49">
        <v>0</v>
      </c>
      <c r="R122" s="48">
        <v>1</v>
      </c>
      <c r="S122" s="48">
        <v>0</v>
      </c>
      <c r="T122" s="48">
        <v>2</v>
      </c>
      <c r="U122" s="48">
        <v>1</v>
      </c>
      <c r="V122" s="48">
        <v>1</v>
      </c>
      <c r="W122" s="49">
        <v>0.5</v>
      </c>
      <c r="X122" s="49">
        <v>0.5</v>
      </c>
      <c r="Y122" s="79" t="s">
        <v>1283</v>
      </c>
      <c r="Z122" s="79" t="s">
        <v>1314</v>
      </c>
      <c r="AA122" s="79"/>
      <c r="AB122" s="87" t="s">
        <v>3679</v>
      </c>
      <c r="AC122" s="87" t="s">
        <v>3679</v>
      </c>
      <c r="AD122" s="87" t="s">
        <v>805</v>
      </c>
      <c r="AE122" s="87"/>
      <c r="AF122" s="87" t="s">
        <v>8969</v>
      </c>
    </row>
    <row r="123" spans="1:32" ht="15">
      <c r="A123" s="90" t="s">
        <v>8235</v>
      </c>
      <c r="B123" s="66" t="s">
        <v>8394</v>
      </c>
      <c r="C123" s="66" t="s">
        <v>59</v>
      </c>
      <c r="D123" s="124"/>
      <c r="E123" s="123"/>
      <c r="F123" s="125"/>
      <c r="G123" s="126"/>
      <c r="H123" s="126"/>
      <c r="I123" s="127">
        <v>123</v>
      </c>
      <c r="J123" s="128"/>
      <c r="K123" s="48">
        <v>2</v>
      </c>
      <c r="L123" s="48">
        <v>1</v>
      </c>
      <c r="M123" s="48">
        <v>0</v>
      </c>
      <c r="N123" s="48">
        <v>1</v>
      </c>
      <c r="O123" s="48">
        <v>0</v>
      </c>
      <c r="P123" s="49">
        <v>0</v>
      </c>
      <c r="Q123" s="49">
        <v>0</v>
      </c>
      <c r="R123" s="48">
        <v>1</v>
      </c>
      <c r="S123" s="48">
        <v>0</v>
      </c>
      <c r="T123" s="48">
        <v>2</v>
      </c>
      <c r="U123" s="48">
        <v>1</v>
      </c>
      <c r="V123" s="48">
        <v>1</v>
      </c>
      <c r="W123" s="49">
        <v>0.5</v>
      </c>
      <c r="X123" s="49">
        <v>0.5</v>
      </c>
      <c r="Y123" s="79"/>
      <c r="Z123" s="79"/>
      <c r="AA123" s="79"/>
      <c r="AB123" s="87" t="s">
        <v>3679</v>
      </c>
      <c r="AC123" s="87" t="s">
        <v>3679</v>
      </c>
      <c r="AD123" s="87" t="s">
        <v>715</v>
      </c>
      <c r="AE123" s="87"/>
      <c r="AF123" s="87" t="s">
        <v>8970</v>
      </c>
    </row>
    <row r="124" spans="1:32" ht="15">
      <c r="A124" s="90" t="s">
        <v>8236</v>
      </c>
      <c r="B124" s="66" t="s">
        <v>8395</v>
      </c>
      <c r="C124" s="66" t="s">
        <v>59</v>
      </c>
      <c r="D124" s="124"/>
      <c r="E124" s="123"/>
      <c r="F124" s="125"/>
      <c r="G124" s="126"/>
      <c r="H124" s="126"/>
      <c r="I124" s="127">
        <v>124</v>
      </c>
      <c r="J124" s="128"/>
      <c r="K124" s="48">
        <v>2</v>
      </c>
      <c r="L124" s="48">
        <v>1</v>
      </c>
      <c r="M124" s="48">
        <v>0</v>
      </c>
      <c r="N124" s="48">
        <v>1</v>
      </c>
      <c r="O124" s="48">
        <v>0</v>
      </c>
      <c r="P124" s="49">
        <v>0</v>
      </c>
      <c r="Q124" s="49">
        <v>0</v>
      </c>
      <c r="R124" s="48">
        <v>1</v>
      </c>
      <c r="S124" s="48">
        <v>0</v>
      </c>
      <c r="T124" s="48">
        <v>2</v>
      </c>
      <c r="U124" s="48">
        <v>1</v>
      </c>
      <c r="V124" s="48">
        <v>1</v>
      </c>
      <c r="W124" s="49">
        <v>0.5</v>
      </c>
      <c r="X124" s="49">
        <v>0.5</v>
      </c>
      <c r="Y124" s="79"/>
      <c r="Z124" s="79"/>
      <c r="AA124" s="79"/>
      <c r="AB124" s="87" t="s">
        <v>8621</v>
      </c>
      <c r="AC124" s="87" t="s">
        <v>3679</v>
      </c>
      <c r="AD124" s="87" t="s">
        <v>722</v>
      </c>
      <c r="AE124" s="87"/>
      <c r="AF124" s="87" t="s">
        <v>8971</v>
      </c>
    </row>
    <row r="125" spans="1:32" ht="15">
      <c r="A125" s="90" t="s">
        <v>8237</v>
      </c>
      <c r="B125" s="66" t="s">
        <v>8396</v>
      </c>
      <c r="C125" s="66" t="s">
        <v>59</v>
      </c>
      <c r="D125" s="124"/>
      <c r="E125" s="123"/>
      <c r="F125" s="125"/>
      <c r="G125" s="126"/>
      <c r="H125" s="126"/>
      <c r="I125" s="127">
        <v>125</v>
      </c>
      <c r="J125" s="128"/>
      <c r="K125" s="48">
        <v>2</v>
      </c>
      <c r="L125" s="48">
        <v>2</v>
      </c>
      <c r="M125" s="48">
        <v>0</v>
      </c>
      <c r="N125" s="48">
        <v>2</v>
      </c>
      <c r="O125" s="48">
        <v>0</v>
      </c>
      <c r="P125" s="49">
        <v>1</v>
      </c>
      <c r="Q125" s="49">
        <v>1</v>
      </c>
      <c r="R125" s="48">
        <v>1</v>
      </c>
      <c r="S125" s="48">
        <v>0</v>
      </c>
      <c r="T125" s="48">
        <v>2</v>
      </c>
      <c r="U125" s="48">
        <v>2</v>
      </c>
      <c r="V125" s="48">
        <v>1</v>
      </c>
      <c r="W125" s="49">
        <v>0.5</v>
      </c>
      <c r="X125" s="49">
        <v>1</v>
      </c>
      <c r="Y125" s="79"/>
      <c r="Z125" s="79"/>
      <c r="AA125" s="79"/>
      <c r="AB125" s="87" t="s">
        <v>8622</v>
      </c>
      <c r="AC125" s="87" t="s">
        <v>8772</v>
      </c>
      <c r="AD125" s="87" t="s">
        <v>513</v>
      </c>
      <c r="AE125" s="87"/>
      <c r="AF125" s="87" t="s">
        <v>8972</v>
      </c>
    </row>
    <row r="126" spans="1:32" ht="15">
      <c r="A126" s="90" t="s">
        <v>8238</v>
      </c>
      <c r="B126" s="66" t="s">
        <v>8397</v>
      </c>
      <c r="C126" s="66" t="s">
        <v>59</v>
      </c>
      <c r="D126" s="124"/>
      <c r="E126" s="123"/>
      <c r="F126" s="125"/>
      <c r="G126" s="126"/>
      <c r="H126" s="126"/>
      <c r="I126" s="127">
        <v>126</v>
      </c>
      <c r="J126" s="128"/>
      <c r="K126" s="48">
        <v>2</v>
      </c>
      <c r="L126" s="48">
        <v>1</v>
      </c>
      <c r="M126" s="48">
        <v>0</v>
      </c>
      <c r="N126" s="48">
        <v>1</v>
      </c>
      <c r="O126" s="48">
        <v>0</v>
      </c>
      <c r="P126" s="49">
        <v>0</v>
      </c>
      <c r="Q126" s="49">
        <v>0</v>
      </c>
      <c r="R126" s="48">
        <v>1</v>
      </c>
      <c r="S126" s="48">
        <v>0</v>
      </c>
      <c r="T126" s="48">
        <v>2</v>
      </c>
      <c r="U126" s="48">
        <v>1</v>
      </c>
      <c r="V126" s="48">
        <v>1</v>
      </c>
      <c r="W126" s="49">
        <v>0.5</v>
      </c>
      <c r="X126" s="49">
        <v>0.5</v>
      </c>
      <c r="Y126" s="79"/>
      <c r="Z126" s="79"/>
      <c r="AA126" s="79"/>
      <c r="AB126" s="87" t="s">
        <v>3679</v>
      </c>
      <c r="AC126" s="87" t="s">
        <v>3679</v>
      </c>
      <c r="AD126" s="87" t="s">
        <v>826</v>
      </c>
      <c r="AE126" s="87"/>
      <c r="AF126" s="87" t="s">
        <v>8973</v>
      </c>
    </row>
    <row r="127" spans="1:32" ht="15">
      <c r="A127" s="90" t="s">
        <v>8239</v>
      </c>
      <c r="B127" s="66" t="s">
        <v>8398</v>
      </c>
      <c r="C127" s="66" t="s">
        <v>59</v>
      </c>
      <c r="D127" s="124"/>
      <c r="E127" s="123"/>
      <c r="F127" s="125"/>
      <c r="G127" s="126"/>
      <c r="H127" s="126"/>
      <c r="I127" s="127">
        <v>127</v>
      </c>
      <c r="J127" s="128"/>
      <c r="K127" s="48">
        <v>2</v>
      </c>
      <c r="L127" s="48">
        <v>1</v>
      </c>
      <c r="M127" s="48">
        <v>0</v>
      </c>
      <c r="N127" s="48">
        <v>1</v>
      </c>
      <c r="O127" s="48">
        <v>0</v>
      </c>
      <c r="P127" s="49">
        <v>0</v>
      </c>
      <c r="Q127" s="49">
        <v>0</v>
      </c>
      <c r="R127" s="48">
        <v>1</v>
      </c>
      <c r="S127" s="48">
        <v>0</v>
      </c>
      <c r="T127" s="48">
        <v>2</v>
      </c>
      <c r="U127" s="48">
        <v>1</v>
      </c>
      <c r="V127" s="48">
        <v>1</v>
      </c>
      <c r="W127" s="49">
        <v>0.5</v>
      </c>
      <c r="X127" s="49">
        <v>0.5</v>
      </c>
      <c r="Y127" s="79"/>
      <c r="Z127" s="79"/>
      <c r="AA127" s="79"/>
      <c r="AB127" s="87" t="s">
        <v>3679</v>
      </c>
      <c r="AC127" s="87" t="s">
        <v>3679</v>
      </c>
      <c r="AD127" s="87" t="s">
        <v>794</v>
      </c>
      <c r="AE127" s="87"/>
      <c r="AF127" s="87" t="s">
        <v>8974</v>
      </c>
    </row>
    <row r="128" spans="1:32" ht="15">
      <c r="A128" s="90" t="s">
        <v>8240</v>
      </c>
      <c r="B128" s="66" t="s">
        <v>8399</v>
      </c>
      <c r="C128" s="66" t="s">
        <v>59</v>
      </c>
      <c r="D128" s="124"/>
      <c r="E128" s="123"/>
      <c r="F128" s="125"/>
      <c r="G128" s="126"/>
      <c r="H128" s="126"/>
      <c r="I128" s="127">
        <v>128</v>
      </c>
      <c r="J128" s="128"/>
      <c r="K128" s="48">
        <v>2</v>
      </c>
      <c r="L128" s="48">
        <v>1</v>
      </c>
      <c r="M128" s="48">
        <v>2</v>
      </c>
      <c r="N128" s="48">
        <v>3</v>
      </c>
      <c r="O128" s="48">
        <v>2</v>
      </c>
      <c r="P128" s="49">
        <v>0</v>
      </c>
      <c r="Q128" s="49">
        <v>0</v>
      </c>
      <c r="R128" s="48">
        <v>1</v>
      </c>
      <c r="S128" s="48">
        <v>0</v>
      </c>
      <c r="T128" s="48">
        <v>2</v>
      </c>
      <c r="U128" s="48">
        <v>3</v>
      </c>
      <c r="V128" s="48">
        <v>1</v>
      </c>
      <c r="W128" s="49">
        <v>0.5</v>
      </c>
      <c r="X128" s="49">
        <v>0.5</v>
      </c>
      <c r="Y128" s="79"/>
      <c r="Z128" s="79"/>
      <c r="AA128" s="79" t="s">
        <v>1364</v>
      </c>
      <c r="AB128" s="87" t="s">
        <v>8623</v>
      </c>
      <c r="AC128" s="87" t="s">
        <v>8773</v>
      </c>
      <c r="AD128" s="87"/>
      <c r="AE128" s="87"/>
      <c r="AF128" s="87" t="s">
        <v>8975</v>
      </c>
    </row>
    <row r="129" spans="1:32" ht="15">
      <c r="A129" s="90" t="s">
        <v>8241</v>
      </c>
      <c r="B129" s="66" t="s">
        <v>8400</v>
      </c>
      <c r="C129" s="66" t="s">
        <v>59</v>
      </c>
      <c r="D129" s="124"/>
      <c r="E129" s="123"/>
      <c r="F129" s="125"/>
      <c r="G129" s="126"/>
      <c r="H129" s="126"/>
      <c r="I129" s="127">
        <v>129</v>
      </c>
      <c r="J129" s="128"/>
      <c r="K129" s="48">
        <v>2</v>
      </c>
      <c r="L129" s="48">
        <v>2</v>
      </c>
      <c r="M129" s="48">
        <v>0</v>
      </c>
      <c r="N129" s="48">
        <v>2</v>
      </c>
      <c r="O129" s="48">
        <v>1</v>
      </c>
      <c r="P129" s="49">
        <v>0</v>
      </c>
      <c r="Q129" s="49">
        <v>0</v>
      </c>
      <c r="R129" s="48">
        <v>1</v>
      </c>
      <c r="S129" s="48">
        <v>0</v>
      </c>
      <c r="T129" s="48">
        <v>2</v>
      </c>
      <c r="U129" s="48">
        <v>2</v>
      </c>
      <c r="V129" s="48">
        <v>1</v>
      </c>
      <c r="W129" s="49">
        <v>0.5</v>
      </c>
      <c r="X129" s="49">
        <v>0.5</v>
      </c>
      <c r="Y129" s="79"/>
      <c r="Z129" s="79"/>
      <c r="AA129" s="79"/>
      <c r="AB129" s="87" t="s">
        <v>8624</v>
      </c>
      <c r="AC129" s="87" t="s">
        <v>8774</v>
      </c>
      <c r="AD129" s="87"/>
      <c r="AE129" s="87"/>
      <c r="AF129" s="87" t="s">
        <v>8976</v>
      </c>
    </row>
    <row r="130" spans="1:32" ht="15">
      <c r="A130" s="90" t="s">
        <v>8242</v>
      </c>
      <c r="B130" s="66" t="s">
        <v>8401</v>
      </c>
      <c r="C130" s="66" t="s">
        <v>59</v>
      </c>
      <c r="D130" s="124"/>
      <c r="E130" s="123"/>
      <c r="F130" s="125"/>
      <c r="G130" s="126"/>
      <c r="H130" s="126"/>
      <c r="I130" s="127">
        <v>130</v>
      </c>
      <c r="J130" s="128"/>
      <c r="K130" s="48">
        <v>2</v>
      </c>
      <c r="L130" s="48">
        <v>1</v>
      </c>
      <c r="M130" s="48">
        <v>0</v>
      </c>
      <c r="N130" s="48">
        <v>1</v>
      </c>
      <c r="O130" s="48">
        <v>0</v>
      </c>
      <c r="P130" s="49">
        <v>0</v>
      </c>
      <c r="Q130" s="49">
        <v>0</v>
      </c>
      <c r="R130" s="48">
        <v>1</v>
      </c>
      <c r="S130" s="48">
        <v>0</v>
      </c>
      <c r="T130" s="48">
        <v>2</v>
      </c>
      <c r="U130" s="48">
        <v>1</v>
      </c>
      <c r="V130" s="48">
        <v>1</v>
      </c>
      <c r="W130" s="49">
        <v>0.5</v>
      </c>
      <c r="X130" s="49">
        <v>0.5</v>
      </c>
      <c r="Y130" s="79"/>
      <c r="Z130" s="79"/>
      <c r="AA130" s="79"/>
      <c r="AB130" s="87" t="s">
        <v>8625</v>
      </c>
      <c r="AC130" s="87" t="s">
        <v>3679</v>
      </c>
      <c r="AD130" s="87" t="s">
        <v>866</v>
      </c>
      <c r="AE130" s="87"/>
      <c r="AF130" s="87" t="s">
        <v>8977</v>
      </c>
    </row>
    <row r="131" spans="1:32" ht="15">
      <c r="A131" s="90" t="s">
        <v>8243</v>
      </c>
      <c r="B131" s="66" t="s">
        <v>8402</v>
      </c>
      <c r="C131" s="66" t="s">
        <v>59</v>
      </c>
      <c r="D131" s="124"/>
      <c r="E131" s="123"/>
      <c r="F131" s="125"/>
      <c r="G131" s="126"/>
      <c r="H131" s="126"/>
      <c r="I131" s="127">
        <v>131</v>
      </c>
      <c r="J131" s="128"/>
      <c r="K131" s="48">
        <v>2</v>
      </c>
      <c r="L131" s="48">
        <v>2</v>
      </c>
      <c r="M131" s="48">
        <v>0</v>
      </c>
      <c r="N131" s="48">
        <v>2</v>
      </c>
      <c r="O131" s="48">
        <v>1</v>
      </c>
      <c r="P131" s="49">
        <v>0</v>
      </c>
      <c r="Q131" s="49">
        <v>0</v>
      </c>
      <c r="R131" s="48">
        <v>1</v>
      </c>
      <c r="S131" s="48">
        <v>0</v>
      </c>
      <c r="T131" s="48">
        <v>2</v>
      </c>
      <c r="U131" s="48">
        <v>2</v>
      </c>
      <c r="V131" s="48">
        <v>1</v>
      </c>
      <c r="W131" s="49">
        <v>0.5</v>
      </c>
      <c r="X131" s="49">
        <v>0.5</v>
      </c>
      <c r="Y131" s="79"/>
      <c r="Z131" s="79"/>
      <c r="AA131" s="79"/>
      <c r="AB131" s="87" t="s">
        <v>8626</v>
      </c>
      <c r="AC131" s="87" t="s">
        <v>8775</v>
      </c>
      <c r="AD131" s="87"/>
      <c r="AE131" s="87"/>
      <c r="AF131" s="87" t="s">
        <v>8978</v>
      </c>
    </row>
    <row r="132" spans="1:32" ht="15">
      <c r="A132" s="90" t="s">
        <v>8244</v>
      </c>
      <c r="B132" s="66" t="s">
        <v>8403</v>
      </c>
      <c r="C132" s="66" t="s">
        <v>59</v>
      </c>
      <c r="D132" s="124"/>
      <c r="E132" s="123"/>
      <c r="F132" s="125"/>
      <c r="G132" s="126"/>
      <c r="H132" s="126"/>
      <c r="I132" s="127">
        <v>132</v>
      </c>
      <c r="J132" s="128"/>
      <c r="K132" s="48">
        <v>2</v>
      </c>
      <c r="L132" s="48">
        <v>1</v>
      </c>
      <c r="M132" s="48">
        <v>0</v>
      </c>
      <c r="N132" s="48">
        <v>1</v>
      </c>
      <c r="O132" s="48">
        <v>0</v>
      </c>
      <c r="P132" s="49">
        <v>0</v>
      </c>
      <c r="Q132" s="49">
        <v>0</v>
      </c>
      <c r="R132" s="48">
        <v>1</v>
      </c>
      <c r="S132" s="48">
        <v>0</v>
      </c>
      <c r="T132" s="48">
        <v>2</v>
      </c>
      <c r="U132" s="48">
        <v>1</v>
      </c>
      <c r="V132" s="48">
        <v>1</v>
      </c>
      <c r="W132" s="49">
        <v>0.5</v>
      </c>
      <c r="X132" s="49">
        <v>0.5</v>
      </c>
      <c r="Y132" s="79"/>
      <c r="Z132" s="79"/>
      <c r="AA132" s="79"/>
      <c r="AB132" s="87" t="s">
        <v>3679</v>
      </c>
      <c r="AC132" s="87" t="s">
        <v>3679</v>
      </c>
      <c r="AD132" s="87" t="s">
        <v>703</v>
      </c>
      <c r="AE132" s="87"/>
      <c r="AF132" s="87" t="s">
        <v>8979</v>
      </c>
    </row>
    <row r="133" spans="1:32" ht="15">
      <c r="A133" s="90" t="s">
        <v>8245</v>
      </c>
      <c r="B133" s="66" t="s">
        <v>8404</v>
      </c>
      <c r="C133" s="66" t="s">
        <v>59</v>
      </c>
      <c r="D133" s="124"/>
      <c r="E133" s="123"/>
      <c r="F133" s="125"/>
      <c r="G133" s="126"/>
      <c r="H133" s="126"/>
      <c r="I133" s="127">
        <v>133</v>
      </c>
      <c r="J133" s="128"/>
      <c r="K133" s="48">
        <v>2</v>
      </c>
      <c r="L133" s="48">
        <v>2</v>
      </c>
      <c r="M133" s="48">
        <v>0</v>
      </c>
      <c r="N133" s="48">
        <v>2</v>
      </c>
      <c r="O133" s="48">
        <v>0</v>
      </c>
      <c r="P133" s="49">
        <v>1</v>
      </c>
      <c r="Q133" s="49">
        <v>1</v>
      </c>
      <c r="R133" s="48">
        <v>1</v>
      </c>
      <c r="S133" s="48">
        <v>0</v>
      </c>
      <c r="T133" s="48">
        <v>2</v>
      </c>
      <c r="U133" s="48">
        <v>2</v>
      </c>
      <c r="V133" s="48">
        <v>1</v>
      </c>
      <c r="W133" s="49">
        <v>0.5</v>
      </c>
      <c r="X133" s="49">
        <v>1</v>
      </c>
      <c r="Y133" s="79"/>
      <c r="Z133" s="79"/>
      <c r="AA133" s="79"/>
      <c r="AB133" s="87" t="s">
        <v>1364</v>
      </c>
      <c r="AC133" s="87" t="s">
        <v>3679</v>
      </c>
      <c r="AD133" s="87" t="s">
        <v>8821</v>
      </c>
      <c r="AE133" s="87"/>
      <c r="AF133" s="87" t="s">
        <v>8821</v>
      </c>
    </row>
    <row r="134" spans="1:32" ht="15">
      <c r="A134" s="90" t="s">
        <v>8246</v>
      </c>
      <c r="B134" s="66" t="s">
        <v>8405</v>
      </c>
      <c r="C134" s="66" t="s">
        <v>59</v>
      </c>
      <c r="D134" s="124"/>
      <c r="E134" s="123"/>
      <c r="F134" s="125"/>
      <c r="G134" s="126"/>
      <c r="H134" s="126"/>
      <c r="I134" s="127">
        <v>134</v>
      </c>
      <c r="J134" s="128"/>
      <c r="K134" s="48">
        <v>2</v>
      </c>
      <c r="L134" s="48">
        <v>1</v>
      </c>
      <c r="M134" s="48">
        <v>0</v>
      </c>
      <c r="N134" s="48">
        <v>1</v>
      </c>
      <c r="O134" s="48">
        <v>0</v>
      </c>
      <c r="P134" s="49">
        <v>0</v>
      </c>
      <c r="Q134" s="49">
        <v>0</v>
      </c>
      <c r="R134" s="48">
        <v>1</v>
      </c>
      <c r="S134" s="48">
        <v>0</v>
      </c>
      <c r="T134" s="48">
        <v>2</v>
      </c>
      <c r="U134" s="48">
        <v>1</v>
      </c>
      <c r="V134" s="48">
        <v>1</v>
      </c>
      <c r="W134" s="49">
        <v>0.5</v>
      </c>
      <c r="X134" s="49">
        <v>0.5</v>
      </c>
      <c r="Y134" s="79"/>
      <c r="Z134" s="79"/>
      <c r="AA134" s="79"/>
      <c r="AB134" s="87" t="s">
        <v>3679</v>
      </c>
      <c r="AC134" s="87" t="s">
        <v>3679</v>
      </c>
      <c r="AD134" s="87" t="s">
        <v>827</v>
      </c>
      <c r="AE134" s="87"/>
      <c r="AF134" s="87" t="s">
        <v>8980</v>
      </c>
    </row>
    <row r="135" spans="1:32" ht="15">
      <c r="A135" s="90" t="s">
        <v>8247</v>
      </c>
      <c r="B135" s="66" t="s">
        <v>8394</v>
      </c>
      <c r="C135" s="66" t="s">
        <v>61</v>
      </c>
      <c r="D135" s="124"/>
      <c r="E135" s="123"/>
      <c r="F135" s="125"/>
      <c r="G135" s="126"/>
      <c r="H135" s="126"/>
      <c r="I135" s="127">
        <v>135</v>
      </c>
      <c r="J135" s="128"/>
      <c r="K135" s="48">
        <v>2</v>
      </c>
      <c r="L135" s="48">
        <v>1</v>
      </c>
      <c r="M135" s="48">
        <v>0</v>
      </c>
      <c r="N135" s="48">
        <v>1</v>
      </c>
      <c r="O135" s="48">
        <v>0</v>
      </c>
      <c r="P135" s="49">
        <v>0</v>
      </c>
      <c r="Q135" s="49">
        <v>0</v>
      </c>
      <c r="R135" s="48">
        <v>1</v>
      </c>
      <c r="S135" s="48">
        <v>0</v>
      </c>
      <c r="T135" s="48">
        <v>2</v>
      </c>
      <c r="U135" s="48">
        <v>1</v>
      </c>
      <c r="V135" s="48">
        <v>1</v>
      </c>
      <c r="W135" s="49">
        <v>0.5</v>
      </c>
      <c r="X135" s="49">
        <v>0.5</v>
      </c>
      <c r="Y135" s="79"/>
      <c r="Z135" s="79"/>
      <c r="AA135" s="79"/>
      <c r="AB135" s="87" t="s">
        <v>3679</v>
      </c>
      <c r="AC135" s="87" t="s">
        <v>3679</v>
      </c>
      <c r="AD135" s="87" t="s">
        <v>736</v>
      </c>
      <c r="AE135" s="87"/>
      <c r="AF135" s="87" t="s">
        <v>8981</v>
      </c>
    </row>
    <row r="136" spans="1:32" ht="15">
      <c r="A136" s="90" t="s">
        <v>8248</v>
      </c>
      <c r="B136" s="66" t="s">
        <v>8395</v>
      </c>
      <c r="C136" s="66" t="s">
        <v>61</v>
      </c>
      <c r="D136" s="124"/>
      <c r="E136" s="123"/>
      <c r="F136" s="125"/>
      <c r="G136" s="126"/>
      <c r="H136" s="126"/>
      <c r="I136" s="127">
        <v>136</v>
      </c>
      <c r="J136" s="128"/>
      <c r="K136" s="48">
        <v>2</v>
      </c>
      <c r="L136" s="48">
        <v>1</v>
      </c>
      <c r="M136" s="48">
        <v>0</v>
      </c>
      <c r="N136" s="48">
        <v>1</v>
      </c>
      <c r="O136" s="48">
        <v>0</v>
      </c>
      <c r="P136" s="49">
        <v>0</v>
      </c>
      <c r="Q136" s="49">
        <v>0</v>
      </c>
      <c r="R136" s="48">
        <v>1</v>
      </c>
      <c r="S136" s="48">
        <v>0</v>
      </c>
      <c r="T136" s="48">
        <v>2</v>
      </c>
      <c r="U136" s="48">
        <v>1</v>
      </c>
      <c r="V136" s="48">
        <v>1</v>
      </c>
      <c r="W136" s="49">
        <v>0.5</v>
      </c>
      <c r="X136" s="49">
        <v>0.5</v>
      </c>
      <c r="Y136" s="79"/>
      <c r="Z136" s="79"/>
      <c r="AA136" s="79"/>
      <c r="AB136" s="87" t="s">
        <v>3679</v>
      </c>
      <c r="AC136" s="87" t="s">
        <v>3679</v>
      </c>
      <c r="AD136" s="87" t="s">
        <v>698</v>
      </c>
      <c r="AE136" s="87"/>
      <c r="AF136" s="87" t="s">
        <v>8982</v>
      </c>
    </row>
    <row r="137" spans="1:32" ht="15">
      <c r="A137" s="90" t="s">
        <v>8249</v>
      </c>
      <c r="B137" s="66" t="s">
        <v>8396</v>
      </c>
      <c r="C137" s="66" t="s">
        <v>61</v>
      </c>
      <c r="D137" s="124"/>
      <c r="E137" s="123"/>
      <c r="F137" s="125"/>
      <c r="G137" s="126"/>
      <c r="H137" s="126"/>
      <c r="I137" s="127">
        <v>137</v>
      </c>
      <c r="J137" s="128"/>
      <c r="K137" s="48">
        <v>2</v>
      </c>
      <c r="L137" s="48">
        <v>1</v>
      </c>
      <c r="M137" s="48">
        <v>0</v>
      </c>
      <c r="N137" s="48">
        <v>1</v>
      </c>
      <c r="O137" s="48">
        <v>0</v>
      </c>
      <c r="P137" s="49">
        <v>0</v>
      </c>
      <c r="Q137" s="49">
        <v>0</v>
      </c>
      <c r="R137" s="48">
        <v>1</v>
      </c>
      <c r="S137" s="48">
        <v>0</v>
      </c>
      <c r="T137" s="48">
        <v>2</v>
      </c>
      <c r="U137" s="48">
        <v>1</v>
      </c>
      <c r="V137" s="48">
        <v>1</v>
      </c>
      <c r="W137" s="49">
        <v>0.5</v>
      </c>
      <c r="X137" s="49">
        <v>0.5</v>
      </c>
      <c r="Y137" s="79"/>
      <c r="Z137" s="79"/>
      <c r="AA137" s="79"/>
      <c r="AB137" s="87" t="s">
        <v>3679</v>
      </c>
      <c r="AC137" s="87" t="s">
        <v>3679</v>
      </c>
      <c r="AD137" s="87" t="s">
        <v>711</v>
      </c>
      <c r="AE137" s="87"/>
      <c r="AF137" s="87" t="s">
        <v>8983</v>
      </c>
    </row>
    <row r="138" spans="1:32" ht="15">
      <c r="A138" s="90" t="s">
        <v>8250</v>
      </c>
      <c r="B138" s="66" t="s">
        <v>8397</v>
      </c>
      <c r="C138" s="66" t="s">
        <v>61</v>
      </c>
      <c r="D138" s="124"/>
      <c r="E138" s="123"/>
      <c r="F138" s="125"/>
      <c r="G138" s="126"/>
      <c r="H138" s="126"/>
      <c r="I138" s="127">
        <v>138</v>
      </c>
      <c r="J138" s="128"/>
      <c r="K138" s="48">
        <v>2</v>
      </c>
      <c r="L138" s="48">
        <v>1</v>
      </c>
      <c r="M138" s="48">
        <v>0</v>
      </c>
      <c r="N138" s="48">
        <v>1</v>
      </c>
      <c r="O138" s="48">
        <v>0</v>
      </c>
      <c r="P138" s="49">
        <v>0</v>
      </c>
      <c r="Q138" s="49">
        <v>0</v>
      </c>
      <c r="R138" s="48">
        <v>1</v>
      </c>
      <c r="S138" s="48">
        <v>0</v>
      </c>
      <c r="T138" s="48">
        <v>2</v>
      </c>
      <c r="U138" s="48">
        <v>1</v>
      </c>
      <c r="V138" s="48">
        <v>1</v>
      </c>
      <c r="W138" s="49">
        <v>0.5</v>
      </c>
      <c r="X138" s="49">
        <v>0.5</v>
      </c>
      <c r="Y138" s="79"/>
      <c r="Z138" s="79"/>
      <c r="AA138" s="79"/>
      <c r="AB138" s="87" t="s">
        <v>3679</v>
      </c>
      <c r="AC138" s="87" t="s">
        <v>3679</v>
      </c>
      <c r="AD138" s="87" t="s">
        <v>871</v>
      </c>
      <c r="AE138" s="87"/>
      <c r="AF138" s="87" t="s">
        <v>8984</v>
      </c>
    </row>
    <row r="139" spans="1:32" ht="15">
      <c r="A139" s="90" t="s">
        <v>8251</v>
      </c>
      <c r="B139" s="66" t="s">
        <v>8398</v>
      </c>
      <c r="C139" s="66" t="s">
        <v>61</v>
      </c>
      <c r="D139" s="124"/>
      <c r="E139" s="123"/>
      <c r="F139" s="125"/>
      <c r="G139" s="126"/>
      <c r="H139" s="126"/>
      <c r="I139" s="127">
        <v>139</v>
      </c>
      <c r="J139" s="128"/>
      <c r="K139" s="48">
        <v>2</v>
      </c>
      <c r="L139" s="48">
        <v>2</v>
      </c>
      <c r="M139" s="48">
        <v>0</v>
      </c>
      <c r="N139" s="48">
        <v>2</v>
      </c>
      <c r="O139" s="48">
        <v>1</v>
      </c>
      <c r="P139" s="49">
        <v>0</v>
      </c>
      <c r="Q139" s="49">
        <v>0</v>
      </c>
      <c r="R139" s="48">
        <v>1</v>
      </c>
      <c r="S139" s="48">
        <v>0</v>
      </c>
      <c r="T139" s="48">
        <v>2</v>
      </c>
      <c r="U139" s="48">
        <v>2</v>
      </c>
      <c r="V139" s="48">
        <v>1</v>
      </c>
      <c r="W139" s="49">
        <v>0.5</v>
      </c>
      <c r="X139" s="49">
        <v>0.5</v>
      </c>
      <c r="Y139" s="79"/>
      <c r="Z139" s="79"/>
      <c r="AA139" s="79" t="s">
        <v>1364</v>
      </c>
      <c r="AB139" s="87" t="s">
        <v>8627</v>
      </c>
      <c r="AC139" s="87" t="s">
        <v>8776</v>
      </c>
      <c r="AD139" s="87"/>
      <c r="AE139" s="87"/>
      <c r="AF139" s="87" t="s">
        <v>8985</v>
      </c>
    </row>
    <row r="140" spans="1:32" ht="15">
      <c r="A140" s="90" t="s">
        <v>8252</v>
      </c>
      <c r="B140" s="66" t="s">
        <v>8399</v>
      </c>
      <c r="C140" s="66" t="s">
        <v>61</v>
      </c>
      <c r="D140" s="124"/>
      <c r="E140" s="123"/>
      <c r="F140" s="125"/>
      <c r="G140" s="126"/>
      <c r="H140" s="126"/>
      <c r="I140" s="127">
        <v>140</v>
      </c>
      <c r="J140" s="128"/>
      <c r="K140" s="48">
        <v>2</v>
      </c>
      <c r="L140" s="48">
        <v>2</v>
      </c>
      <c r="M140" s="48">
        <v>0</v>
      </c>
      <c r="N140" s="48">
        <v>2</v>
      </c>
      <c r="O140" s="48">
        <v>1</v>
      </c>
      <c r="P140" s="49">
        <v>0</v>
      </c>
      <c r="Q140" s="49">
        <v>0</v>
      </c>
      <c r="R140" s="48">
        <v>1</v>
      </c>
      <c r="S140" s="48">
        <v>0</v>
      </c>
      <c r="T140" s="48">
        <v>2</v>
      </c>
      <c r="U140" s="48">
        <v>2</v>
      </c>
      <c r="V140" s="48">
        <v>1</v>
      </c>
      <c r="W140" s="49">
        <v>0.5</v>
      </c>
      <c r="X140" s="49">
        <v>0.5</v>
      </c>
      <c r="Y140" s="79" t="s">
        <v>1280</v>
      </c>
      <c r="Z140" s="79" t="s">
        <v>1328</v>
      </c>
      <c r="AA140" s="79" t="s">
        <v>1365</v>
      </c>
      <c r="AB140" s="87" t="s">
        <v>8628</v>
      </c>
      <c r="AC140" s="87" t="s">
        <v>8777</v>
      </c>
      <c r="AD140" s="87"/>
      <c r="AE140" s="87"/>
      <c r="AF140" s="87" t="s">
        <v>8986</v>
      </c>
    </row>
    <row r="141" spans="1:32" ht="15">
      <c r="A141" s="90" t="s">
        <v>8253</v>
      </c>
      <c r="B141" s="66" t="s">
        <v>8400</v>
      </c>
      <c r="C141" s="66" t="s">
        <v>61</v>
      </c>
      <c r="D141" s="124"/>
      <c r="E141" s="123"/>
      <c r="F141" s="125"/>
      <c r="G141" s="126"/>
      <c r="H141" s="126"/>
      <c r="I141" s="127">
        <v>141</v>
      </c>
      <c r="J141" s="128"/>
      <c r="K141" s="48">
        <v>2</v>
      </c>
      <c r="L141" s="48">
        <v>1</v>
      </c>
      <c r="M141" s="48">
        <v>0</v>
      </c>
      <c r="N141" s="48">
        <v>1</v>
      </c>
      <c r="O141" s="48">
        <v>0</v>
      </c>
      <c r="P141" s="49">
        <v>0</v>
      </c>
      <c r="Q141" s="49">
        <v>0</v>
      </c>
      <c r="R141" s="48">
        <v>1</v>
      </c>
      <c r="S141" s="48">
        <v>0</v>
      </c>
      <c r="T141" s="48">
        <v>2</v>
      </c>
      <c r="U141" s="48">
        <v>1</v>
      </c>
      <c r="V141" s="48">
        <v>1</v>
      </c>
      <c r="W141" s="49">
        <v>0.5</v>
      </c>
      <c r="X141" s="49">
        <v>0.5</v>
      </c>
      <c r="Y141" s="79"/>
      <c r="Z141" s="79"/>
      <c r="AA141" s="79"/>
      <c r="AB141" s="87" t="s">
        <v>8529</v>
      </c>
      <c r="AC141" s="87" t="s">
        <v>3679</v>
      </c>
      <c r="AD141" s="87" t="s">
        <v>840</v>
      </c>
      <c r="AE141" s="87"/>
      <c r="AF141" s="87" t="s">
        <v>8987</v>
      </c>
    </row>
    <row r="142" spans="1:32" ht="15">
      <c r="A142" s="90" t="s">
        <v>8254</v>
      </c>
      <c r="B142" s="66" t="s">
        <v>8401</v>
      </c>
      <c r="C142" s="66" t="s">
        <v>61</v>
      </c>
      <c r="D142" s="124"/>
      <c r="E142" s="123"/>
      <c r="F142" s="125"/>
      <c r="G142" s="126"/>
      <c r="H142" s="126"/>
      <c r="I142" s="127">
        <v>142</v>
      </c>
      <c r="J142" s="128"/>
      <c r="K142" s="48">
        <v>2</v>
      </c>
      <c r="L142" s="48">
        <v>1</v>
      </c>
      <c r="M142" s="48">
        <v>2</v>
      </c>
      <c r="N142" s="48">
        <v>3</v>
      </c>
      <c r="O142" s="48">
        <v>2</v>
      </c>
      <c r="P142" s="49">
        <v>0</v>
      </c>
      <c r="Q142" s="49">
        <v>0</v>
      </c>
      <c r="R142" s="48">
        <v>1</v>
      </c>
      <c r="S142" s="48">
        <v>0</v>
      </c>
      <c r="T142" s="48">
        <v>2</v>
      </c>
      <c r="U142" s="48">
        <v>3</v>
      </c>
      <c r="V142" s="48">
        <v>1</v>
      </c>
      <c r="W142" s="49">
        <v>0.5</v>
      </c>
      <c r="X142" s="49">
        <v>0.5</v>
      </c>
      <c r="Y142" s="79"/>
      <c r="Z142" s="79"/>
      <c r="AA142" s="79" t="s">
        <v>1386</v>
      </c>
      <c r="AB142" s="87" t="s">
        <v>8629</v>
      </c>
      <c r="AC142" s="87" t="s">
        <v>8778</v>
      </c>
      <c r="AD142" s="87"/>
      <c r="AE142" s="87"/>
      <c r="AF142" s="87" t="s">
        <v>8988</v>
      </c>
    </row>
    <row r="143" spans="1:32" ht="15">
      <c r="A143" s="90" t="s">
        <v>8255</v>
      </c>
      <c r="B143" s="66" t="s">
        <v>8402</v>
      </c>
      <c r="C143" s="66" t="s">
        <v>61</v>
      </c>
      <c r="D143" s="124"/>
      <c r="E143" s="123"/>
      <c r="F143" s="125"/>
      <c r="G143" s="126"/>
      <c r="H143" s="126"/>
      <c r="I143" s="127">
        <v>143</v>
      </c>
      <c r="J143" s="128"/>
      <c r="K143" s="48">
        <v>2</v>
      </c>
      <c r="L143" s="48">
        <v>2</v>
      </c>
      <c r="M143" s="48">
        <v>0</v>
      </c>
      <c r="N143" s="48">
        <v>2</v>
      </c>
      <c r="O143" s="48">
        <v>1</v>
      </c>
      <c r="P143" s="49">
        <v>0</v>
      </c>
      <c r="Q143" s="49">
        <v>0</v>
      </c>
      <c r="R143" s="48">
        <v>1</v>
      </c>
      <c r="S143" s="48">
        <v>0</v>
      </c>
      <c r="T143" s="48">
        <v>2</v>
      </c>
      <c r="U143" s="48">
        <v>2</v>
      </c>
      <c r="V143" s="48">
        <v>1</v>
      </c>
      <c r="W143" s="49">
        <v>0.5</v>
      </c>
      <c r="X143" s="49">
        <v>0.5</v>
      </c>
      <c r="Y143" s="79"/>
      <c r="Z143" s="79"/>
      <c r="AA143" s="79" t="s">
        <v>1378</v>
      </c>
      <c r="AB143" s="87" t="s">
        <v>8630</v>
      </c>
      <c r="AC143" s="87" t="s">
        <v>8779</v>
      </c>
      <c r="AD143" s="87"/>
      <c r="AE143" s="87" t="s">
        <v>8837</v>
      </c>
      <c r="AF143" s="87" t="s">
        <v>8989</v>
      </c>
    </row>
    <row r="144" spans="1:32" ht="15">
      <c r="A144" s="90" t="s">
        <v>8256</v>
      </c>
      <c r="B144" s="66" t="s">
        <v>8403</v>
      </c>
      <c r="C144" s="66" t="s">
        <v>61</v>
      </c>
      <c r="D144" s="124"/>
      <c r="E144" s="123"/>
      <c r="F144" s="125"/>
      <c r="G144" s="126"/>
      <c r="H144" s="126"/>
      <c r="I144" s="127">
        <v>144</v>
      </c>
      <c r="J144" s="128"/>
      <c r="K144" s="48">
        <v>1</v>
      </c>
      <c r="L144" s="48">
        <v>1</v>
      </c>
      <c r="M144" s="48">
        <v>0</v>
      </c>
      <c r="N144" s="48">
        <v>1</v>
      </c>
      <c r="O144" s="48">
        <v>1</v>
      </c>
      <c r="P144" s="49" t="s">
        <v>8113</v>
      </c>
      <c r="Q144" s="49" t="s">
        <v>8113</v>
      </c>
      <c r="R144" s="48">
        <v>1</v>
      </c>
      <c r="S144" s="48">
        <v>1</v>
      </c>
      <c r="T144" s="48">
        <v>1</v>
      </c>
      <c r="U144" s="48">
        <v>1</v>
      </c>
      <c r="V144" s="48">
        <v>0</v>
      </c>
      <c r="W144" s="49">
        <v>0</v>
      </c>
      <c r="X144" s="49" t="s">
        <v>8113</v>
      </c>
      <c r="Y144" s="79"/>
      <c r="Z144" s="79"/>
      <c r="AA144" s="79"/>
      <c r="AB144" s="87" t="s">
        <v>3679</v>
      </c>
      <c r="AC144" s="87" t="s">
        <v>3679</v>
      </c>
      <c r="AD144" s="87"/>
      <c r="AE144" s="87"/>
      <c r="AF144" s="87" t="s">
        <v>576</v>
      </c>
    </row>
    <row r="145" spans="1:32" ht="15">
      <c r="A145" s="90" t="s">
        <v>8257</v>
      </c>
      <c r="B145" s="66" t="s">
        <v>8404</v>
      </c>
      <c r="C145" s="66" t="s">
        <v>61</v>
      </c>
      <c r="D145" s="124"/>
      <c r="E145" s="123"/>
      <c r="F145" s="125"/>
      <c r="G145" s="126"/>
      <c r="H145" s="126"/>
      <c r="I145" s="127">
        <v>145</v>
      </c>
      <c r="J145" s="128"/>
      <c r="K145" s="48">
        <v>1</v>
      </c>
      <c r="L145" s="48">
        <v>1</v>
      </c>
      <c r="M145" s="48">
        <v>0</v>
      </c>
      <c r="N145" s="48">
        <v>1</v>
      </c>
      <c r="O145" s="48">
        <v>1</v>
      </c>
      <c r="P145" s="49" t="s">
        <v>8113</v>
      </c>
      <c r="Q145" s="49" t="s">
        <v>8113</v>
      </c>
      <c r="R145" s="48">
        <v>1</v>
      </c>
      <c r="S145" s="48">
        <v>1</v>
      </c>
      <c r="T145" s="48">
        <v>1</v>
      </c>
      <c r="U145" s="48">
        <v>1</v>
      </c>
      <c r="V145" s="48">
        <v>0</v>
      </c>
      <c r="W145" s="49">
        <v>0</v>
      </c>
      <c r="X145" s="49" t="s">
        <v>8113</v>
      </c>
      <c r="Y145" s="79"/>
      <c r="Z145" s="79"/>
      <c r="AA145" s="79"/>
      <c r="AB145" s="87" t="s">
        <v>8631</v>
      </c>
      <c r="AC145" s="87" t="s">
        <v>3679</v>
      </c>
      <c r="AD145" s="87"/>
      <c r="AE145" s="87"/>
      <c r="AF145" s="87" t="s">
        <v>304</v>
      </c>
    </row>
    <row r="146" spans="1:32" ht="15">
      <c r="A146" s="90" t="s">
        <v>8258</v>
      </c>
      <c r="B146" s="66" t="s">
        <v>8405</v>
      </c>
      <c r="C146" s="66" t="s">
        <v>61</v>
      </c>
      <c r="D146" s="124"/>
      <c r="E146" s="123"/>
      <c r="F146" s="125"/>
      <c r="G146" s="126"/>
      <c r="H146" s="126"/>
      <c r="I146" s="127">
        <v>146</v>
      </c>
      <c r="J146" s="128"/>
      <c r="K146" s="48">
        <v>1</v>
      </c>
      <c r="L146" s="48">
        <v>1</v>
      </c>
      <c r="M146" s="48">
        <v>0</v>
      </c>
      <c r="N146" s="48">
        <v>1</v>
      </c>
      <c r="O146" s="48">
        <v>1</v>
      </c>
      <c r="P146" s="49" t="s">
        <v>8113</v>
      </c>
      <c r="Q146" s="49" t="s">
        <v>8113</v>
      </c>
      <c r="R146" s="48">
        <v>1</v>
      </c>
      <c r="S146" s="48">
        <v>1</v>
      </c>
      <c r="T146" s="48">
        <v>1</v>
      </c>
      <c r="U146" s="48">
        <v>1</v>
      </c>
      <c r="V146" s="48">
        <v>0</v>
      </c>
      <c r="W146" s="49">
        <v>0</v>
      </c>
      <c r="X146" s="49" t="s">
        <v>8113</v>
      </c>
      <c r="Y146" s="79"/>
      <c r="Z146" s="79"/>
      <c r="AA146" s="79"/>
      <c r="AB146" s="87" t="s">
        <v>3679</v>
      </c>
      <c r="AC146" s="87" t="s">
        <v>3679</v>
      </c>
      <c r="AD146" s="87"/>
      <c r="AE146" s="87"/>
      <c r="AF146" s="87" t="s">
        <v>314</v>
      </c>
    </row>
    <row r="147" spans="1:32" ht="15">
      <c r="A147" s="90" t="s">
        <v>8259</v>
      </c>
      <c r="B147" s="66" t="s">
        <v>8394</v>
      </c>
      <c r="C147" s="66" t="s">
        <v>63</v>
      </c>
      <c r="D147" s="124"/>
      <c r="E147" s="123"/>
      <c r="F147" s="125"/>
      <c r="G147" s="126"/>
      <c r="H147" s="126"/>
      <c r="I147" s="127">
        <v>147</v>
      </c>
      <c r="J147" s="128"/>
      <c r="K147" s="48">
        <v>1</v>
      </c>
      <c r="L147" s="48">
        <v>1</v>
      </c>
      <c r="M147" s="48">
        <v>0</v>
      </c>
      <c r="N147" s="48">
        <v>1</v>
      </c>
      <c r="O147" s="48">
        <v>1</v>
      </c>
      <c r="P147" s="49" t="s">
        <v>8113</v>
      </c>
      <c r="Q147" s="49" t="s">
        <v>8113</v>
      </c>
      <c r="R147" s="48">
        <v>1</v>
      </c>
      <c r="S147" s="48">
        <v>1</v>
      </c>
      <c r="T147" s="48">
        <v>1</v>
      </c>
      <c r="U147" s="48">
        <v>1</v>
      </c>
      <c r="V147" s="48">
        <v>0</v>
      </c>
      <c r="W147" s="49">
        <v>0</v>
      </c>
      <c r="X147" s="49" t="s">
        <v>8113</v>
      </c>
      <c r="Y147" s="79"/>
      <c r="Z147" s="79"/>
      <c r="AA147" s="79" t="s">
        <v>1342</v>
      </c>
      <c r="AB147" s="87" t="s">
        <v>3679</v>
      </c>
      <c r="AC147" s="87" t="s">
        <v>3679</v>
      </c>
      <c r="AD147" s="87"/>
      <c r="AE147" s="87"/>
      <c r="AF147" s="87" t="s">
        <v>296</v>
      </c>
    </row>
    <row r="148" spans="1:32" ht="15">
      <c r="A148" s="90" t="s">
        <v>8260</v>
      </c>
      <c r="B148" s="66" t="s">
        <v>8395</v>
      </c>
      <c r="C148" s="66" t="s">
        <v>63</v>
      </c>
      <c r="D148" s="124"/>
      <c r="E148" s="123"/>
      <c r="F148" s="125"/>
      <c r="G148" s="126"/>
      <c r="H148" s="126"/>
      <c r="I148" s="127">
        <v>148</v>
      </c>
      <c r="J148" s="128"/>
      <c r="K148" s="48">
        <v>1</v>
      </c>
      <c r="L148" s="48">
        <v>1</v>
      </c>
      <c r="M148" s="48">
        <v>0</v>
      </c>
      <c r="N148" s="48">
        <v>1</v>
      </c>
      <c r="O148" s="48">
        <v>1</v>
      </c>
      <c r="P148" s="49" t="s">
        <v>8113</v>
      </c>
      <c r="Q148" s="49" t="s">
        <v>8113</v>
      </c>
      <c r="R148" s="48">
        <v>1</v>
      </c>
      <c r="S148" s="48">
        <v>1</v>
      </c>
      <c r="T148" s="48">
        <v>1</v>
      </c>
      <c r="U148" s="48">
        <v>1</v>
      </c>
      <c r="V148" s="48">
        <v>0</v>
      </c>
      <c r="W148" s="49">
        <v>0</v>
      </c>
      <c r="X148" s="49" t="s">
        <v>8113</v>
      </c>
      <c r="Y148" s="79"/>
      <c r="Z148" s="79"/>
      <c r="AA148" s="79"/>
      <c r="AB148" s="87" t="s">
        <v>3679</v>
      </c>
      <c r="AC148" s="87" t="s">
        <v>3679</v>
      </c>
      <c r="AD148" s="87"/>
      <c r="AE148" s="87"/>
      <c r="AF148" s="87" t="s">
        <v>467</v>
      </c>
    </row>
    <row r="149" spans="1:32" ht="15">
      <c r="A149" s="90" t="s">
        <v>8261</v>
      </c>
      <c r="B149" s="66" t="s">
        <v>8396</v>
      </c>
      <c r="C149" s="66" t="s">
        <v>63</v>
      </c>
      <c r="D149" s="124"/>
      <c r="E149" s="123"/>
      <c r="F149" s="125"/>
      <c r="G149" s="126"/>
      <c r="H149" s="126"/>
      <c r="I149" s="127">
        <v>149</v>
      </c>
      <c r="J149" s="128"/>
      <c r="K149" s="48">
        <v>1</v>
      </c>
      <c r="L149" s="48">
        <v>1</v>
      </c>
      <c r="M149" s="48">
        <v>0</v>
      </c>
      <c r="N149" s="48">
        <v>1</v>
      </c>
      <c r="O149" s="48">
        <v>1</v>
      </c>
      <c r="P149" s="49" t="s">
        <v>8113</v>
      </c>
      <c r="Q149" s="49" t="s">
        <v>8113</v>
      </c>
      <c r="R149" s="48">
        <v>1</v>
      </c>
      <c r="S149" s="48">
        <v>1</v>
      </c>
      <c r="T149" s="48">
        <v>1</v>
      </c>
      <c r="U149" s="48">
        <v>1</v>
      </c>
      <c r="V149" s="48">
        <v>0</v>
      </c>
      <c r="W149" s="49">
        <v>0</v>
      </c>
      <c r="X149" s="49" t="s">
        <v>8113</v>
      </c>
      <c r="Y149" s="79"/>
      <c r="Z149" s="79"/>
      <c r="AA149" s="79"/>
      <c r="AB149" s="87" t="s">
        <v>3679</v>
      </c>
      <c r="AC149" s="87" t="s">
        <v>3679</v>
      </c>
      <c r="AD149" s="87"/>
      <c r="AE149" s="87"/>
      <c r="AF149" s="87" t="s">
        <v>524</v>
      </c>
    </row>
    <row r="150" spans="1:32" ht="15">
      <c r="A150" s="90" t="s">
        <v>8262</v>
      </c>
      <c r="B150" s="66" t="s">
        <v>8397</v>
      </c>
      <c r="C150" s="66" t="s">
        <v>63</v>
      </c>
      <c r="D150" s="124"/>
      <c r="E150" s="123"/>
      <c r="F150" s="125"/>
      <c r="G150" s="126"/>
      <c r="H150" s="126"/>
      <c r="I150" s="127">
        <v>150</v>
      </c>
      <c r="J150" s="128"/>
      <c r="K150" s="48">
        <v>1</v>
      </c>
      <c r="L150" s="48">
        <v>1</v>
      </c>
      <c r="M150" s="48">
        <v>0</v>
      </c>
      <c r="N150" s="48">
        <v>1</v>
      </c>
      <c r="O150" s="48">
        <v>1</v>
      </c>
      <c r="P150" s="49" t="s">
        <v>8113</v>
      </c>
      <c r="Q150" s="49" t="s">
        <v>8113</v>
      </c>
      <c r="R150" s="48">
        <v>1</v>
      </c>
      <c r="S150" s="48">
        <v>1</v>
      </c>
      <c r="T150" s="48">
        <v>1</v>
      </c>
      <c r="U150" s="48">
        <v>1</v>
      </c>
      <c r="V150" s="48">
        <v>0</v>
      </c>
      <c r="W150" s="49">
        <v>0</v>
      </c>
      <c r="X150" s="49" t="s">
        <v>8113</v>
      </c>
      <c r="Y150" s="79" t="s">
        <v>1307</v>
      </c>
      <c r="Z150" s="79" t="s">
        <v>1314</v>
      </c>
      <c r="AA150" s="79"/>
      <c r="AB150" s="87" t="s">
        <v>3679</v>
      </c>
      <c r="AC150" s="87" t="s">
        <v>3679</v>
      </c>
      <c r="AD150" s="87"/>
      <c r="AE150" s="87"/>
      <c r="AF150" s="87" t="s">
        <v>641</v>
      </c>
    </row>
    <row r="151" spans="1:32" ht="15">
      <c r="A151" s="90" t="s">
        <v>8263</v>
      </c>
      <c r="B151" s="66" t="s">
        <v>8398</v>
      </c>
      <c r="C151" s="66" t="s">
        <v>63</v>
      </c>
      <c r="D151" s="124"/>
      <c r="E151" s="123"/>
      <c r="F151" s="125"/>
      <c r="G151" s="126"/>
      <c r="H151" s="126"/>
      <c r="I151" s="127">
        <v>151</v>
      </c>
      <c r="J151" s="128"/>
      <c r="K151" s="48">
        <v>1</v>
      </c>
      <c r="L151" s="48">
        <v>0</v>
      </c>
      <c r="M151" s="48">
        <v>2</v>
      </c>
      <c r="N151" s="48">
        <v>2</v>
      </c>
      <c r="O151" s="48">
        <v>2</v>
      </c>
      <c r="P151" s="49" t="s">
        <v>8113</v>
      </c>
      <c r="Q151" s="49" t="s">
        <v>8113</v>
      </c>
      <c r="R151" s="48">
        <v>1</v>
      </c>
      <c r="S151" s="48">
        <v>1</v>
      </c>
      <c r="T151" s="48">
        <v>1</v>
      </c>
      <c r="U151" s="48">
        <v>2</v>
      </c>
      <c r="V151" s="48">
        <v>0</v>
      </c>
      <c r="W151" s="49">
        <v>0</v>
      </c>
      <c r="X151" s="49" t="s">
        <v>8113</v>
      </c>
      <c r="Y151" s="79"/>
      <c r="Z151" s="79"/>
      <c r="AA151" s="79"/>
      <c r="AB151" s="87" t="s">
        <v>8632</v>
      </c>
      <c r="AC151" s="87" t="s">
        <v>8780</v>
      </c>
      <c r="AD151" s="87"/>
      <c r="AE151" s="87"/>
      <c r="AF151" s="87" t="s">
        <v>365</v>
      </c>
    </row>
    <row r="152" spans="1:32" ht="15">
      <c r="A152" s="90" t="s">
        <v>8264</v>
      </c>
      <c r="B152" s="66" t="s">
        <v>8399</v>
      </c>
      <c r="C152" s="66" t="s">
        <v>63</v>
      </c>
      <c r="D152" s="124"/>
      <c r="E152" s="123"/>
      <c r="F152" s="125"/>
      <c r="G152" s="126"/>
      <c r="H152" s="126"/>
      <c r="I152" s="127">
        <v>152</v>
      </c>
      <c r="J152" s="128"/>
      <c r="K152" s="48">
        <v>1</v>
      </c>
      <c r="L152" s="48">
        <v>1</v>
      </c>
      <c r="M152" s="48">
        <v>0</v>
      </c>
      <c r="N152" s="48">
        <v>1</v>
      </c>
      <c r="O152" s="48">
        <v>1</v>
      </c>
      <c r="P152" s="49" t="s">
        <v>8113</v>
      </c>
      <c r="Q152" s="49" t="s">
        <v>8113</v>
      </c>
      <c r="R152" s="48">
        <v>1</v>
      </c>
      <c r="S152" s="48">
        <v>1</v>
      </c>
      <c r="T152" s="48">
        <v>1</v>
      </c>
      <c r="U152" s="48">
        <v>1</v>
      </c>
      <c r="V152" s="48">
        <v>0</v>
      </c>
      <c r="W152" s="49">
        <v>0</v>
      </c>
      <c r="X152" s="49" t="s">
        <v>8113</v>
      </c>
      <c r="Y152" s="79"/>
      <c r="Z152" s="79"/>
      <c r="AA152" s="79"/>
      <c r="AB152" s="87" t="s">
        <v>3679</v>
      </c>
      <c r="AC152" s="87" t="s">
        <v>3679</v>
      </c>
      <c r="AD152" s="87"/>
      <c r="AE152" s="87"/>
      <c r="AF152" s="87" t="s">
        <v>669</v>
      </c>
    </row>
    <row r="153" spans="1:32" ht="15">
      <c r="A153" s="90" t="s">
        <v>8265</v>
      </c>
      <c r="B153" s="66" t="s">
        <v>8400</v>
      </c>
      <c r="C153" s="66" t="s">
        <v>63</v>
      </c>
      <c r="D153" s="124"/>
      <c r="E153" s="123"/>
      <c r="F153" s="125"/>
      <c r="G153" s="126"/>
      <c r="H153" s="126"/>
      <c r="I153" s="127">
        <v>153</v>
      </c>
      <c r="J153" s="128"/>
      <c r="K153" s="48">
        <v>1</v>
      </c>
      <c r="L153" s="48">
        <v>1</v>
      </c>
      <c r="M153" s="48">
        <v>0</v>
      </c>
      <c r="N153" s="48">
        <v>1</v>
      </c>
      <c r="O153" s="48">
        <v>1</v>
      </c>
      <c r="P153" s="49" t="s">
        <v>8113</v>
      </c>
      <c r="Q153" s="49" t="s">
        <v>8113</v>
      </c>
      <c r="R153" s="48">
        <v>1</v>
      </c>
      <c r="S153" s="48">
        <v>1</v>
      </c>
      <c r="T153" s="48">
        <v>1</v>
      </c>
      <c r="U153" s="48">
        <v>1</v>
      </c>
      <c r="V153" s="48">
        <v>0</v>
      </c>
      <c r="W153" s="49">
        <v>0</v>
      </c>
      <c r="X153" s="49" t="s">
        <v>8113</v>
      </c>
      <c r="Y153" s="79"/>
      <c r="Z153" s="79"/>
      <c r="AA153" s="79"/>
      <c r="AB153" s="87" t="s">
        <v>3679</v>
      </c>
      <c r="AC153" s="87" t="s">
        <v>3679</v>
      </c>
      <c r="AD153" s="87"/>
      <c r="AE153" s="87"/>
      <c r="AF153" s="87" t="s">
        <v>327</v>
      </c>
    </row>
    <row r="154" spans="1:32" ht="15">
      <c r="A154" s="90" t="s">
        <v>8266</v>
      </c>
      <c r="B154" s="66" t="s">
        <v>8401</v>
      </c>
      <c r="C154" s="66" t="s">
        <v>63</v>
      </c>
      <c r="D154" s="124"/>
      <c r="E154" s="123"/>
      <c r="F154" s="125"/>
      <c r="G154" s="126"/>
      <c r="H154" s="126"/>
      <c r="I154" s="127">
        <v>154</v>
      </c>
      <c r="J154" s="128"/>
      <c r="K154" s="48">
        <v>1</v>
      </c>
      <c r="L154" s="48">
        <v>1</v>
      </c>
      <c r="M154" s="48">
        <v>0</v>
      </c>
      <c r="N154" s="48">
        <v>1</v>
      </c>
      <c r="O154" s="48">
        <v>1</v>
      </c>
      <c r="P154" s="49" t="s">
        <v>8113</v>
      </c>
      <c r="Q154" s="49" t="s">
        <v>8113</v>
      </c>
      <c r="R154" s="48">
        <v>1</v>
      </c>
      <c r="S154" s="48">
        <v>1</v>
      </c>
      <c r="T154" s="48">
        <v>1</v>
      </c>
      <c r="U154" s="48">
        <v>1</v>
      </c>
      <c r="V154" s="48">
        <v>0</v>
      </c>
      <c r="W154" s="49">
        <v>0</v>
      </c>
      <c r="X154" s="49" t="s">
        <v>8113</v>
      </c>
      <c r="Y154" s="79"/>
      <c r="Z154" s="79"/>
      <c r="AA154" s="79"/>
      <c r="AB154" s="87" t="s">
        <v>3679</v>
      </c>
      <c r="AC154" s="87" t="s">
        <v>3679</v>
      </c>
      <c r="AD154" s="87"/>
      <c r="AE154" s="87"/>
      <c r="AF154" s="87" t="s">
        <v>622</v>
      </c>
    </row>
    <row r="155" spans="1:32" ht="15">
      <c r="A155" s="90" t="s">
        <v>8267</v>
      </c>
      <c r="B155" s="66" t="s">
        <v>8402</v>
      </c>
      <c r="C155" s="66" t="s">
        <v>63</v>
      </c>
      <c r="D155" s="124"/>
      <c r="E155" s="123"/>
      <c r="F155" s="125"/>
      <c r="G155" s="126"/>
      <c r="H155" s="126"/>
      <c r="I155" s="127">
        <v>155</v>
      </c>
      <c r="J155" s="128"/>
      <c r="K155" s="48">
        <v>1</v>
      </c>
      <c r="L155" s="48">
        <v>1</v>
      </c>
      <c r="M155" s="48">
        <v>0</v>
      </c>
      <c r="N155" s="48">
        <v>1</v>
      </c>
      <c r="O155" s="48">
        <v>1</v>
      </c>
      <c r="P155" s="49" t="s">
        <v>8113</v>
      </c>
      <c r="Q155" s="49" t="s">
        <v>8113</v>
      </c>
      <c r="R155" s="48">
        <v>1</v>
      </c>
      <c r="S155" s="48">
        <v>1</v>
      </c>
      <c r="T155" s="48">
        <v>1</v>
      </c>
      <c r="U155" s="48">
        <v>1</v>
      </c>
      <c r="V155" s="48">
        <v>0</v>
      </c>
      <c r="W155" s="49">
        <v>0</v>
      </c>
      <c r="X155" s="49" t="s">
        <v>8113</v>
      </c>
      <c r="Y155" s="79"/>
      <c r="Z155" s="79"/>
      <c r="AA155" s="79"/>
      <c r="AB155" s="87" t="s">
        <v>3679</v>
      </c>
      <c r="AC155" s="87" t="s">
        <v>3679</v>
      </c>
      <c r="AD155" s="87"/>
      <c r="AE155" s="87"/>
      <c r="AF155" s="87" t="s">
        <v>558</v>
      </c>
    </row>
    <row r="156" spans="1:32" ht="15">
      <c r="A156" s="90" t="s">
        <v>8268</v>
      </c>
      <c r="B156" s="66" t="s">
        <v>8403</v>
      </c>
      <c r="C156" s="66" t="s">
        <v>63</v>
      </c>
      <c r="D156" s="124"/>
      <c r="E156" s="123"/>
      <c r="F156" s="125"/>
      <c r="G156" s="126"/>
      <c r="H156" s="126"/>
      <c r="I156" s="127">
        <v>156</v>
      </c>
      <c r="J156" s="128"/>
      <c r="K156" s="48">
        <v>1</v>
      </c>
      <c r="L156" s="48">
        <v>1</v>
      </c>
      <c r="M156" s="48">
        <v>0</v>
      </c>
      <c r="N156" s="48">
        <v>1</v>
      </c>
      <c r="O156" s="48">
        <v>1</v>
      </c>
      <c r="P156" s="49" t="s">
        <v>8113</v>
      </c>
      <c r="Q156" s="49" t="s">
        <v>8113</v>
      </c>
      <c r="R156" s="48">
        <v>1</v>
      </c>
      <c r="S156" s="48">
        <v>1</v>
      </c>
      <c r="T156" s="48">
        <v>1</v>
      </c>
      <c r="U156" s="48">
        <v>1</v>
      </c>
      <c r="V156" s="48">
        <v>0</v>
      </c>
      <c r="W156" s="49">
        <v>0</v>
      </c>
      <c r="X156" s="49" t="s">
        <v>8113</v>
      </c>
      <c r="Y156" s="79"/>
      <c r="Z156" s="79"/>
      <c r="AA156" s="79"/>
      <c r="AB156" s="87" t="s">
        <v>3679</v>
      </c>
      <c r="AC156" s="87" t="s">
        <v>3679</v>
      </c>
      <c r="AD156" s="87"/>
      <c r="AE156" s="87"/>
      <c r="AF156" s="87" t="s">
        <v>545</v>
      </c>
    </row>
    <row r="157" spans="1:32" ht="15">
      <c r="A157" s="90" t="s">
        <v>8269</v>
      </c>
      <c r="B157" s="66" t="s">
        <v>8404</v>
      </c>
      <c r="C157" s="66" t="s">
        <v>63</v>
      </c>
      <c r="D157" s="124"/>
      <c r="E157" s="123"/>
      <c r="F157" s="125"/>
      <c r="G157" s="126"/>
      <c r="H157" s="126"/>
      <c r="I157" s="127">
        <v>157</v>
      </c>
      <c r="J157" s="128"/>
      <c r="K157" s="48">
        <v>1</v>
      </c>
      <c r="L157" s="48">
        <v>1</v>
      </c>
      <c r="M157" s="48">
        <v>0</v>
      </c>
      <c r="N157" s="48">
        <v>1</v>
      </c>
      <c r="O157" s="48">
        <v>1</v>
      </c>
      <c r="P157" s="49" t="s">
        <v>8113</v>
      </c>
      <c r="Q157" s="49" t="s">
        <v>8113</v>
      </c>
      <c r="R157" s="48">
        <v>1</v>
      </c>
      <c r="S157" s="48">
        <v>1</v>
      </c>
      <c r="T157" s="48">
        <v>1</v>
      </c>
      <c r="U157" s="48">
        <v>1</v>
      </c>
      <c r="V157" s="48">
        <v>0</v>
      </c>
      <c r="W157" s="49">
        <v>0</v>
      </c>
      <c r="X157" s="49" t="s">
        <v>8113</v>
      </c>
      <c r="Y157" s="79"/>
      <c r="Z157" s="79"/>
      <c r="AA157" s="79" t="s">
        <v>1370</v>
      </c>
      <c r="AB157" s="87" t="s">
        <v>3679</v>
      </c>
      <c r="AC157" s="87" t="s">
        <v>3679</v>
      </c>
      <c r="AD157" s="87"/>
      <c r="AE157" s="87"/>
      <c r="AF157" s="87" t="s">
        <v>506</v>
      </c>
    </row>
    <row r="158" spans="1:32" ht="15">
      <c r="A158" s="90" t="s">
        <v>8270</v>
      </c>
      <c r="B158" s="66" t="s">
        <v>8405</v>
      </c>
      <c r="C158" s="66" t="s">
        <v>63</v>
      </c>
      <c r="D158" s="124"/>
      <c r="E158" s="123"/>
      <c r="F158" s="125"/>
      <c r="G158" s="126"/>
      <c r="H158" s="126"/>
      <c r="I158" s="127">
        <v>158</v>
      </c>
      <c r="J158" s="128"/>
      <c r="K158" s="48">
        <v>1</v>
      </c>
      <c r="L158" s="48">
        <v>1</v>
      </c>
      <c r="M158" s="48">
        <v>0</v>
      </c>
      <c r="N158" s="48">
        <v>1</v>
      </c>
      <c r="O158" s="48">
        <v>1</v>
      </c>
      <c r="P158" s="49" t="s">
        <v>8113</v>
      </c>
      <c r="Q158" s="49" t="s">
        <v>8113</v>
      </c>
      <c r="R158" s="48">
        <v>1</v>
      </c>
      <c r="S158" s="48">
        <v>1</v>
      </c>
      <c r="T158" s="48">
        <v>1</v>
      </c>
      <c r="U158" s="48">
        <v>1</v>
      </c>
      <c r="V158" s="48">
        <v>0</v>
      </c>
      <c r="W158" s="49">
        <v>0</v>
      </c>
      <c r="X158" s="49" t="s">
        <v>8113</v>
      </c>
      <c r="Y158" s="79"/>
      <c r="Z158" s="79"/>
      <c r="AA158" s="79"/>
      <c r="AB158" s="87" t="s">
        <v>3679</v>
      </c>
      <c r="AC158" s="87" t="s">
        <v>3679</v>
      </c>
      <c r="AD158" s="87"/>
      <c r="AE158" s="87"/>
      <c r="AF158" s="87" t="s">
        <v>246</v>
      </c>
    </row>
    <row r="159" spans="1:32" ht="15">
      <c r="A159" s="90" t="s">
        <v>8271</v>
      </c>
      <c r="B159" s="66" t="s">
        <v>8394</v>
      </c>
      <c r="C159" s="66" t="s">
        <v>57</v>
      </c>
      <c r="D159" s="124"/>
      <c r="E159" s="123"/>
      <c r="F159" s="125"/>
      <c r="G159" s="126"/>
      <c r="H159" s="126"/>
      <c r="I159" s="127">
        <v>159</v>
      </c>
      <c r="J159" s="128"/>
      <c r="K159" s="48">
        <v>1</v>
      </c>
      <c r="L159" s="48">
        <v>1</v>
      </c>
      <c r="M159" s="48">
        <v>0</v>
      </c>
      <c r="N159" s="48">
        <v>1</v>
      </c>
      <c r="O159" s="48">
        <v>1</v>
      </c>
      <c r="P159" s="49" t="s">
        <v>8113</v>
      </c>
      <c r="Q159" s="49" t="s">
        <v>8113</v>
      </c>
      <c r="R159" s="48">
        <v>1</v>
      </c>
      <c r="S159" s="48">
        <v>1</v>
      </c>
      <c r="T159" s="48">
        <v>1</v>
      </c>
      <c r="U159" s="48">
        <v>1</v>
      </c>
      <c r="V159" s="48">
        <v>0</v>
      </c>
      <c r="W159" s="49">
        <v>0</v>
      </c>
      <c r="X159" s="49" t="s">
        <v>8113</v>
      </c>
      <c r="Y159" s="79"/>
      <c r="Z159" s="79"/>
      <c r="AA159" s="79"/>
      <c r="AB159" s="87" t="s">
        <v>3679</v>
      </c>
      <c r="AC159" s="87" t="s">
        <v>3679</v>
      </c>
      <c r="AD159" s="87"/>
      <c r="AE159" s="87"/>
      <c r="AF159" s="87" t="s">
        <v>436</v>
      </c>
    </row>
    <row r="160" spans="1:32" ht="15">
      <c r="A160" s="90" t="s">
        <v>8272</v>
      </c>
      <c r="B160" s="66" t="s">
        <v>8395</v>
      </c>
      <c r="C160" s="66" t="s">
        <v>57</v>
      </c>
      <c r="D160" s="124"/>
      <c r="E160" s="123"/>
      <c r="F160" s="125"/>
      <c r="G160" s="126"/>
      <c r="H160" s="126"/>
      <c r="I160" s="127">
        <v>160</v>
      </c>
      <c r="J160" s="128"/>
      <c r="K160" s="48">
        <v>1</v>
      </c>
      <c r="L160" s="48">
        <v>1</v>
      </c>
      <c r="M160" s="48">
        <v>0</v>
      </c>
      <c r="N160" s="48">
        <v>1</v>
      </c>
      <c r="O160" s="48">
        <v>1</v>
      </c>
      <c r="P160" s="49" t="s">
        <v>8113</v>
      </c>
      <c r="Q160" s="49" t="s">
        <v>8113</v>
      </c>
      <c r="R160" s="48">
        <v>1</v>
      </c>
      <c r="S160" s="48">
        <v>1</v>
      </c>
      <c r="T160" s="48">
        <v>1</v>
      </c>
      <c r="U160" s="48">
        <v>1</v>
      </c>
      <c r="V160" s="48">
        <v>0</v>
      </c>
      <c r="W160" s="49">
        <v>0</v>
      </c>
      <c r="X160" s="49" t="s">
        <v>8113</v>
      </c>
      <c r="Y160" s="79"/>
      <c r="Z160" s="79"/>
      <c r="AA160" s="79"/>
      <c r="AB160" s="87" t="s">
        <v>3679</v>
      </c>
      <c r="AC160" s="87" t="s">
        <v>3679</v>
      </c>
      <c r="AD160" s="87"/>
      <c r="AE160" s="87"/>
      <c r="AF160" s="87" t="s">
        <v>562</v>
      </c>
    </row>
    <row r="161" spans="1:32" ht="15">
      <c r="A161" s="90" t="s">
        <v>8273</v>
      </c>
      <c r="B161" s="66" t="s">
        <v>8396</v>
      </c>
      <c r="C161" s="66" t="s">
        <v>57</v>
      </c>
      <c r="D161" s="124"/>
      <c r="E161" s="123"/>
      <c r="F161" s="125"/>
      <c r="G161" s="126"/>
      <c r="H161" s="126"/>
      <c r="I161" s="127">
        <v>161</v>
      </c>
      <c r="J161" s="128"/>
      <c r="K161" s="48">
        <v>1</v>
      </c>
      <c r="L161" s="48">
        <v>1</v>
      </c>
      <c r="M161" s="48">
        <v>0</v>
      </c>
      <c r="N161" s="48">
        <v>1</v>
      </c>
      <c r="O161" s="48">
        <v>1</v>
      </c>
      <c r="P161" s="49" t="s">
        <v>8113</v>
      </c>
      <c r="Q161" s="49" t="s">
        <v>8113</v>
      </c>
      <c r="R161" s="48">
        <v>1</v>
      </c>
      <c r="S161" s="48">
        <v>1</v>
      </c>
      <c r="T161" s="48">
        <v>1</v>
      </c>
      <c r="U161" s="48">
        <v>1</v>
      </c>
      <c r="V161" s="48">
        <v>0</v>
      </c>
      <c r="W161" s="49">
        <v>0</v>
      </c>
      <c r="X161" s="49" t="s">
        <v>8113</v>
      </c>
      <c r="Y161" s="79"/>
      <c r="Z161" s="79"/>
      <c r="AA161" s="79"/>
      <c r="AB161" s="87" t="s">
        <v>3679</v>
      </c>
      <c r="AC161" s="87" t="s">
        <v>3679</v>
      </c>
      <c r="AD161" s="87"/>
      <c r="AE161" s="87"/>
      <c r="AF161" s="87" t="s">
        <v>667</v>
      </c>
    </row>
    <row r="162" spans="1:32" ht="15">
      <c r="A162" s="90" t="s">
        <v>8274</v>
      </c>
      <c r="B162" s="66" t="s">
        <v>8397</v>
      </c>
      <c r="C162" s="66" t="s">
        <v>57</v>
      </c>
      <c r="D162" s="124"/>
      <c r="E162" s="123"/>
      <c r="F162" s="125"/>
      <c r="G162" s="126"/>
      <c r="H162" s="126"/>
      <c r="I162" s="127">
        <v>162</v>
      </c>
      <c r="J162" s="128"/>
      <c r="K162" s="48">
        <v>1</v>
      </c>
      <c r="L162" s="48">
        <v>1</v>
      </c>
      <c r="M162" s="48">
        <v>0</v>
      </c>
      <c r="N162" s="48">
        <v>1</v>
      </c>
      <c r="O162" s="48">
        <v>1</v>
      </c>
      <c r="P162" s="49" t="s">
        <v>8113</v>
      </c>
      <c r="Q162" s="49" t="s">
        <v>8113</v>
      </c>
      <c r="R162" s="48">
        <v>1</v>
      </c>
      <c r="S162" s="48">
        <v>1</v>
      </c>
      <c r="T162" s="48">
        <v>1</v>
      </c>
      <c r="U162" s="48">
        <v>1</v>
      </c>
      <c r="V162" s="48">
        <v>0</v>
      </c>
      <c r="W162" s="49">
        <v>0</v>
      </c>
      <c r="X162" s="49" t="s">
        <v>8113</v>
      </c>
      <c r="Y162" s="79"/>
      <c r="Z162" s="79"/>
      <c r="AA162" s="79"/>
      <c r="AB162" s="87" t="s">
        <v>3679</v>
      </c>
      <c r="AC162" s="87" t="s">
        <v>3679</v>
      </c>
      <c r="AD162" s="87"/>
      <c r="AE162" s="87"/>
      <c r="AF162" s="87" t="s">
        <v>380</v>
      </c>
    </row>
    <row r="163" spans="1:32" ht="15">
      <c r="A163" s="90" t="s">
        <v>8275</v>
      </c>
      <c r="B163" s="66" t="s">
        <v>8398</v>
      </c>
      <c r="C163" s="66" t="s">
        <v>57</v>
      </c>
      <c r="D163" s="124"/>
      <c r="E163" s="123"/>
      <c r="F163" s="125"/>
      <c r="G163" s="126"/>
      <c r="H163" s="126"/>
      <c r="I163" s="127">
        <v>163</v>
      </c>
      <c r="J163" s="128"/>
      <c r="K163" s="48">
        <v>1</v>
      </c>
      <c r="L163" s="48">
        <v>1</v>
      </c>
      <c r="M163" s="48">
        <v>0</v>
      </c>
      <c r="N163" s="48">
        <v>1</v>
      </c>
      <c r="O163" s="48">
        <v>1</v>
      </c>
      <c r="P163" s="49" t="s">
        <v>8113</v>
      </c>
      <c r="Q163" s="49" t="s">
        <v>8113</v>
      </c>
      <c r="R163" s="48">
        <v>1</v>
      </c>
      <c r="S163" s="48">
        <v>1</v>
      </c>
      <c r="T163" s="48">
        <v>1</v>
      </c>
      <c r="U163" s="48">
        <v>1</v>
      </c>
      <c r="V163" s="48">
        <v>0</v>
      </c>
      <c r="W163" s="49">
        <v>0</v>
      </c>
      <c r="X163" s="49" t="s">
        <v>8113</v>
      </c>
      <c r="Y163" s="79"/>
      <c r="Z163" s="79"/>
      <c r="AA163" s="79" t="s">
        <v>1348</v>
      </c>
      <c r="AB163" s="87" t="s">
        <v>3679</v>
      </c>
      <c r="AC163" s="87" t="s">
        <v>3679</v>
      </c>
      <c r="AD163" s="87"/>
      <c r="AE163" s="87"/>
      <c r="AF163" s="87" t="s">
        <v>345</v>
      </c>
    </row>
    <row r="164" spans="1:32" ht="15">
      <c r="A164" s="90" t="s">
        <v>8276</v>
      </c>
      <c r="B164" s="66" t="s">
        <v>8399</v>
      </c>
      <c r="C164" s="66" t="s">
        <v>57</v>
      </c>
      <c r="D164" s="124"/>
      <c r="E164" s="123"/>
      <c r="F164" s="125"/>
      <c r="G164" s="126"/>
      <c r="H164" s="126"/>
      <c r="I164" s="127">
        <v>164</v>
      </c>
      <c r="J164" s="128"/>
      <c r="K164" s="48">
        <v>1</v>
      </c>
      <c r="L164" s="48">
        <v>1</v>
      </c>
      <c r="M164" s="48">
        <v>0</v>
      </c>
      <c r="N164" s="48">
        <v>1</v>
      </c>
      <c r="O164" s="48">
        <v>1</v>
      </c>
      <c r="P164" s="49" t="s">
        <v>8113</v>
      </c>
      <c r="Q164" s="49" t="s">
        <v>8113</v>
      </c>
      <c r="R164" s="48">
        <v>1</v>
      </c>
      <c r="S164" s="48">
        <v>1</v>
      </c>
      <c r="T164" s="48">
        <v>1</v>
      </c>
      <c r="U164" s="48">
        <v>1</v>
      </c>
      <c r="V164" s="48">
        <v>0</v>
      </c>
      <c r="W164" s="49">
        <v>0</v>
      </c>
      <c r="X164" s="49" t="s">
        <v>8113</v>
      </c>
      <c r="Y164" s="79" t="s">
        <v>1286</v>
      </c>
      <c r="Z164" s="79" t="s">
        <v>1314</v>
      </c>
      <c r="AA164" s="79"/>
      <c r="AB164" s="87" t="s">
        <v>3679</v>
      </c>
      <c r="AC164" s="87" t="s">
        <v>3679</v>
      </c>
      <c r="AD164" s="87"/>
      <c r="AE164" s="87"/>
      <c r="AF164" s="87" t="s">
        <v>516</v>
      </c>
    </row>
    <row r="165" spans="1:32" ht="15">
      <c r="A165" s="90" t="s">
        <v>8277</v>
      </c>
      <c r="B165" s="66" t="s">
        <v>8400</v>
      </c>
      <c r="C165" s="66" t="s">
        <v>57</v>
      </c>
      <c r="D165" s="124"/>
      <c r="E165" s="123"/>
      <c r="F165" s="125"/>
      <c r="G165" s="126"/>
      <c r="H165" s="126"/>
      <c r="I165" s="127">
        <v>165</v>
      </c>
      <c r="J165" s="128"/>
      <c r="K165" s="48">
        <v>1</v>
      </c>
      <c r="L165" s="48">
        <v>1</v>
      </c>
      <c r="M165" s="48">
        <v>0</v>
      </c>
      <c r="N165" s="48">
        <v>1</v>
      </c>
      <c r="O165" s="48">
        <v>1</v>
      </c>
      <c r="P165" s="49" t="s">
        <v>8113</v>
      </c>
      <c r="Q165" s="49" t="s">
        <v>8113</v>
      </c>
      <c r="R165" s="48">
        <v>1</v>
      </c>
      <c r="S165" s="48">
        <v>1</v>
      </c>
      <c r="T165" s="48">
        <v>1</v>
      </c>
      <c r="U165" s="48">
        <v>1</v>
      </c>
      <c r="V165" s="48">
        <v>0</v>
      </c>
      <c r="W165" s="49">
        <v>0</v>
      </c>
      <c r="X165" s="49" t="s">
        <v>8113</v>
      </c>
      <c r="Y165" s="79"/>
      <c r="Z165" s="79"/>
      <c r="AA165" s="79"/>
      <c r="AB165" s="87" t="s">
        <v>3679</v>
      </c>
      <c r="AC165" s="87" t="s">
        <v>3679</v>
      </c>
      <c r="AD165" s="87"/>
      <c r="AE165" s="87"/>
      <c r="AF165" s="87" t="s">
        <v>485</v>
      </c>
    </row>
    <row r="166" spans="1:32" ht="15">
      <c r="A166" s="90" t="s">
        <v>8278</v>
      </c>
      <c r="B166" s="66" t="s">
        <v>8401</v>
      </c>
      <c r="C166" s="66" t="s">
        <v>57</v>
      </c>
      <c r="D166" s="124"/>
      <c r="E166" s="123"/>
      <c r="F166" s="125"/>
      <c r="G166" s="126"/>
      <c r="H166" s="126"/>
      <c r="I166" s="127">
        <v>166</v>
      </c>
      <c r="J166" s="128"/>
      <c r="K166" s="48">
        <v>1</v>
      </c>
      <c r="L166" s="48">
        <v>1</v>
      </c>
      <c r="M166" s="48">
        <v>0</v>
      </c>
      <c r="N166" s="48">
        <v>1</v>
      </c>
      <c r="O166" s="48">
        <v>1</v>
      </c>
      <c r="P166" s="49" t="s">
        <v>8113</v>
      </c>
      <c r="Q166" s="49" t="s">
        <v>8113</v>
      </c>
      <c r="R166" s="48">
        <v>1</v>
      </c>
      <c r="S166" s="48">
        <v>1</v>
      </c>
      <c r="T166" s="48">
        <v>1</v>
      </c>
      <c r="U166" s="48">
        <v>1</v>
      </c>
      <c r="V166" s="48">
        <v>0</v>
      </c>
      <c r="W166" s="49">
        <v>0</v>
      </c>
      <c r="X166" s="49" t="s">
        <v>8113</v>
      </c>
      <c r="Y166" s="79"/>
      <c r="Z166" s="79"/>
      <c r="AA166" s="79" t="s">
        <v>1382</v>
      </c>
      <c r="AB166" s="87" t="s">
        <v>3679</v>
      </c>
      <c r="AC166" s="87" t="s">
        <v>3679</v>
      </c>
      <c r="AD166" s="87"/>
      <c r="AE166" s="87"/>
      <c r="AF166" s="87" t="s">
        <v>584</v>
      </c>
    </row>
    <row r="167" spans="1:32" ht="15">
      <c r="A167" s="90" t="s">
        <v>8279</v>
      </c>
      <c r="B167" s="66" t="s">
        <v>8402</v>
      </c>
      <c r="C167" s="66" t="s">
        <v>57</v>
      </c>
      <c r="D167" s="124"/>
      <c r="E167" s="123"/>
      <c r="F167" s="125"/>
      <c r="G167" s="126"/>
      <c r="H167" s="126"/>
      <c r="I167" s="127">
        <v>167</v>
      </c>
      <c r="J167" s="128"/>
      <c r="K167" s="48">
        <v>1</v>
      </c>
      <c r="L167" s="48">
        <v>1</v>
      </c>
      <c r="M167" s="48">
        <v>0</v>
      </c>
      <c r="N167" s="48">
        <v>1</v>
      </c>
      <c r="O167" s="48">
        <v>1</v>
      </c>
      <c r="P167" s="49" t="s">
        <v>8113</v>
      </c>
      <c r="Q167" s="49" t="s">
        <v>8113</v>
      </c>
      <c r="R167" s="48">
        <v>1</v>
      </c>
      <c r="S167" s="48">
        <v>1</v>
      </c>
      <c r="T167" s="48">
        <v>1</v>
      </c>
      <c r="U167" s="48">
        <v>1</v>
      </c>
      <c r="V167" s="48">
        <v>0</v>
      </c>
      <c r="W167" s="49">
        <v>0</v>
      </c>
      <c r="X167" s="49" t="s">
        <v>8113</v>
      </c>
      <c r="Y167" s="79"/>
      <c r="Z167" s="79"/>
      <c r="AA167" s="79"/>
      <c r="AB167" s="87" t="s">
        <v>3679</v>
      </c>
      <c r="AC167" s="87" t="s">
        <v>3679</v>
      </c>
      <c r="AD167" s="87"/>
      <c r="AE167" s="87"/>
      <c r="AF167" s="87" t="s">
        <v>465</v>
      </c>
    </row>
    <row r="168" spans="1:32" ht="15">
      <c r="A168" s="90" t="s">
        <v>8280</v>
      </c>
      <c r="B168" s="66" t="s">
        <v>8403</v>
      </c>
      <c r="C168" s="66" t="s">
        <v>57</v>
      </c>
      <c r="D168" s="124"/>
      <c r="E168" s="123"/>
      <c r="F168" s="125"/>
      <c r="G168" s="126"/>
      <c r="H168" s="126"/>
      <c r="I168" s="127">
        <v>168</v>
      </c>
      <c r="J168" s="128"/>
      <c r="K168" s="48">
        <v>1</v>
      </c>
      <c r="L168" s="48">
        <v>1</v>
      </c>
      <c r="M168" s="48">
        <v>0</v>
      </c>
      <c r="N168" s="48">
        <v>1</v>
      </c>
      <c r="O168" s="48">
        <v>1</v>
      </c>
      <c r="P168" s="49" t="s">
        <v>8113</v>
      </c>
      <c r="Q168" s="49" t="s">
        <v>8113</v>
      </c>
      <c r="R168" s="48">
        <v>1</v>
      </c>
      <c r="S168" s="48">
        <v>1</v>
      </c>
      <c r="T168" s="48">
        <v>1</v>
      </c>
      <c r="U168" s="48">
        <v>1</v>
      </c>
      <c r="V168" s="48">
        <v>0</v>
      </c>
      <c r="W168" s="49">
        <v>0</v>
      </c>
      <c r="X168" s="49" t="s">
        <v>8113</v>
      </c>
      <c r="Y168" s="79"/>
      <c r="Z168" s="79"/>
      <c r="AA168" s="79"/>
      <c r="AB168" s="87" t="s">
        <v>8633</v>
      </c>
      <c r="AC168" s="87" t="s">
        <v>3679</v>
      </c>
      <c r="AD168" s="87"/>
      <c r="AE168" s="87"/>
      <c r="AF168" s="87" t="s">
        <v>382</v>
      </c>
    </row>
    <row r="169" spans="1:32" ht="15">
      <c r="A169" s="90" t="s">
        <v>8281</v>
      </c>
      <c r="B169" s="66" t="s">
        <v>8404</v>
      </c>
      <c r="C169" s="66" t="s">
        <v>57</v>
      </c>
      <c r="D169" s="124"/>
      <c r="E169" s="123"/>
      <c r="F169" s="125"/>
      <c r="G169" s="126"/>
      <c r="H169" s="126"/>
      <c r="I169" s="127">
        <v>169</v>
      </c>
      <c r="J169" s="128"/>
      <c r="K169" s="48">
        <v>1</v>
      </c>
      <c r="L169" s="48">
        <v>1</v>
      </c>
      <c r="M169" s="48">
        <v>0</v>
      </c>
      <c r="N169" s="48">
        <v>1</v>
      </c>
      <c r="O169" s="48">
        <v>1</v>
      </c>
      <c r="P169" s="49" t="s">
        <v>8113</v>
      </c>
      <c r="Q169" s="49" t="s">
        <v>8113</v>
      </c>
      <c r="R169" s="48">
        <v>1</v>
      </c>
      <c r="S169" s="48">
        <v>1</v>
      </c>
      <c r="T169" s="48">
        <v>1</v>
      </c>
      <c r="U169" s="48">
        <v>1</v>
      </c>
      <c r="V169" s="48">
        <v>0</v>
      </c>
      <c r="W169" s="49">
        <v>0</v>
      </c>
      <c r="X169" s="49" t="s">
        <v>8113</v>
      </c>
      <c r="Y169" s="79"/>
      <c r="Z169" s="79"/>
      <c r="AA169" s="79"/>
      <c r="AB169" s="87" t="s">
        <v>3679</v>
      </c>
      <c r="AC169" s="87" t="s">
        <v>3679</v>
      </c>
      <c r="AD169" s="87"/>
      <c r="AE169" s="87"/>
      <c r="AF169" s="87" t="s">
        <v>511</v>
      </c>
    </row>
    <row r="170" spans="1:32" ht="15">
      <c r="A170" s="90" t="s">
        <v>8282</v>
      </c>
      <c r="B170" s="66" t="s">
        <v>8405</v>
      </c>
      <c r="C170" s="66" t="s">
        <v>57</v>
      </c>
      <c r="D170" s="124"/>
      <c r="E170" s="123"/>
      <c r="F170" s="125"/>
      <c r="G170" s="126"/>
      <c r="H170" s="126"/>
      <c r="I170" s="127">
        <v>170</v>
      </c>
      <c r="J170" s="128"/>
      <c r="K170" s="48">
        <v>1</v>
      </c>
      <c r="L170" s="48">
        <v>1</v>
      </c>
      <c r="M170" s="48">
        <v>0</v>
      </c>
      <c r="N170" s="48">
        <v>1</v>
      </c>
      <c r="O170" s="48">
        <v>1</v>
      </c>
      <c r="P170" s="49" t="s">
        <v>8113</v>
      </c>
      <c r="Q170" s="49" t="s">
        <v>8113</v>
      </c>
      <c r="R170" s="48">
        <v>1</v>
      </c>
      <c r="S170" s="48">
        <v>1</v>
      </c>
      <c r="T170" s="48">
        <v>1</v>
      </c>
      <c r="U170" s="48">
        <v>1</v>
      </c>
      <c r="V170" s="48">
        <v>0</v>
      </c>
      <c r="W170" s="49">
        <v>0</v>
      </c>
      <c r="X170" s="49" t="s">
        <v>8113</v>
      </c>
      <c r="Y170" s="79"/>
      <c r="Z170" s="79"/>
      <c r="AA170" s="79"/>
      <c r="AB170" s="87" t="s">
        <v>3679</v>
      </c>
      <c r="AC170" s="87" t="s">
        <v>3679</v>
      </c>
      <c r="AD170" s="87"/>
      <c r="AE170" s="87"/>
      <c r="AF170" s="87" t="s">
        <v>632</v>
      </c>
    </row>
    <row r="171" spans="1:32" ht="15">
      <c r="A171" s="90" t="s">
        <v>8283</v>
      </c>
      <c r="B171" s="66" t="s">
        <v>8394</v>
      </c>
      <c r="C171" s="66" t="s">
        <v>55</v>
      </c>
      <c r="D171" s="124"/>
      <c r="E171" s="123"/>
      <c r="F171" s="125"/>
      <c r="G171" s="126"/>
      <c r="H171" s="126"/>
      <c r="I171" s="127">
        <v>171</v>
      </c>
      <c r="J171" s="128"/>
      <c r="K171" s="48">
        <v>1</v>
      </c>
      <c r="L171" s="48">
        <v>1</v>
      </c>
      <c r="M171" s="48">
        <v>0</v>
      </c>
      <c r="N171" s="48">
        <v>1</v>
      </c>
      <c r="O171" s="48">
        <v>1</v>
      </c>
      <c r="P171" s="49" t="s">
        <v>8113</v>
      </c>
      <c r="Q171" s="49" t="s">
        <v>8113</v>
      </c>
      <c r="R171" s="48">
        <v>1</v>
      </c>
      <c r="S171" s="48">
        <v>1</v>
      </c>
      <c r="T171" s="48">
        <v>1</v>
      </c>
      <c r="U171" s="48">
        <v>1</v>
      </c>
      <c r="V171" s="48">
        <v>0</v>
      </c>
      <c r="W171" s="49">
        <v>0</v>
      </c>
      <c r="X171" s="49" t="s">
        <v>8113</v>
      </c>
      <c r="Y171" s="79"/>
      <c r="Z171" s="79"/>
      <c r="AA171" s="79"/>
      <c r="AB171" s="87" t="s">
        <v>3679</v>
      </c>
      <c r="AC171" s="87" t="s">
        <v>3679</v>
      </c>
      <c r="AD171" s="87"/>
      <c r="AE171" s="87"/>
      <c r="AF171" s="87" t="s">
        <v>357</v>
      </c>
    </row>
    <row r="172" spans="1:32" ht="15">
      <c r="A172" s="90" t="s">
        <v>8284</v>
      </c>
      <c r="B172" s="66" t="s">
        <v>8395</v>
      </c>
      <c r="C172" s="66" t="s">
        <v>55</v>
      </c>
      <c r="D172" s="124"/>
      <c r="E172" s="123"/>
      <c r="F172" s="125"/>
      <c r="G172" s="126"/>
      <c r="H172" s="126"/>
      <c r="I172" s="127">
        <v>172</v>
      </c>
      <c r="J172" s="128"/>
      <c r="K172" s="48">
        <v>1</v>
      </c>
      <c r="L172" s="48">
        <v>1</v>
      </c>
      <c r="M172" s="48">
        <v>0</v>
      </c>
      <c r="N172" s="48">
        <v>1</v>
      </c>
      <c r="O172" s="48">
        <v>1</v>
      </c>
      <c r="P172" s="49" t="s">
        <v>8113</v>
      </c>
      <c r="Q172" s="49" t="s">
        <v>8113</v>
      </c>
      <c r="R172" s="48">
        <v>1</v>
      </c>
      <c r="S172" s="48">
        <v>1</v>
      </c>
      <c r="T172" s="48">
        <v>1</v>
      </c>
      <c r="U172" s="48">
        <v>1</v>
      </c>
      <c r="V172" s="48">
        <v>0</v>
      </c>
      <c r="W172" s="49">
        <v>0</v>
      </c>
      <c r="X172" s="49" t="s">
        <v>8113</v>
      </c>
      <c r="Y172" s="79"/>
      <c r="Z172" s="79"/>
      <c r="AA172" s="79"/>
      <c r="AB172" s="87" t="s">
        <v>3679</v>
      </c>
      <c r="AC172" s="87" t="s">
        <v>3679</v>
      </c>
      <c r="AD172" s="87"/>
      <c r="AE172" s="87"/>
      <c r="AF172" s="87" t="s">
        <v>377</v>
      </c>
    </row>
    <row r="173" spans="1:32" ht="15">
      <c r="A173" s="90" t="s">
        <v>8285</v>
      </c>
      <c r="B173" s="66" t="s">
        <v>8396</v>
      </c>
      <c r="C173" s="66" t="s">
        <v>55</v>
      </c>
      <c r="D173" s="124"/>
      <c r="E173" s="123"/>
      <c r="F173" s="125"/>
      <c r="G173" s="126"/>
      <c r="H173" s="126"/>
      <c r="I173" s="127">
        <v>173</v>
      </c>
      <c r="J173" s="128"/>
      <c r="K173" s="48">
        <v>1</v>
      </c>
      <c r="L173" s="48">
        <v>1</v>
      </c>
      <c r="M173" s="48">
        <v>0</v>
      </c>
      <c r="N173" s="48">
        <v>1</v>
      </c>
      <c r="O173" s="48">
        <v>1</v>
      </c>
      <c r="P173" s="49" t="s">
        <v>8113</v>
      </c>
      <c r="Q173" s="49" t="s">
        <v>8113</v>
      </c>
      <c r="R173" s="48">
        <v>1</v>
      </c>
      <c r="S173" s="48">
        <v>1</v>
      </c>
      <c r="T173" s="48">
        <v>1</v>
      </c>
      <c r="U173" s="48">
        <v>1</v>
      </c>
      <c r="V173" s="48">
        <v>0</v>
      </c>
      <c r="W173" s="49">
        <v>0</v>
      </c>
      <c r="X173" s="49" t="s">
        <v>8113</v>
      </c>
      <c r="Y173" s="79"/>
      <c r="Z173" s="79"/>
      <c r="AA173" s="79"/>
      <c r="AB173" s="87" t="s">
        <v>3679</v>
      </c>
      <c r="AC173" s="87" t="s">
        <v>3679</v>
      </c>
      <c r="AD173" s="87"/>
      <c r="AE173" s="87"/>
      <c r="AF173" s="87" t="s">
        <v>582</v>
      </c>
    </row>
    <row r="174" spans="1:32" ht="15">
      <c r="A174" s="90" t="s">
        <v>8286</v>
      </c>
      <c r="B174" s="66" t="s">
        <v>8397</v>
      </c>
      <c r="C174" s="66" t="s">
        <v>55</v>
      </c>
      <c r="D174" s="124"/>
      <c r="E174" s="123"/>
      <c r="F174" s="125"/>
      <c r="G174" s="126"/>
      <c r="H174" s="126"/>
      <c r="I174" s="127">
        <v>174</v>
      </c>
      <c r="J174" s="128"/>
      <c r="K174" s="48">
        <v>1</v>
      </c>
      <c r="L174" s="48">
        <v>1</v>
      </c>
      <c r="M174" s="48">
        <v>0</v>
      </c>
      <c r="N174" s="48">
        <v>1</v>
      </c>
      <c r="O174" s="48">
        <v>1</v>
      </c>
      <c r="P174" s="49" t="s">
        <v>8113</v>
      </c>
      <c r="Q174" s="49" t="s">
        <v>8113</v>
      </c>
      <c r="R174" s="48">
        <v>1</v>
      </c>
      <c r="S174" s="48">
        <v>1</v>
      </c>
      <c r="T174" s="48">
        <v>1</v>
      </c>
      <c r="U174" s="48">
        <v>1</v>
      </c>
      <c r="V174" s="48">
        <v>0</v>
      </c>
      <c r="W174" s="49">
        <v>0</v>
      </c>
      <c r="X174" s="49" t="s">
        <v>8113</v>
      </c>
      <c r="Y174" s="79" t="s">
        <v>1299</v>
      </c>
      <c r="Z174" s="79" t="s">
        <v>1314</v>
      </c>
      <c r="AA174" s="79"/>
      <c r="AB174" s="87" t="s">
        <v>8634</v>
      </c>
      <c r="AC174" s="87" t="s">
        <v>3679</v>
      </c>
      <c r="AD174" s="87"/>
      <c r="AE174" s="87"/>
      <c r="AF174" s="87" t="s">
        <v>583</v>
      </c>
    </row>
    <row r="175" spans="1:32" ht="15">
      <c r="A175" s="90" t="s">
        <v>8287</v>
      </c>
      <c r="B175" s="66" t="s">
        <v>8398</v>
      </c>
      <c r="C175" s="66" t="s">
        <v>55</v>
      </c>
      <c r="D175" s="124"/>
      <c r="E175" s="123"/>
      <c r="F175" s="125"/>
      <c r="G175" s="126"/>
      <c r="H175" s="126"/>
      <c r="I175" s="127">
        <v>175</v>
      </c>
      <c r="J175" s="128"/>
      <c r="K175" s="48">
        <v>1</v>
      </c>
      <c r="L175" s="48">
        <v>1</v>
      </c>
      <c r="M175" s="48">
        <v>0</v>
      </c>
      <c r="N175" s="48">
        <v>1</v>
      </c>
      <c r="O175" s="48">
        <v>1</v>
      </c>
      <c r="P175" s="49" t="s">
        <v>8113</v>
      </c>
      <c r="Q175" s="49" t="s">
        <v>8113</v>
      </c>
      <c r="R175" s="48">
        <v>1</v>
      </c>
      <c r="S175" s="48">
        <v>1</v>
      </c>
      <c r="T175" s="48">
        <v>1</v>
      </c>
      <c r="U175" s="48">
        <v>1</v>
      </c>
      <c r="V175" s="48">
        <v>0</v>
      </c>
      <c r="W175" s="49">
        <v>0</v>
      </c>
      <c r="X175" s="49" t="s">
        <v>8113</v>
      </c>
      <c r="Y175" s="79"/>
      <c r="Z175" s="79"/>
      <c r="AA175" s="79"/>
      <c r="AB175" s="87" t="s">
        <v>3679</v>
      </c>
      <c r="AC175" s="87" t="s">
        <v>3679</v>
      </c>
      <c r="AD175" s="87"/>
      <c r="AE175" s="87"/>
      <c r="AF175" s="87" t="s">
        <v>456</v>
      </c>
    </row>
    <row r="176" spans="1:32" ht="15">
      <c r="A176" s="90" t="s">
        <v>8288</v>
      </c>
      <c r="B176" s="66" t="s">
        <v>8399</v>
      </c>
      <c r="C176" s="66" t="s">
        <v>55</v>
      </c>
      <c r="D176" s="124"/>
      <c r="E176" s="123"/>
      <c r="F176" s="125"/>
      <c r="G176" s="126"/>
      <c r="H176" s="126"/>
      <c r="I176" s="127">
        <v>176</v>
      </c>
      <c r="J176" s="128"/>
      <c r="K176" s="48">
        <v>1</v>
      </c>
      <c r="L176" s="48">
        <v>1</v>
      </c>
      <c r="M176" s="48">
        <v>0</v>
      </c>
      <c r="N176" s="48">
        <v>1</v>
      </c>
      <c r="O176" s="48">
        <v>1</v>
      </c>
      <c r="P176" s="49" t="s">
        <v>8113</v>
      </c>
      <c r="Q176" s="49" t="s">
        <v>8113</v>
      </c>
      <c r="R176" s="48">
        <v>1</v>
      </c>
      <c r="S176" s="48">
        <v>1</v>
      </c>
      <c r="T176" s="48">
        <v>1</v>
      </c>
      <c r="U176" s="48">
        <v>1</v>
      </c>
      <c r="V176" s="48">
        <v>0</v>
      </c>
      <c r="W176" s="49">
        <v>0</v>
      </c>
      <c r="X176" s="49" t="s">
        <v>8113</v>
      </c>
      <c r="Y176" s="79"/>
      <c r="Z176" s="79"/>
      <c r="AA176" s="79"/>
      <c r="AB176" s="87" t="s">
        <v>3679</v>
      </c>
      <c r="AC176" s="87" t="s">
        <v>3679</v>
      </c>
      <c r="AD176" s="87"/>
      <c r="AE176" s="87"/>
      <c r="AF176" s="87" t="s">
        <v>523</v>
      </c>
    </row>
    <row r="177" spans="1:32" ht="15">
      <c r="A177" s="90" t="s">
        <v>8289</v>
      </c>
      <c r="B177" s="66" t="s">
        <v>8400</v>
      </c>
      <c r="C177" s="66" t="s">
        <v>55</v>
      </c>
      <c r="D177" s="124"/>
      <c r="E177" s="123"/>
      <c r="F177" s="125"/>
      <c r="G177" s="126"/>
      <c r="H177" s="126"/>
      <c r="I177" s="127">
        <v>177</v>
      </c>
      <c r="J177" s="128"/>
      <c r="K177" s="48">
        <v>1</v>
      </c>
      <c r="L177" s="48">
        <v>1</v>
      </c>
      <c r="M177" s="48">
        <v>0</v>
      </c>
      <c r="N177" s="48">
        <v>1</v>
      </c>
      <c r="O177" s="48">
        <v>1</v>
      </c>
      <c r="P177" s="49" t="s">
        <v>8113</v>
      </c>
      <c r="Q177" s="49" t="s">
        <v>8113</v>
      </c>
      <c r="R177" s="48">
        <v>1</v>
      </c>
      <c r="S177" s="48">
        <v>1</v>
      </c>
      <c r="T177" s="48">
        <v>1</v>
      </c>
      <c r="U177" s="48">
        <v>1</v>
      </c>
      <c r="V177" s="48">
        <v>0</v>
      </c>
      <c r="W177" s="49">
        <v>0</v>
      </c>
      <c r="X177" s="49" t="s">
        <v>8113</v>
      </c>
      <c r="Y177" s="79"/>
      <c r="Z177" s="79"/>
      <c r="AA177" s="79"/>
      <c r="AB177" s="87" t="s">
        <v>3679</v>
      </c>
      <c r="AC177" s="87" t="s">
        <v>3679</v>
      </c>
      <c r="AD177" s="87"/>
      <c r="AE177" s="87"/>
      <c r="AF177" s="87" t="s">
        <v>661</v>
      </c>
    </row>
    <row r="178" spans="1:32" ht="15">
      <c r="A178" s="90" t="s">
        <v>8290</v>
      </c>
      <c r="B178" s="66" t="s">
        <v>8401</v>
      </c>
      <c r="C178" s="66" t="s">
        <v>55</v>
      </c>
      <c r="D178" s="124"/>
      <c r="E178" s="123"/>
      <c r="F178" s="125"/>
      <c r="G178" s="126"/>
      <c r="H178" s="126"/>
      <c r="I178" s="127">
        <v>178</v>
      </c>
      <c r="J178" s="128"/>
      <c r="K178" s="48">
        <v>1</v>
      </c>
      <c r="L178" s="48">
        <v>1</v>
      </c>
      <c r="M178" s="48">
        <v>0</v>
      </c>
      <c r="N178" s="48">
        <v>1</v>
      </c>
      <c r="O178" s="48">
        <v>1</v>
      </c>
      <c r="P178" s="49" t="s">
        <v>8113</v>
      </c>
      <c r="Q178" s="49" t="s">
        <v>8113</v>
      </c>
      <c r="R178" s="48">
        <v>1</v>
      </c>
      <c r="S178" s="48">
        <v>1</v>
      </c>
      <c r="T178" s="48">
        <v>1</v>
      </c>
      <c r="U178" s="48">
        <v>1</v>
      </c>
      <c r="V178" s="48">
        <v>0</v>
      </c>
      <c r="W178" s="49">
        <v>0</v>
      </c>
      <c r="X178" s="49" t="s">
        <v>8113</v>
      </c>
      <c r="Y178" s="79"/>
      <c r="Z178" s="79"/>
      <c r="AA178" s="79"/>
      <c r="AB178" s="87" t="s">
        <v>8635</v>
      </c>
      <c r="AC178" s="87" t="s">
        <v>3679</v>
      </c>
      <c r="AD178" s="87"/>
      <c r="AE178" s="87"/>
      <c r="AF178" s="87" t="s">
        <v>543</v>
      </c>
    </row>
    <row r="179" spans="1:32" ht="15">
      <c r="A179" s="90" t="s">
        <v>8291</v>
      </c>
      <c r="B179" s="66" t="s">
        <v>8402</v>
      </c>
      <c r="C179" s="66" t="s">
        <v>55</v>
      </c>
      <c r="D179" s="124"/>
      <c r="E179" s="123"/>
      <c r="F179" s="125"/>
      <c r="G179" s="126"/>
      <c r="H179" s="126"/>
      <c r="I179" s="127">
        <v>179</v>
      </c>
      <c r="J179" s="128"/>
      <c r="K179" s="48">
        <v>1</v>
      </c>
      <c r="L179" s="48">
        <v>1</v>
      </c>
      <c r="M179" s="48">
        <v>0</v>
      </c>
      <c r="N179" s="48">
        <v>1</v>
      </c>
      <c r="O179" s="48">
        <v>1</v>
      </c>
      <c r="P179" s="49" t="s">
        <v>8113</v>
      </c>
      <c r="Q179" s="49" t="s">
        <v>8113</v>
      </c>
      <c r="R179" s="48">
        <v>1</v>
      </c>
      <c r="S179" s="48">
        <v>1</v>
      </c>
      <c r="T179" s="48">
        <v>1</v>
      </c>
      <c r="U179" s="48">
        <v>1</v>
      </c>
      <c r="V179" s="48">
        <v>0</v>
      </c>
      <c r="W179" s="49">
        <v>0</v>
      </c>
      <c r="X179" s="49" t="s">
        <v>8113</v>
      </c>
      <c r="Y179" s="79"/>
      <c r="Z179" s="79"/>
      <c r="AA179" s="79"/>
      <c r="AB179" s="87" t="s">
        <v>8636</v>
      </c>
      <c r="AC179" s="87" t="s">
        <v>3679</v>
      </c>
      <c r="AD179" s="87"/>
      <c r="AE179" s="87"/>
      <c r="AF179" s="87" t="s">
        <v>297</v>
      </c>
    </row>
    <row r="180" spans="1:32" ht="15">
      <c r="A180" s="90" t="s">
        <v>8292</v>
      </c>
      <c r="B180" s="66" t="s">
        <v>8403</v>
      </c>
      <c r="C180" s="66" t="s">
        <v>55</v>
      </c>
      <c r="D180" s="124"/>
      <c r="E180" s="123"/>
      <c r="F180" s="125"/>
      <c r="G180" s="126"/>
      <c r="H180" s="126"/>
      <c r="I180" s="127">
        <v>180</v>
      </c>
      <c r="J180" s="128"/>
      <c r="K180" s="48">
        <v>1</v>
      </c>
      <c r="L180" s="48">
        <v>1</v>
      </c>
      <c r="M180" s="48">
        <v>0</v>
      </c>
      <c r="N180" s="48">
        <v>1</v>
      </c>
      <c r="O180" s="48">
        <v>1</v>
      </c>
      <c r="P180" s="49" t="s">
        <v>8113</v>
      </c>
      <c r="Q180" s="49" t="s">
        <v>8113</v>
      </c>
      <c r="R180" s="48">
        <v>1</v>
      </c>
      <c r="S180" s="48">
        <v>1</v>
      </c>
      <c r="T180" s="48">
        <v>1</v>
      </c>
      <c r="U180" s="48">
        <v>1</v>
      </c>
      <c r="V180" s="48">
        <v>0</v>
      </c>
      <c r="W180" s="49">
        <v>0</v>
      </c>
      <c r="X180" s="49" t="s">
        <v>8113</v>
      </c>
      <c r="Y180" s="79" t="s">
        <v>1306</v>
      </c>
      <c r="Z180" s="79" t="s">
        <v>1338</v>
      </c>
      <c r="AA180" s="79" t="s">
        <v>1388</v>
      </c>
      <c r="AB180" s="87" t="s">
        <v>8637</v>
      </c>
      <c r="AC180" s="87" t="s">
        <v>3679</v>
      </c>
      <c r="AD180" s="87"/>
      <c r="AE180" s="87"/>
      <c r="AF180" s="87" t="s">
        <v>634</v>
      </c>
    </row>
    <row r="181" spans="1:32" ht="15">
      <c r="A181" s="90" t="s">
        <v>8293</v>
      </c>
      <c r="B181" s="66" t="s">
        <v>8404</v>
      </c>
      <c r="C181" s="66" t="s">
        <v>55</v>
      </c>
      <c r="D181" s="124"/>
      <c r="E181" s="123"/>
      <c r="F181" s="125"/>
      <c r="G181" s="126"/>
      <c r="H181" s="126"/>
      <c r="I181" s="127">
        <v>181</v>
      </c>
      <c r="J181" s="128"/>
      <c r="K181" s="48">
        <v>1</v>
      </c>
      <c r="L181" s="48">
        <v>1</v>
      </c>
      <c r="M181" s="48">
        <v>0</v>
      </c>
      <c r="N181" s="48">
        <v>1</v>
      </c>
      <c r="O181" s="48">
        <v>1</v>
      </c>
      <c r="P181" s="49" t="s">
        <v>8113</v>
      </c>
      <c r="Q181" s="49" t="s">
        <v>8113</v>
      </c>
      <c r="R181" s="48">
        <v>1</v>
      </c>
      <c r="S181" s="48">
        <v>1</v>
      </c>
      <c r="T181" s="48">
        <v>1</v>
      </c>
      <c r="U181" s="48">
        <v>1</v>
      </c>
      <c r="V181" s="48">
        <v>0</v>
      </c>
      <c r="W181" s="49">
        <v>0</v>
      </c>
      <c r="X181" s="49" t="s">
        <v>8113</v>
      </c>
      <c r="Y181" s="79" t="s">
        <v>1250</v>
      </c>
      <c r="Z181" s="79" t="s">
        <v>1314</v>
      </c>
      <c r="AA181" s="79"/>
      <c r="AB181" s="87" t="s">
        <v>3679</v>
      </c>
      <c r="AC181" s="87" t="s">
        <v>3679</v>
      </c>
      <c r="AD181" s="87"/>
      <c r="AE181" s="87"/>
      <c r="AF181" s="87" t="s">
        <v>253</v>
      </c>
    </row>
    <row r="182" spans="1:32" ht="15">
      <c r="A182" s="90" t="s">
        <v>8294</v>
      </c>
      <c r="B182" s="66" t="s">
        <v>8405</v>
      </c>
      <c r="C182" s="66" t="s">
        <v>55</v>
      </c>
      <c r="D182" s="124"/>
      <c r="E182" s="123"/>
      <c r="F182" s="125"/>
      <c r="G182" s="126"/>
      <c r="H182" s="126"/>
      <c r="I182" s="127">
        <v>182</v>
      </c>
      <c r="J182" s="128"/>
      <c r="K182" s="48">
        <v>1</v>
      </c>
      <c r="L182" s="48">
        <v>1</v>
      </c>
      <c r="M182" s="48">
        <v>0</v>
      </c>
      <c r="N182" s="48">
        <v>1</v>
      </c>
      <c r="O182" s="48">
        <v>1</v>
      </c>
      <c r="P182" s="49" t="s">
        <v>8113</v>
      </c>
      <c r="Q182" s="49" t="s">
        <v>8113</v>
      </c>
      <c r="R182" s="48">
        <v>1</v>
      </c>
      <c r="S182" s="48">
        <v>1</v>
      </c>
      <c r="T182" s="48">
        <v>1</v>
      </c>
      <c r="U182" s="48">
        <v>1</v>
      </c>
      <c r="V182" s="48">
        <v>0</v>
      </c>
      <c r="W182" s="49">
        <v>0</v>
      </c>
      <c r="X182" s="49" t="s">
        <v>8113</v>
      </c>
      <c r="Y182" s="79"/>
      <c r="Z182" s="79"/>
      <c r="AA182" s="79"/>
      <c r="AB182" s="87" t="s">
        <v>3679</v>
      </c>
      <c r="AC182" s="87" t="s">
        <v>3679</v>
      </c>
      <c r="AD182" s="87"/>
      <c r="AE182" s="87"/>
      <c r="AF182" s="87" t="s">
        <v>381</v>
      </c>
    </row>
    <row r="183" spans="1:32" ht="15">
      <c r="A183" s="90" t="s">
        <v>8295</v>
      </c>
      <c r="B183" s="66" t="s">
        <v>8394</v>
      </c>
      <c r="C183" s="66" t="s">
        <v>58</v>
      </c>
      <c r="D183" s="124"/>
      <c r="E183" s="123"/>
      <c r="F183" s="125"/>
      <c r="G183" s="126"/>
      <c r="H183" s="126"/>
      <c r="I183" s="127">
        <v>183</v>
      </c>
      <c r="J183" s="128"/>
      <c r="K183" s="48">
        <v>1</v>
      </c>
      <c r="L183" s="48">
        <v>1</v>
      </c>
      <c r="M183" s="48">
        <v>0</v>
      </c>
      <c r="N183" s="48">
        <v>1</v>
      </c>
      <c r="O183" s="48">
        <v>1</v>
      </c>
      <c r="P183" s="49" t="s">
        <v>8113</v>
      </c>
      <c r="Q183" s="49" t="s">
        <v>8113</v>
      </c>
      <c r="R183" s="48">
        <v>1</v>
      </c>
      <c r="S183" s="48">
        <v>1</v>
      </c>
      <c r="T183" s="48">
        <v>1</v>
      </c>
      <c r="U183" s="48">
        <v>1</v>
      </c>
      <c r="V183" s="48">
        <v>0</v>
      </c>
      <c r="W183" s="49">
        <v>0</v>
      </c>
      <c r="X183" s="49" t="s">
        <v>8113</v>
      </c>
      <c r="Y183" s="79" t="s">
        <v>1260</v>
      </c>
      <c r="Z183" s="79" t="s">
        <v>1319</v>
      </c>
      <c r="AA183" s="79"/>
      <c r="AB183" s="87" t="s">
        <v>3679</v>
      </c>
      <c r="AC183" s="87" t="s">
        <v>3679</v>
      </c>
      <c r="AD183" s="87"/>
      <c r="AE183" s="87"/>
      <c r="AF183" s="87" t="s">
        <v>317</v>
      </c>
    </row>
    <row r="184" spans="1:32" ht="15">
      <c r="A184" s="90" t="s">
        <v>8296</v>
      </c>
      <c r="B184" s="66" t="s">
        <v>8395</v>
      </c>
      <c r="C184" s="66" t="s">
        <v>58</v>
      </c>
      <c r="D184" s="124"/>
      <c r="E184" s="123"/>
      <c r="F184" s="125"/>
      <c r="G184" s="126"/>
      <c r="H184" s="126"/>
      <c r="I184" s="127">
        <v>184</v>
      </c>
      <c r="J184" s="128"/>
      <c r="K184" s="48">
        <v>1</v>
      </c>
      <c r="L184" s="48">
        <v>1</v>
      </c>
      <c r="M184" s="48">
        <v>0</v>
      </c>
      <c r="N184" s="48">
        <v>1</v>
      </c>
      <c r="O184" s="48">
        <v>1</v>
      </c>
      <c r="P184" s="49" t="s">
        <v>8113</v>
      </c>
      <c r="Q184" s="49" t="s">
        <v>8113</v>
      </c>
      <c r="R184" s="48">
        <v>1</v>
      </c>
      <c r="S184" s="48">
        <v>1</v>
      </c>
      <c r="T184" s="48">
        <v>1</v>
      </c>
      <c r="U184" s="48">
        <v>1</v>
      </c>
      <c r="V184" s="48">
        <v>0</v>
      </c>
      <c r="W184" s="49">
        <v>0</v>
      </c>
      <c r="X184" s="49" t="s">
        <v>8113</v>
      </c>
      <c r="Y184" s="79"/>
      <c r="Z184" s="79"/>
      <c r="AA184" s="79"/>
      <c r="AB184" s="87" t="s">
        <v>3679</v>
      </c>
      <c r="AC184" s="87" t="s">
        <v>3679</v>
      </c>
      <c r="AD184" s="87"/>
      <c r="AE184" s="87"/>
      <c r="AF184" s="87" t="s">
        <v>574</v>
      </c>
    </row>
    <row r="185" spans="1:32" ht="15">
      <c r="A185" s="90" t="s">
        <v>8297</v>
      </c>
      <c r="B185" s="66" t="s">
        <v>8396</v>
      </c>
      <c r="C185" s="66" t="s">
        <v>58</v>
      </c>
      <c r="D185" s="124"/>
      <c r="E185" s="123"/>
      <c r="F185" s="125"/>
      <c r="G185" s="126"/>
      <c r="H185" s="126"/>
      <c r="I185" s="127">
        <v>185</v>
      </c>
      <c r="J185" s="128"/>
      <c r="K185" s="48">
        <v>1</v>
      </c>
      <c r="L185" s="48">
        <v>1</v>
      </c>
      <c r="M185" s="48">
        <v>0</v>
      </c>
      <c r="N185" s="48">
        <v>1</v>
      </c>
      <c r="O185" s="48">
        <v>1</v>
      </c>
      <c r="P185" s="49" t="s">
        <v>8113</v>
      </c>
      <c r="Q185" s="49" t="s">
        <v>8113</v>
      </c>
      <c r="R185" s="48">
        <v>1</v>
      </c>
      <c r="S185" s="48">
        <v>1</v>
      </c>
      <c r="T185" s="48">
        <v>1</v>
      </c>
      <c r="U185" s="48">
        <v>1</v>
      </c>
      <c r="V185" s="48">
        <v>0</v>
      </c>
      <c r="W185" s="49">
        <v>0</v>
      </c>
      <c r="X185" s="49" t="s">
        <v>8113</v>
      </c>
      <c r="Y185" s="79"/>
      <c r="Z185" s="79"/>
      <c r="AA185" s="79"/>
      <c r="AB185" s="87" t="s">
        <v>8638</v>
      </c>
      <c r="AC185" s="87" t="s">
        <v>3679</v>
      </c>
      <c r="AD185" s="87"/>
      <c r="AE185" s="87"/>
      <c r="AF185" s="87" t="s">
        <v>464</v>
      </c>
    </row>
    <row r="186" spans="1:32" ht="15">
      <c r="A186" s="90" t="s">
        <v>8298</v>
      </c>
      <c r="B186" s="66" t="s">
        <v>8397</v>
      </c>
      <c r="C186" s="66" t="s">
        <v>58</v>
      </c>
      <c r="D186" s="124"/>
      <c r="E186" s="123"/>
      <c r="F186" s="125"/>
      <c r="G186" s="126"/>
      <c r="H186" s="126"/>
      <c r="I186" s="127">
        <v>186</v>
      </c>
      <c r="J186" s="128"/>
      <c r="K186" s="48">
        <v>1</v>
      </c>
      <c r="L186" s="48">
        <v>1</v>
      </c>
      <c r="M186" s="48">
        <v>0</v>
      </c>
      <c r="N186" s="48">
        <v>1</v>
      </c>
      <c r="O186" s="48">
        <v>1</v>
      </c>
      <c r="P186" s="49" t="s">
        <v>8113</v>
      </c>
      <c r="Q186" s="49" t="s">
        <v>8113</v>
      </c>
      <c r="R186" s="48">
        <v>1</v>
      </c>
      <c r="S186" s="48">
        <v>1</v>
      </c>
      <c r="T186" s="48">
        <v>1</v>
      </c>
      <c r="U186" s="48">
        <v>1</v>
      </c>
      <c r="V186" s="48">
        <v>0</v>
      </c>
      <c r="W186" s="49">
        <v>0</v>
      </c>
      <c r="X186" s="49" t="s">
        <v>8113</v>
      </c>
      <c r="Y186" s="79" t="s">
        <v>1257</v>
      </c>
      <c r="Z186" s="79" t="s">
        <v>1318</v>
      </c>
      <c r="AA186" s="79"/>
      <c r="AB186" s="87" t="s">
        <v>8639</v>
      </c>
      <c r="AC186" s="87" t="s">
        <v>8781</v>
      </c>
      <c r="AD186" s="87"/>
      <c r="AE186" s="87"/>
      <c r="AF186" s="87" t="s">
        <v>293</v>
      </c>
    </row>
    <row r="187" spans="1:32" ht="15">
      <c r="A187" s="90" t="s">
        <v>8299</v>
      </c>
      <c r="B187" s="66" t="s">
        <v>8398</v>
      </c>
      <c r="C187" s="66" t="s">
        <v>58</v>
      </c>
      <c r="D187" s="124"/>
      <c r="E187" s="123"/>
      <c r="F187" s="125"/>
      <c r="G187" s="126"/>
      <c r="H187" s="126"/>
      <c r="I187" s="127">
        <v>187</v>
      </c>
      <c r="J187" s="128"/>
      <c r="K187" s="48">
        <v>1</v>
      </c>
      <c r="L187" s="48">
        <v>1</v>
      </c>
      <c r="M187" s="48">
        <v>0</v>
      </c>
      <c r="N187" s="48">
        <v>1</v>
      </c>
      <c r="O187" s="48">
        <v>1</v>
      </c>
      <c r="P187" s="49" t="s">
        <v>8113</v>
      </c>
      <c r="Q187" s="49" t="s">
        <v>8113</v>
      </c>
      <c r="R187" s="48">
        <v>1</v>
      </c>
      <c r="S187" s="48">
        <v>1</v>
      </c>
      <c r="T187" s="48">
        <v>1</v>
      </c>
      <c r="U187" s="48">
        <v>1</v>
      </c>
      <c r="V187" s="48">
        <v>0</v>
      </c>
      <c r="W187" s="49">
        <v>0</v>
      </c>
      <c r="X187" s="49" t="s">
        <v>8113</v>
      </c>
      <c r="Y187" s="79"/>
      <c r="Z187" s="79"/>
      <c r="AA187" s="79"/>
      <c r="AB187" s="87" t="s">
        <v>3679</v>
      </c>
      <c r="AC187" s="87" t="s">
        <v>3679</v>
      </c>
      <c r="AD187" s="87"/>
      <c r="AE187" s="87"/>
      <c r="AF187" s="87" t="s">
        <v>553</v>
      </c>
    </row>
    <row r="188" spans="1:32" ht="15">
      <c r="A188" s="90" t="s">
        <v>8300</v>
      </c>
      <c r="B188" s="66" t="s">
        <v>8399</v>
      </c>
      <c r="C188" s="66" t="s">
        <v>58</v>
      </c>
      <c r="D188" s="124"/>
      <c r="E188" s="123"/>
      <c r="F188" s="125"/>
      <c r="G188" s="126"/>
      <c r="H188" s="126"/>
      <c r="I188" s="127">
        <v>188</v>
      </c>
      <c r="J188" s="128"/>
      <c r="K188" s="48">
        <v>1</v>
      </c>
      <c r="L188" s="48">
        <v>1</v>
      </c>
      <c r="M188" s="48">
        <v>0</v>
      </c>
      <c r="N188" s="48">
        <v>1</v>
      </c>
      <c r="O188" s="48">
        <v>1</v>
      </c>
      <c r="P188" s="49" t="s">
        <v>8113</v>
      </c>
      <c r="Q188" s="49" t="s">
        <v>8113</v>
      </c>
      <c r="R188" s="48">
        <v>1</v>
      </c>
      <c r="S188" s="48">
        <v>1</v>
      </c>
      <c r="T188" s="48">
        <v>1</v>
      </c>
      <c r="U188" s="48">
        <v>1</v>
      </c>
      <c r="V188" s="48">
        <v>0</v>
      </c>
      <c r="W188" s="49">
        <v>0</v>
      </c>
      <c r="X188" s="49" t="s">
        <v>8113</v>
      </c>
      <c r="Y188" s="79"/>
      <c r="Z188" s="79"/>
      <c r="AA188" s="79" t="s">
        <v>1368</v>
      </c>
      <c r="AB188" s="87" t="s">
        <v>3679</v>
      </c>
      <c r="AC188" s="87" t="s">
        <v>3679</v>
      </c>
      <c r="AD188" s="87"/>
      <c r="AE188" s="87"/>
      <c r="AF188" s="87" t="s">
        <v>476</v>
      </c>
    </row>
    <row r="189" spans="1:32" ht="15">
      <c r="A189" s="90" t="s">
        <v>8301</v>
      </c>
      <c r="B189" s="66" t="s">
        <v>8400</v>
      </c>
      <c r="C189" s="66" t="s">
        <v>58</v>
      </c>
      <c r="D189" s="124"/>
      <c r="E189" s="123"/>
      <c r="F189" s="125"/>
      <c r="G189" s="126"/>
      <c r="H189" s="126"/>
      <c r="I189" s="127">
        <v>189</v>
      </c>
      <c r="J189" s="128"/>
      <c r="K189" s="48">
        <v>1</v>
      </c>
      <c r="L189" s="48">
        <v>1</v>
      </c>
      <c r="M189" s="48">
        <v>0</v>
      </c>
      <c r="N189" s="48">
        <v>1</v>
      </c>
      <c r="O189" s="48">
        <v>1</v>
      </c>
      <c r="P189" s="49" t="s">
        <v>8113</v>
      </c>
      <c r="Q189" s="49" t="s">
        <v>8113</v>
      </c>
      <c r="R189" s="48">
        <v>1</v>
      </c>
      <c r="S189" s="48">
        <v>1</v>
      </c>
      <c r="T189" s="48">
        <v>1</v>
      </c>
      <c r="U189" s="48">
        <v>1</v>
      </c>
      <c r="V189" s="48">
        <v>0</v>
      </c>
      <c r="W189" s="49">
        <v>0</v>
      </c>
      <c r="X189" s="49" t="s">
        <v>8113</v>
      </c>
      <c r="Y189" s="79" t="s">
        <v>1253</v>
      </c>
      <c r="Z189" s="79" t="s">
        <v>1314</v>
      </c>
      <c r="AA189" s="79"/>
      <c r="AB189" s="87" t="s">
        <v>3679</v>
      </c>
      <c r="AC189" s="87" t="s">
        <v>3679</v>
      </c>
      <c r="AD189" s="87"/>
      <c r="AE189" s="87"/>
      <c r="AF189" s="87" t="s">
        <v>269</v>
      </c>
    </row>
    <row r="190" spans="1:32" ht="15">
      <c r="A190" s="90" t="s">
        <v>8302</v>
      </c>
      <c r="B190" s="66" t="s">
        <v>8401</v>
      </c>
      <c r="C190" s="66" t="s">
        <v>58</v>
      </c>
      <c r="D190" s="124"/>
      <c r="E190" s="123"/>
      <c r="F190" s="125"/>
      <c r="G190" s="126"/>
      <c r="H190" s="126"/>
      <c r="I190" s="127">
        <v>190</v>
      </c>
      <c r="J190" s="128"/>
      <c r="K190" s="48">
        <v>1</v>
      </c>
      <c r="L190" s="48">
        <v>1</v>
      </c>
      <c r="M190" s="48">
        <v>0</v>
      </c>
      <c r="N190" s="48">
        <v>1</v>
      </c>
      <c r="O190" s="48">
        <v>1</v>
      </c>
      <c r="P190" s="49" t="s">
        <v>8113</v>
      </c>
      <c r="Q190" s="49" t="s">
        <v>8113</v>
      </c>
      <c r="R190" s="48">
        <v>1</v>
      </c>
      <c r="S190" s="48">
        <v>1</v>
      </c>
      <c r="T190" s="48">
        <v>1</v>
      </c>
      <c r="U190" s="48">
        <v>1</v>
      </c>
      <c r="V190" s="48">
        <v>0</v>
      </c>
      <c r="W190" s="49">
        <v>0</v>
      </c>
      <c r="X190" s="49" t="s">
        <v>8113</v>
      </c>
      <c r="Y190" s="79" t="s">
        <v>1269</v>
      </c>
      <c r="Z190" s="79" t="s">
        <v>1314</v>
      </c>
      <c r="AA190" s="79"/>
      <c r="AB190" s="87" t="s">
        <v>3679</v>
      </c>
      <c r="AC190" s="87" t="s">
        <v>3679</v>
      </c>
      <c r="AD190" s="87"/>
      <c r="AE190" s="87"/>
      <c r="AF190" s="87" t="s">
        <v>402</v>
      </c>
    </row>
    <row r="191" spans="1:32" ht="15">
      <c r="A191" s="90" t="s">
        <v>8303</v>
      </c>
      <c r="B191" s="66" t="s">
        <v>8402</v>
      </c>
      <c r="C191" s="66" t="s">
        <v>58</v>
      </c>
      <c r="D191" s="124"/>
      <c r="E191" s="123"/>
      <c r="F191" s="125"/>
      <c r="G191" s="126"/>
      <c r="H191" s="126"/>
      <c r="I191" s="127">
        <v>191</v>
      </c>
      <c r="J191" s="128"/>
      <c r="K191" s="48">
        <v>1</v>
      </c>
      <c r="L191" s="48">
        <v>1</v>
      </c>
      <c r="M191" s="48">
        <v>0</v>
      </c>
      <c r="N191" s="48">
        <v>1</v>
      </c>
      <c r="O191" s="48">
        <v>1</v>
      </c>
      <c r="P191" s="49" t="s">
        <v>8113</v>
      </c>
      <c r="Q191" s="49" t="s">
        <v>8113</v>
      </c>
      <c r="R191" s="48">
        <v>1</v>
      </c>
      <c r="S191" s="48">
        <v>1</v>
      </c>
      <c r="T191" s="48">
        <v>1</v>
      </c>
      <c r="U191" s="48">
        <v>1</v>
      </c>
      <c r="V191" s="48">
        <v>0</v>
      </c>
      <c r="W191" s="49">
        <v>0</v>
      </c>
      <c r="X191" s="49" t="s">
        <v>8113</v>
      </c>
      <c r="Y191" s="79"/>
      <c r="Z191" s="79"/>
      <c r="AA191" s="79"/>
      <c r="AB191" s="87" t="s">
        <v>3679</v>
      </c>
      <c r="AC191" s="87" t="s">
        <v>3679</v>
      </c>
      <c r="AD191" s="87"/>
      <c r="AE191" s="87"/>
      <c r="AF191" s="87" t="s">
        <v>323</v>
      </c>
    </row>
    <row r="192" spans="1:32" ht="15">
      <c r="A192" s="90" t="s">
        <v>8304</v>
      </c>
      <c r="B192" s="66" t="s">
        <v>8403</v>
      </c>
      <c r="C192" s="66" t="s">
        <v>58</v>
      </c>
      <c r="D192" s="124"/>
      <c r="E192" s="123"/>
      <c r="F192" s="125"/>
      <c r="G192" s="126"/>
      <c r="H192" s="126"/>
      <c r="I192" s="127">
        <v>192</v>
      </c>
      <c r="J192" s="128"/>
      <c r="K192" s="48">
        <v>1</v>
      </c>
      <c r="L192" s="48">
        <v>1</v>
      </c>
      <c r="M192" s="48">
        <v>0</v>
      </c>
      <c r="N192" s="48">
        <v>1</v>
      </c>
      <c r="O192" s="48">
        <v>1</v>
      </c>
      <c r="P192" s="49" t="s">
        <v>8113</v>
      </c>
      <c r="Q192" s="49" t="s">
        <v>8113</v>
      </c>
      <c r="R192" s="48">
        <v>1</v>
      </c>
      <c r="S192" s="48">
        <v>1</v>
      </c>
      <c r="T192" s="48">
        <v>1</v>
      </c>
      <c r="U192" s="48">
        <v>1</v>
      </c>
      <c r="V192" s="48">
        <v>0</v>
      </c>
      <c r="W192" s="49">
        <v>0</v>
      </c>
      <c r="X192" s="49" t="s">
        <v>8113</v>
      </c>
      <c r="Y192" s="79"/>
      <c r="Z192" s="79"/>
      <c r="AA192" s="79"/>
      <c r="AB192" s="87" t="s">
        <v>3679</v>
      </c>
      <c r="AC192" s="87" t="s">
        <v>3679</v>
      </c>
      <c r="AD192" s="87"/>
      <c r="AE192" s="87"/>
      <c r="AF192" s="87" t="s">
        <v>274</v>
      </c>
    </row>
    <row r="193" spans="1:32" ht="15">
      <c r="A193" s="90" t="s">
        <v>8305</v>
      </c>
      <c r="B193" s="66" t="s">
        <v>8404</v>
      </c>
      <c r="C193" s="66" t="s">
        <v>58</v>
      </c>
      <c r="D193" s="124"/>
      <c r="E193" s="123"/>
      <c r="F193" s="125"/>
      <c r="G193" s="126"/>
      <c r="H193" s="126"/>
      <c r="I193" s="127">
        <v>193</v>
      </c>
      <c r="J193" s="128"/>
      <c r="K193" s="48">
        <v>1</v>
      </c>
      <c r="L193" s="48">
        <v>1</v>
      </c>
      <c r="M193" s="48">
        <v>0</v>
      </c>
      <c r="N193" s="48">
        <v>1</v>
      </c>
      <c r="O193" s="48">
        <v>1</v>
      </c>
      <c r="P193" s="49" t="s">
        <v>8113</v>
      </c>
      <c r="Q193" s="49" t="s">
        <v>8113</v>
      </c>
      <c r="R193" s="48">
        <v>1</v>
      </c>
      <c r="S193" s="48">
        <v>1</v>
      </c>
      <c r="T193" s="48">
        <v>1</v>
      </c>
      <c r="U193" s="48">
        <v>1</v>
      </c>
      <c r="V193" s="48">
        <v>0</v>
      </c>
      <c r="W193" s="49">
        <v>0</v>
      </c>
      <c r="X193" s="49" t="s">
        <v>8113</v>
      </c>
      <c r="Y193" s="79"/>
      <c r="Z193" s="79"/>
      <c r="AA193" s="79"/>
      <c r="AB193" s="87" t="s">
        <v>3679</v>
      </c>
      <c r="AC193" s="87" t="s">
        <v>3679</v>
      </c>
      <c r="AD193" s="87"/>
      <c r="AE193" s="87"/>
      <c r="AF193" s="87" t="s">
        <v>677</v>
      </c>
    </row>
    <row r="194" spans="1:32" ht="15">
      <c r="A194" s="90" t="s">
        <v>8306</v>
      </c>
      <c r="B194" s="66" t="s">
        <v>8405</v>
      </c>
      <c r="C194" s="66" t="s">
        <v>58</v>
      </c>
      <c r="D194" s="124"/>
      <c r="E194" s="123"/>
      <c r="F194" s="125"/>
      <c r="G194" s="126"/>
      <c r="H194" s="126"/>
      <c r="I194" s="127">
        <v>194</v>
      </c>
      <c r="J194" s="128"/>
      <c r="K194" s="48">
        <v>1</v>
      </c>
      <c r="L194" s="48">
        <v>1</v>
      </c>
      <c r="M194" s="48">
        <v>0</v>
      </c>
      <c r="N194" s="48">
        <v>1</v>
      </c>
      <c r="O194" s="48">
        <v>1</v>
      </c>
      <c r="P194" s="49" t="s">
        <v>8113</v>
      </c>
      <c r="Q194" s="49" t="s">
        <v>8113</v>
      </c>
      <c r="R194" s="48">
        <v>1</v>
      </c>
      <c r="S194" s="48">
        <v>1</v>
      </c>
      <c r="T194" s="48">
        <v>1</v>
      </c>
      <c r="U194" s="48">
        <v>1</v>
      </c>
      <c r="V194" s="48">
        <v>0</v>
      </c>
      <c r="W194" s="49">
        <v>0</v>
      </c>
      <c r="X194" s="49" t="s">
        <v>8113</v>
      </c>
      <c r="Y194" s="79"/>
      <c r="Z194" s="79"/>
      <c r="AA194" s="79"/>
      <c r="AB194" s="87" t="s">
        <v>8640</v>
      </c>
      <c r="AC194" s="87" t="s">
        <v>3679</v>
      </c>
      <c r="AD194" s="87"/>
      <c r="AE194" s="87"/>
      <c r="AF194" s="87" t="s">
        <v>484</v>
      </c>
    </row>
    <row r="195" spans="1:32" ht="15">
      <c r="A195" s="90" t="s">
        <v>8307</v>
      </c>
      <c r="B195" s="66" t="s">
        <v>8394</v>
      </c>
      <c r="C195" s="66" t="s">
        <v>60</v>
      </c>
      <c r="D195" s="124"/>
      <c r="E195" s="123"/>
      <c r="F195" s="125"/>
      <c r="G195" s="126"/>
      <c r="H195" s="126"/>
      <c r="I195" s="127">
        <v>195</v>
      </c>
      <c r="J195" s="128"/>
      <c r="K195" s="48">
        <v>1</v>
      </c>
      <c r="L195" s="48">
        <v>1</v>
      </c>
      <c r="M195" s="48">
        <v>0</v>
      </c>
      <c r="N195" s="48">
        <v>1</v>
      </c>
      <c r="O195" s="48">
        <v>1</v>
      </c>
      <c r="P195" s="49" t="s">
        <v>8113</v>
      </c>
      <c r="Q195" s="49" t="s">
        <v>8113</v>
      </c>
      <c r="R195" s="48">
        <v>1</v>
      </c>
      <c r="S195" s="48">
        <v>1</v>
      </c>
      <c r="T195" s="48">
        <v>1</v>
      </c>
      <c r="U195" s="48">
        <v>1</v>
      </c>
      <c r="V195" s="48">
        <v>0</v>
      </c>
      <c r="W195" s="49">
        <v>0</v>
      </c>
      <c r="X195" s="49" t="s">
        <v>8113</v>
      </c>
      <c r="Y195" s="79"/>
      <c r="Z195" s="79"/>
      <c r="AA195" s="79"/>
      <c r="AB195" s="87" t="s">
        <v>3679</v>
      </c>
      <c r="AC195" s="87" t="s">
        <v>3679</v>
      </c>
      <c r="AD195" s="87"/>
      <c r="AE195" s="87"/>
      <c r="AF195" s="87" t="s">
        <v>441</v>
      </c>
    </row>
    <row r="196" spans="1:32" ht="15">
      <c r="A196" s="90" t="s">
        <v>8308</v>
      </c>
      <c r="B196" s="66" t="s">
        <v>8395</v>
      </c>
      <c r="C196" s="66" t="s">
        <v>60</v>
      </c>
      <c r="D196" s="124"/>
      <c r="E196" s="123"/>
      <c r="F196" s="125"/>
      <c r="G196" s="126"/>
      <c r="H196" s="126"/>
      <c r="I196" s="127">
        <v>196</v>
      </c>
      <c r="J196" s="128"/>
      <c r="K196" s="48">
        <v>1</v>
      </c>
      <c r="L196" s="48">
        <v>1</v>
      </c>
      <c r="M196" s="48">
        <v>0</v>
      </c>
      <c r="N196" s="48">
        <v>1</v>
      </c>
      <c r="O196" s="48">
        <v>1</v>
      </c>
      <c r="P196" s="49" t="s">
        <v>8113</v>
      </c>
      <c r="Q196" s="49" t="s">
        <v>8113</v>
      </c>
      <c r="R196" s="48">
        <v>1</v>
      </c>
      <c r="S196" s="48">
        <v>1</v>
      </c>
      <c r="T196" s="48">
        <v>1</v>
      </c>
      <c r="U196" s="48">
        <v>1</v>
      </c>
      <c r="V196" s="48">
        <v>0</v>
      </c>
      <c r="W196" s="49">
        <v>0</v>
      </c>
      <c r="X196" s="49" t="s">
        <v>8113</v>
      </c>
      <c r="Y196" s="79"/>
      <c r="Z196" s="79"/>
      <c r="AA196" s="79"/>
      <c r="AB196" s="87" t="s">
        <v>3679</v>
      </c>
      <c r="AC196" s="87" t="s">
        <v>3679</v>
      </c>
      <c r="AD196" s="87"/>
      <c r="AE196" s="87"/>
      <c r="AF196" s="87" t="s">
        <v>483</v>
      </c>
    </row>
    <row r="197" spans="1:32" ht="15">
      <c r="A197" s="90" t="s">
        <v>8309</v>
      </c>
      <c r="B197" s="66" t="s">
        <v>8396</v>
      </c>
      <c r="C197" s="66" t="s">
        <v>60</v>
      </c>
      <c r="D197" s="124"/>
      <c r="E197" s="123"/>
      <c r="F197" s="125"/>
      <c r="G197" s="126"/>
      <c r="H197" s="126"/>
      <c r="I197" s="127">
        <v>197</v>
      </c>
      <c r="J197" s="128"/>
      <c r="K197" s="48">
        <v>1</v>
      </c>
      <c r="L197" s="48">
        <v>1</v>
      </c>
      <c r="M197" s="48">
        <v>0</v>
      </c>
      <c r="N197" s="48">
        <v>1</v>
      </c>
      <c r="O197" s="48">
        <v>1</v>
      </c>
      <c r="P197" s="49" t="s">
        <v>8113</v>
      </c>
      <c r="Q197" s="49" t="s">
        <v>8113</v>
      </c>
      <c r="R197" s="48">
        <v>1</v>
      </c>
      <c r="S197" s="48">
        <v>1</v>
      </c>
      <c r="T197" s="48">
        <v>1</v>
      </c>
      <c r="U197" s="48">
        <v>1</v>
      </c>
      <c r="V197" s="48">
        <v>0</v>
      </c>
      <c r="W197" s="49">
        <v>0</v>
      </c>
      <c r="X197" s="49" t="s">
        <v>8113</v>
      </c>
      <c r="Y197" s="79"/>
      <c r="Z197" s="79"/>
      <c r="AA197" s="79"/>
      <c r="AB197" s="87" t="s">
        <v>3679</v>
      </c>
      <c r="AC197" s="87" t="s">
        <v>3679</v>
      </c>
      <c r="AD197" s="87"/>
      <c r="AE197" s="87"/>
      <c r="AF197" s="87" t="s">
        <v>640</v>
      </c>
    </row>
    <row r="198" spans="1:32" ht="15">
      <c r="A198" s="90" t="s">
        <v>8310</v>
      </c>
      <c r="B198" s="66" t="s">
        <v>8397</v>
      </c>
      <c r="C198" s="66" t="s">
        <v>60</v>
      </c>
      <c r="D198" s="124"/>
      <c r="E198" s="123"/>
      <c r="F198" s="125"/>
      <c r="G198" s="126"/>
      <c r="H198" s="126"/>
      <c r="I198" s="127">
        <v>198</v>
      </c>
      <c r="J198" s="128"/>
      <c r="K198" s="48">
        <v>1</v>
      </c>
      <c r="L198" s="48">
        <v>1</v>
      </c>
      <c r="M198" s="48">
        <v>0</v>
      </c>
      <c r="N198" s="48">
        <v>1</v>
      </c>
      <c r="O198" s="48">
        <v>1</v>
      </c>
      <c r="P198" s="49" t="s">
        <v>8113</v>
      </c>
      <c r="Q198" s="49" t="s">
        <v>8113</v>
      </c>
      <c r="R198" s="48">
        <v>1</v>
      </c>
      <c r="S198" s="48">
        <v>1</v>
      </c>
      <c r="T198" s="48">
        <v>1</v>
      </c>
      <c r="U198" s="48">
        <v>1</v>
      </c>
      <c r="V198" s="48">
        <v>0</v>
      </c>
      <c r="W198" s="49">
        <v>0</v>
      </c>
      <c r="X198" s="49" t="s">
        <v>8113</v>
      </c>
      <c r="Y198" s="79" t="s">
        <v>1274</v>
      </c>
      <c r="Z198" s="79" t="s">
        <v>1321</v>
      </c>
      <c r="AA198" s="79" t="s">
        <v>8506</v>
      </c>
      <c r="AB198" s="87" t="s">
        <v>3679</v>
      </c>
      <c r="AC198" s="87" t="s">
        <v>3679</v>
      </c>
      <c r="AD198" s="87"/>
      <c r="AE198" s="87"/>
      <c r="AF198" s="87" t="s">
        <v>439</v>
      </c>
    </row>
    <row r="199" spans="1:32" ht="15">
      <c r="A199" s="90" t="s">
        <v>8311</v>
      </c>
      <c r="B199" s="66" t="s">
        <v>8398</v>
      </c>
      <c r="C199" s="66" t="s">
        <v>60</v>
      </c>
      <c r="D199" s="124"/>
      <c r="E199" s="123"/>
      <c r="F199" s="125"/>
      <c r="G199" s="126"/>
      <c r="H199" s="126"/>
      <c r="I199" s="127">
        <v>199</v>
      </c>
      <c r="J199" s="128"/>
      <c r="K199" s="48">
        <v>1</v>
      </c>
      <c r="L199" s="48">
        <v>1</v>
      </c>
      <c r="M199" s="48">
        <v>0</v>
      </c>
      <c r="N199" s="48">
        <v>1</v>
      </c>
      <c r="O199" s="48">
        <v>1</v>
      </c>
      <c r="P199" s="49" t="s">
        <v>8113</v>
      </c>
      <c r="Q199" s="49" t="s">
        <v>8113</v>
      </c>
      <c r="R199" s="48">
        <v>1</v>
      </c>
      <c r="S199" s="48">
        <v>1</v>
      </c>
      <c r="T199" s="48">
        <v>1</v>
      </c>
      <c r="U199" s="48">
        <v>1</v>
      </c>
      <c r="V199" s="48">
        <v>0</v>
      </c>
      <c r="W199" s="49">
        <v>0</v>
      </c>
      <c r="X199" s="49" t="s">
        <v>8113</v>
      </c>
      <c r="Y199" s="79" t="s">
        <v>1252</v>
      </c>
      <c r="Z199" s="79" t="s">
        <v>1316</v>
      </c>
      <c r="AA199" s="79"/>
      <c r="AB199" s="87" t="s">
        <v>3679</v>
      </c>
      <c r="AC199" s="87" t="s">
        <v>3679</v>
      </c>
      <c r="AD199" s="87"/>
      <c r="AE199" s="87"/>
      <c r="AF199" s="87" t="s">
        <v>264</v>
      </c>
    </row>
    <row r="200" spans="1:32" ht="15">
      <c r="A200" s="90" t="s">
        <v>8312</v>
      </c>
      <c r="B200" s="66" t="s">
        <v>8399</v>
      </c>
      <c r="C200" s="66" t="s">
        <v>60</v>
      </c>
      <c r="D200" s="124"/>
      <c r="E200" s="123"/>
      <c r="F200" s="125"/>
      <c r="G200" s="126"/>
      <c r="H200" s="126"/>
      <c r="I200" s="127">
        <v>200</v>
      </c>
      <c r="J200" s="128"/>
      <c r="K200" s="48">
        <v>1</v>
      </c>
      <c r="L200" s="48">
        <v>1</v>
      </c>
      <c r="M200" s="48">
        <v>0</v>
      </c>
      <c r="N200" s="48">
        <v>1</v>
      </c>
      <c r="O200" s="48">
        <v>1</v>
      </c>
      <c r="P200" s="49" t="s">
        <v>8113</v>
      </c>
      <c r="Q200" s="49" t="s">
        <v>8113</v>
      </c>
      <c r="R200" s="48">
        <v>1</v>
      </c>
      <c r="S200" s="48">
        <v>1</v>
      </c>
      <c r="T200" s="48">
        <v>1</v>
      </c>
      <c r="U200" s="48">
        <v>1</v>
      </c>
      <c r="V200" s="48">
        <v>0</v>
      </c>
      <c r="W200" s="49">
        <v>0</v>
      </c>
      <c r="X200" s="49" t="s">
        <v>8113</v>
      </c>
      <c r="Y200" s="79" t="s">
        <v>1303</v>
      </c>
      <c r="Z200" s="79" t="s">
        <v>1314</v>
      </c>
      <c r="AA200" s="79"/>
      <c r="AB200" s="87" t="s">
        <v>8641</v>
      </c>
      <c r="AC200" s="87" t="s">
        <v>3679</v>
      </c>
      <c r="AD200" s="87"/>
      <c r="AE200" s="87"/>
      <c r="AF200" s="87" t="s">
        <v>626</v>
      </c>
    </row>
    <row r="201" spans="1:32" ht="15">
      <c r="A201" s="90" t="s">
        <v>8313</v>
      </c>
      <c r="B201" s="66" t="s">
        <v>8400</v>
      </c>
      <c r="C201" s="66" t="s">
        <v>60</v>
      </c>
      <c r="D201" s="124"/>
      <c r="E201" s="123"/>
      <c r="F201" s="125"/>
      <c r="G201" s="126"/>
      <c r="H201" s="126"/>
      <c r="I201" s="127">
        <v>201</v>
      </c>
      <c r="J201" s="128"/>
      <c r="K201" s="48">
        <v>1</v>
      </c>
      <c r="L201" s="48">
        <v>1</v>
      </c>
      <c r="M201" s="48">
        <v>0</v>
      </c>
      <c r="N201" s="48">
        <v>1</v>
      </c>
      <c r="O201" s="48">
        <v>1</v>
      </c>
      <c r="P201" s="49" t="s">
        <v>8113</v>
      </c>
      <c r="Q201" s="49" t="s">
        <v>8113</v>
      </c>
      <c r="R201" s="48">
        <v>1</v>
      </c>
      <c r="S201" s="48">
        <v>1</v>
      </c>
      <c r="T201" s="48">
        <v>1</v>
      </c>
      <c r="U201" s="48">
        <v>1</v>
      </c>
      <c r="V201" s="48">
        <v>0</v>
      </c>
      <c r="W201" s="49">
        <v>0</v>
      </c>
      <c r="X201" s="49" t="s">
        <v>8113</v>
      </c>
      <c r="Y201" s="79"/>
      <c r="Z201" s="79"/>
      <c r="AA201" s="79"/>
      <c r="AB201" s="87" t="s">
        <v>3679</v>
      </c>
      <c r="AC201" s="87" t="s">
        <v>3679</v>
      </c>
      <c r="AD201" s="87"/>
      <c r="AE201" s="87"/>
      <c r="AF201" s="87" t="s">
        <v>554</v>
      </c>
    </row>
    <row r="202" spans="1:32" ht="15">
      <c r="A202" s="90" t="s">
        <v>8314</v>
      </c>
      <c r="B202" s="66" t="s">
        <v>8401</v>
      </c>
      <c r="C202" s="66" t="s">
        <v>60</v>
      </c>
      <c r="D202" s="124"/>
      <c r="E202" s="123"/>
      <c r="F202" s="125"/>
      <c r="G202" s="126"/>
      <c r="H202" s="126"/>
      <c r="I202" s="127">
        <v>202</v>
      </c>
      <c r="J202" s="128"/>
      <c r="K202" s="48">
        <v>1</v>
      </c>
      <c r="L202" s="48">
        <v>1</v>
      </c>
      <c r="M202" s="48">
        <v>0</v>
      </c>
      <c r="N202" s="48">
        <v>1</v>
      </c>
      <c r="O202" s="48">
        <v>1</v>
      </c>
      <c r="P202" s="49" t="s">
        <v>8113</v>
      </c>
      <c r="Q202" s="49" t="s">
        <v>8113</v>
      </c>
      <c r="R202" s="48">
        <v>1</v>
      </c>
      <c r="S202" s="48">
        <v>1</v>
      </c>
      <c r="T202" s="48">
        <v>1</v>
      </c>
      <c r="U202" s="48">
        <v>1</v>
      </c>
      <c r="V202" s="48">
        <v>0</v>
      </c>
      <c r="W202" s="49">
        <v>0</v>
      </c>
      <c r="X202" s="49" t="s">
        <v>8113</v>
      </c>
      <c r="Y202" s="79" t="s">
        <v>1267</v>
      </c>
      <c r="Z202" s="79" t="s">
        <v>1321</v>
      </c>
      <c r="AA202" s="79" t="s">
        <v>1354</v>
      </c>
      <c r="AB202" s="87" t="s">
        <v>8642</v>
      </c>
      <c r="AC202" s="87" t="s">
        <v>3679</v>
      </c>
      <c r="AD202" s="87"/>
      <c r="AE202" s="87"/>
      <c r="AF202" s="87" t="s">
        <v>383</v>
      </c>
    </row>
    <row r="203" spans="1:32" ht="15">
      <c r="A203" s="90" t="s">
        <v>8315</v>
      </c>
      <c r="B203" s="66" t="s">
        <v>8402</v>
      </c>
      <c r="C203" s="66" t="s">
        <v>60</v>
      </c>
      <c r="D203" s="124"/>
      <c r="E203" s="123"/>
      <c r="F203" s="125"/>
      <c r="G203" s="126"/>
      <c r="H203" s="126"/>
      <c r="I203" s="127">
        <v>203</v>
      </c>
      <c r="J203" s="128"/>
      <c r="K203" s="48">
        <v>1</v>
      </c>
      <c r="L203" s="48">
        <v>1</v>
      </c>
      <c r="M203" s="48">
        <v>0</v>
      </c>
      <c r="N203" s="48">
        <v>1</v>
      </c>
      <c r="O203" s="48">
        <v>1</v>
      </c>
      <c r="P203" s="49" t="s">
        <v>8113</v>
      </c>
      <c r="Q203" s="49" t="s">
        <v>8113</v>
      </c>
      <c r="R203" s="48">
        <v>1</v>
      </c>
      <c r="S203" s="48">
        <v>1</v>
      </c>
      <c r="T203" s="48">
        <v>1</v>
      </c>
      <c r="U203" s="48">
        <v>1</v>
      </c>
      <c r="V203" s="48">
        <v>0</v>
      </c>
      <c r="W203" s="49">
        <v>0</v>
      </c>
      <c r="X203" s="49" t="s">
        <v>8113</v>
      </c>
      <c r="Y203" s="79" t="s">
        <v>1265</v>
      </c>
      <c r="Z203" s="79" t="s">
        <v>1321</v>
      </c>
      <c r="AA203" s="79" t="s">
        <v>1349</v>
      </c>
      <c r="AB203" s="87" t="s">
        <v>8643</v>
      </c>
      <c r="AC203" s="87" t="s">
        <v>3679</v>
      </c>
      <c r="AD203" s="87"/>
      <c r="AE203" s="87"/>
      <c r="AF203" s="87" t="s">
        <v>354</v>
      </c>
    </row>
    <row r="204" spans="1:32" ht="15">
      <c r="A204" s="90" t="s">
        <v>8316</v>
      </c>
      <c r="B204" s="66" t="s">
        <v>8403</v>
      </c>
      <c r="C204" s="66" t="s">
        <v>60</v>
      </c>
      <c r="D204" s="124"/>
      <c r="E204" s="123"/>
      <c r="F204" s="125"/>
      <c r="G204" s="126"/>
      <c r="H204" s="126"/>
      <c r="I204" s="127">
        <v>204</v>
      </c>
      <c r="J204" s="128"/>
      <c r="K204" s="48">
        <v>1</v>
      </c>
      <c r="L204" s="48">
        <v>1</v>
      </c>
      <c r="M204" s="48">
        <v>0</v>
      </c>
      <c r="N204" s="48">
        <v>1</v>
      </c>
      <c r="O204" s="48">
        <v>1</v>
      </c>
      <c r="P204" s="49" t="s">
        <v>8113</v>
      </c>
      <c r="Q204" s="49" t="s">
        <v>8113</v>
      </c>
      <c r="R204" s="48">
        <v>1</v>
      </c>
      <c r="S204" s="48">
        <v>1</v>
      </c>
      <c r="T204" s="48">
        <v>1</v>
      </c>
      <c r="U204" s="48">
        <v>1</v>
      </c>
      <c r="V204" s="48">
        <v>0</v>
      </c>
      <c r="W204" s="49">
        <v>0</v>
      </c>
      <c r="X204" s="49" t="s">
        <v>8113</v>
      </c>
      <c r="Y204" s="79"/>
      <c r="Z204" s="79"/>
      <c r="AA204" s="79"/>
      <c r="AB204" s="87" t="s">
        <v>8644</v>
      </c>
      <c r="AC204" s="87" t="s">
        <v>3679</v>
      </c>
      <c r="AD204" s="87"/>
      <c r="AE204" s="87"/>
      <c r="AF204" s="87" t="s">
        <v>575</v>
      </c>
    </row>
    <row r="205" spans="1:32" ht="15">
      <c r="A205" s="90" t="s">
        <v>8317</v>
      </c>
      <c r="B205" s="66" t="s">
        <v>8404</v>
      </c>
      <c r="C205" s="66" t="s">
        <v>60</v>
      </c>
      <c r="D205" s="124"/>
      <c r="E205" s="123"/>
      <c r="F205" s="125"/>
      <c r="G205" s="126"/>
      <c r="H205" s="126"/>
      <c r="I205" s="127">
        <v>205</v>
      </c>
      <c r="J205" s="128"/>
      <c r="K205" s="48">
        <v>1</v>
      </c>
      <c r="L205" s="48">
        <v>1</v>
      </c>
      <c r="M205" s="48">
        <v>0</v>
      </c>
      <c r="N205" s="48">
        <v>1</v>
      </c>
      <c r="O205" s="48">
        <v>1</v>
      </c>
      <c r="P205" s="49" t="s">
        <v>8113</v>
      </c>
      <c r="Q205" s="49" t="s">
        <v>8113</v>
      </c>
      <c r="R205" s="48">
        <v>1</v>
      </c>
      <c r="S205" s="48">
        <v>1</v>
      </c>
      <c r="T205" s="48">
        <v>1</v>
      </c>
      <c r="U205" s="48">
        <v>1</v>
      </c>
      <c r="V205" s="48">
        <v>0</v>
      </c>
      <c r="W205" s="49">
        <v>0</v>
      </c>
      <c r="X205" s="49" t="s">
        <v>8113</v>
      </c>
      <c r="Y205" s="79" t="s">
        <v>1312</v>
      </c>
      <c r="Z205" s="79" t="s">
        <v>1326</v>
      </c>
      <c r="AA205" s="79"/>
      <c r="AB205" s="87" t="s">
        <v>3679</v>
      </c>
      <c r="AC205" s="87" t="s">
        <v>3679</v>
      </c>
      <c r="AD205" s="87"/>
      <c r="AE205" s="87"/>
      <c r="AF205" s="87" t="s">
        <v>673</v>
      </c>
    </row>
    <row r="206" spans="1:32" ht="15">
      <c r="A206" s="90" t="s">
        <v>8318</v>
      </c>
      <c r="B206" s="66" t="s">
        <v>8405</v>
      </c>
      <c r="C206" s="66" t="s">
        <v>60</v>
      </c>
      <c r="D206" s="124"/>
      <c r="E206" s="123"/>
      <c r="F206" s="125"/>
      <c r="G206" s="126"/>
      <c r="H206" s="126"/>
      <c r="I206" s="127">
        <v>206</v>
      </c>
      <c r="J206" s="128"/>
      <c r="K206" s="48">
        <v>1</v>
      </c>
      <c r="L206" s="48">
        <v>1</v>
      </c>
      <c r="M206" s="48">
        <v>0</v>
      </c>
      <c r="N206" s="48">
        <v>1</v>
      </c>
      <c r="O206" s="48">
        <v>1</v>
      </c>
      <c r="P206" s="49" t="s">
        <v>8113</v>
      </c>
      <c r="Q206" s="49" t="s">
        <v>8113</v>
      </c>
      <c r="R206" s="48">
        <v>1</v>
      </c>
      <c r="S206" s="48">
        <v>1</v>
      </c>
      <c r="T206" s="48">
        <v>1</v>
      </c>
      <c r="U206" s="48">
        <v>1</v>
      </c>
      <c r="V206" s="48">
        <v>0</v>
      </c>
      <c r="W206" s="49">
        <v>0</v>
      </c>
      <c r="X206" s="49" t="s">
        <v>8113</v>
      </c>
      <c r="Y206" s="79"/>
      <c r="Z206" s="79"/>
      <c r="AA206" s="79" t="s">
        <v>1379</v>
      </c>
      <c r="AB206" s="87" t="s">
        <v>1377</v>
      </c>
      <c r="AC206" s="87" t="s">
        <v>3679</v>
      </c>
      <c r="AD206" s="87"/>
      <c r="AE206" s="87"/>
      <c r="AF206" s="87" t="s">
        <v>561</v>
      </c>
    </row>
    <row r="207" spans="1:32" ht="15">
      <c r="A207" s="90" t="s">
        <v>8319</v>
      </c>
      <c r="B207" s="66" t="s">
        <v>8394</v>
      </c>
      <c r="C207" s="66" t="s">
        <v>62</v>
      </c>
      <c r="D207" s="124"/>
      <c r="E207" s="123"/>
      <c r="F207" s="125"/>
      <c r="G207" s="126"/>
      <c r="H207" s="126"/>
      <c r="I207" s="127">
        <v>207</v>
      </c>
      <c r="J207" s="128"/>
      <c r="K207" s="48">
        <v>1</v>
      </c>
      <c r="L207" s="48">
        <v>1</v>
      </c>
      <c r="M207" s="48">
        <v>0</v>
      </c>
      <c r="N207" s="48">
        <v>1</v>
      </c>
      <c r="O207" s="48">
        <v>1</v>
      </c>
      <c r="P207" s="49" t="s">
        <v>8113</v>
      </c>
      <c r="Q207" s="49" t="s">
        <v>8113</v>
      </c>
      <c r="R207" s="48">
        <v>1</v>
      </c>
      <c r="S207" s="48">
        <v>1</v>
      </c>
      <c r="T207" s="48">
        <v>1</v>
      </c>
      <c r="U207" s="48">
        <v>1</v>
      </c>
      <c r="V207" s="48">
        <v>0</v>
      </c>
      <c r="W207" s="49">
        <v>0</v>
      </c>
      <c r="X207" s="49" t="s">
        <v>8113</v>
      </c>
      <c r="Y207" s="79"/>
      <c r="Z207" s="79"/>
      <c r="AA207" s="79"/>
      <c r="AB207" s="87" t="s">
        <v>3679</v>
      </c>
      <c r="AC207" s="87" t="s">
        <v>3679</v>
      </c>
      <c r="AD207" s="87"/>
      <c r="AE207" s="87"/>
      <c r="AF207" s="87" t="s">
        <v>636</v>
      </c>
    </row>
    <row r="208" spans="1:32" ht="15">
      <c r="A208" s="90" t="s">
        <v>8320</v>
      </c>
      <c r="B208" s="66" t="s">
        <v>8395</v>
      </c>
      <c r="C208" s="66" t="s">
        <v>62</v>
      </c>
      <c r="D208" s="124"/>
      <c r="E208" s="123"/>
      <c r="F208" s="125"/>
      <c r="G208" s="126"/>
      <c r="H208" s="126"/>
      <c r="I208" s="127">
        <v>208</v>
      </c>
      <c r="J208" s="128"/>
      <c r="K208" s="48">
        <v>1</v>
      </c>
      <c r="L208" s="48">
        <v>1</v>
      </c>
      <c r="M208" s="48">
        <v>0</v>
      </c>
      <c r="N208" s="48">
        <v>1</v>
      </c>
      <c r="O208" s="48">
        <v>1</v>
      </c>
      <c r="P208" s="49" t="s">
        <v>8113</v>
      </c>
      <c r="Q208" s="49" t="s">
        <v>8113</v>
      </c>
      <c r="R208" s="48">
        <v>1</v>
      </c>
      <c r="S208" s="48">
        <v>1</v>
      </c>
      <c r="T208" s="48">
        <v>1</v>
      </c>
      <c r="U208" s="48">
        <v>1</v>
      </c>
      <c r="V208" s="48">
        <v>0</v>
      </c>
      <c r="W208" s="49">
        <v>0</v>
      </c>
      <c r="X208" s="49" t="s">
        <v>8113</v>
      </c>
      <c r="Y208" s="79"/>
      <c r="Z208" s="79"/>
      <c r="AA208" s="79" t="s">
        <v>1358</v>
      </c>
      <c r="AB208" s="87" t="s">
        <v>3679</v>
      </c>
      <c r="AC208" s="87" t="s">
        <v>3679</v>
      </c>
      <c r="AD208" s="87"/>
      <c r="AE208" s="87"/>
      <c r="AF208" s="87" t="s">
        <v>422</v>
      </c>
    </row>
    <row r="209" spans="1:32" ht="15">
      <c r="A209" s="90" t="s">
        <v>8321</v>
      </c>
      <c r="B209" s="66" t="s">
        <v>8396</v>
      </c>
      <c r="C209" s="66" t="s">
        <v>62</v>
      </c>
      <c r="D209" s="124"/>
      <c r="E209" s="123"/>
      <c r="F209" s="125"/>
      <c r="G209" s="126"/>
      <c r="H209" s="126"/>
      <c r="I209" s="127">
        <v>209</v>
      </c>
      <c r="J209" s="128"/>
      <c r="K209" s="48">
        <v>1</v>
      </c>
      <c r="L209" s="48">
        <v>1</v>
      </c>
      <c r="M209" s="48">
        <v>0</v>
      </c>
      <c r="N209" s="48">
        <v>1</v>
      </c>
      <c r="O209" s="48">
        <v>1</v>
      </c>
      <c r="P209" s="49" t="s">
        <v>8113</v>
      </c>
      <c r="Q209" s="49" t="s">
        <v>8113</v>
      </c>
      <c r="R209" s="48">
        <v>1</v>
      </c>
      <c r="S209" s="48">
        <v>1</v>
      </c>
      <c r="T209" s="48">
        <v>1</v>
      </c>
      <c r="U209" s="48">
        <v>1</v>
      </c>
      <c r="V209" s="48">
        <v>0</v>
      </c>
      <c r="W209" s="49">
        <v>0</v>
      </c>
      <c r="X209" s="49" t="s">
        <v>8113</v>
      </c>
      <c r="Y209" s="79" t="s">
        <v>1302</v>
      </c>
      <c r="Z209" s="79" t="s">
        <v>1314</v>
      </c>
      <c r="AA209" s="79"/>
      <c r="AB209" s="87" t="s">
        <v>3679</v>
      </c>
      <c r="AC209" s="87" t="s">
        <v>3679</v>
      </c>
      <c r="AD209" s="87"/>
      <c r="AE209" s="87"/>
      <c r="AF209" s="87" t="s">
        <v>625</v>
      </c>
    </row>
    <row r="210" spans="1:32" ht="15">
      <c r="A210" s="90" t="s">
        <v>8322</v>
      </c>
      <c r="B210" s="66" t="s">
        <v>8397</v>
      </c>
      <c r="C210" s="66" t="s">
        <v>62</v>
      </c>
      <c r="D210" s="124"/>
      <c r="E210" s="123"/>
      <c r="F210" s="125"/>
      <c r="G210" s="126"/>
      <c r="H210" s="126"/>
      <c r="I210" s="127">
        <v>210</v>
      </c>
      <c r="J210" s="128"/>
      <c r="K210" s="48">
        <v>1</v>
      </c>
      <c r="L210" s="48">
        <v>1</v>
      </c>
      <c r="M210" s="48">
        <v>0</v>
      </c>
      <c r="N210" s="48">
        <v>1</v>
      </c>
      <c r="O210" s="48">
        <v>1</v>
      </c>
      <c r="P210" s="49" t="s">
        <v>8113</v>
      </c>
      <c r="Q210" s="49" t="s">
        <v>8113</v>
      </c>
      <c r="R210" s="48">
        <v>1</v>
      </c>
      <c r="S210" s="48">
        <v>1</v>
      </c>
      <c r="T210" s="48">
        <v>1</v>
      </c>
      <c r="U210" s="48">
        <v>1</v>
      </c>
      <c r="V210" s="48">
        <v>0</v>
      </c>
      <c r="W210" s="49">
        <v>0</v>
      </c>
      <c r="X210" s="49" t="s">
        <v>8113</v>
      </c>
      <c r="Y210" s="79"/>
      <c r="Z210" s="79"/>
      <c r="AA210" s="79"/>
      <c r="AB210" s="87" t="s">
        <v>3679</v>
      </c>
      <c r="AC210" s="87" t="s">
        <v>3679</v>
      </c>
      <c r="AD210" s="87"/>
      <c r="AE210" s="87"/>
      <c r="AF210" s="87" t="s">
        <v>519</v>
      </c>
    </row>
    <row r="211" spans="1:32" ht="15">
      <c r="A211" s="90" t="s">
        <v>8323</v>
      </c>
      <c r="B211" s="66" t="s">
        <v>8398</v>
      </c>
      <c r="C211" s="66" t="s">
        <v>62</v>
      </c>
      <c r="D211" s="124"/>
      <c r="E211" s="123"/>
      <c r="F211" s="125"/>
      <c r="G211" s="126"/>
      <c r="H211" s="126"/>
      <c r="I211" s="127">
        <v>211</v>
      </c>
      <c r="J211" s="128"/>
      <c r="K211" s="48">
        <v>1</v>
      </c>
      <c r="L211" s="48">
        <v>1</v>
      </c>
      <c r="M211" s="48">
        <v>0</v>
      </c>
      <c r="N211" s="48">
        <v>1</v>
      </c>
      <c r="O211" s="48">
        <v>1</v>
      </c>
      <c r="P211" s="49" t="s">
        <v>8113</v>
      </c>
      <c r="Q211" s="49" t="s">
        <v>8113</v>
      </c>
      <c r="R211" s="48">
        <v>1</v>
      </c>
      <c r="S211" s="48">
        <v>1</v>
      </c>
      <c r="T211" s="48">
        <v>1</v>
      </c>
      <c r="U211" s="48">
        <v>1</v>
      </c>
      <c r="V211" s="48">
        <v>0</v>
      </c>
      <c r="W211" s="49">
        <v>0</v>
      </c>
      <c r="X211" s="49" t="s">
        <v>8113</v>
      </c>
      <c r="Y211" s="79"/>
      <c r="Z211" s="79"/>
      <c r="AA211" s="79"/>
      <c r="AB211" s="87" t="s">
        <v>3679</v>
      </c>
      <c r="AC211" s="87" t="s">
        <v>3679</v>
      </c>
      <c r="AD211" s="87"/>
      <c r="AE211" s="87"/>
      <c r="AF211" s="87" t="s">
        <v>469</v>
      </c>
    </row>
    <row r="212" spans="1:32" ht="15">
      <c r="A212" s="90" t="s">
        <v>8324</v>
      </c>
      <c r="B212" s="66" t="s">
        <v>8399</v>
      </c>
      <c r="C212" s="66" t="s">
        <v>62</v>
      </c>
      <c r="D212" s="124"/>
      <c r="E212" s="123"/>
      <c r="F212" s="125"/>
      <c r="G212" s="126"/>
      <c r="H212" s="126"/>
      <c r="I212" s="127">
        <v>212</v>
      </c>
      <c r="J212" s="128"/>
      <c r="K212" s="48">
        <v>1</v>
      </c>
      <c r="L212" s="48">
        <v>1</v>
      </c>
      <c r="M212" s="48">
        <v>0</v>
      </c>
      <c r="N212" s="48">
        <v>1</v>
      </c>
      <c r="O212" s="48">
        <v>1</v>
      </c>
      <c r="P212" s="49" t="s">
        <v>8113</v>
      </c>
      <c r="Q212" s="49" t="s">
        <v>8113</v>
      </c>
      <c r="R212" s="48">
        <v>1</v>
      </c>
      <c r="S212" s="48">
        <v>1</v>
      </c>
      <c r="T212" s="48">
        <v>1</v>
      </c>
      <c r="U212" s="48">
        <v>1</v>
      </c>
      <c r="V212" s="48">
        <v>0</v>
      </c>
      <c r="W212" s="49">
        <v>0</v>
      </c>
      <c r="X212" s="49" t="s">
        <v>8113</v>
      </c>
      <c r="Y212" s="79"/>
      <c r="Z212" s="79"/>
      <c r="AA212" s="79"/>
      <c r="AB212" s="87" t="s">
        <v>3679</v>
      </c>
      <c r="AC212" s="87" t="s">
        <v>3679</v>
      </c>
      <c r="AD212" s="87"/>
      <c r="AE212" s="87"/>
      <c r="AF212" s="87" t="s">
        <v>386</v>
      </c>
    </row>
    <row r="213" spans="1:32" ht="15">
      <c r="A213" s="90" t="s">
        <v>8325</v>
      </c>
      <c r="B213" s="66" t="s">
        <v>8400</v>
      </c>
      <c r="C213" s="66" t="s">
        <v>62</v>
      </c>
      <c r="D213" s="124"/>
      <c r="E213" s="123"/>
      <c r="F213" s="125"/>
      <c r="G213" s="126"/>
      <c r="H213" s="126"/>
      <c r="I213" s="127">
        <v>213</v>
      </c>
      <c r="J213" s="128"/>
      <c r="K213" s="48">
        <v>1</v>
      </c>
      <c r="L213" s="48">
        <v>1</v>
      </c>
      <c r="M213" s="48">
        <v>0</v>
      </c>
      <c r="N213" s="48">
        <v>1</v>
      </c>
      <c r="O213" s="48">
        <v>1</v>
      </c>
      <c r="P213" s="49" t="s">
        <v>8113</v>
      </c>
      <c r="Q213" s="49" t="s">
        <v>8113</v>
      </c>
      <c r="R213" s="48">
        <v>1</v>
      </c>
      <c r="S213" s="48">
        <v>1</v>
      </c>
      <c r="T213" s="48">
        <v>1</v>
      </c>
      <c r="U213" s="48">
        <v>1</v>
      </c>
      <c r="V213" s="48">
        <v>0</v>
      </c>
      <c r="W213" s="49">
        <v>0</v>
      </c>
      <c r="X213" s="49" t="s">
        <v>8113</v>
      </c>
      <c r="Y213" s="79" t="s">
        <v>1291</v>
      </c>
      <c r="Z213" s="79" t="s">
        <v>1314</v>
      </c>
      <c r="AA213" s="79"/>
      <c r="AB213" s="87" t="s">
        <v>3679</v>
      </c>
      <c r="AC213" s="87" t="s">
        <v>3679</v>
      </c>
      <c r="AD213" s="87"/>
      <c r="AE213" s="87"/>
      <c r="AF213" s="87" t="s">
        <v>534</v>
      </c>
    </row>
    <row r="214" spans="1:32" ht="15">
      <c r="A214" s="90" t="s">
        <v>8326</v>
      </c>
      <c r="B214" s="66" t="s">
        <v>8401</v>
      </c>
      <c r="C214" s="66" t="s">
        <v>62</v>
      </c>
      <c r="D214" s="124"/>
      <c r="E214" s="123"/>
      <c r="F214" s="125"/>
      <c r="G214" s="126"/>
      <c r="H214" s="126"/>
      <c r="I214" s="127">
        <v>214</v>
      </c>
      <c r="J214" s="128"/>
      <c r="K214" s="48">
        <v>1</v>
      </c>
      <c r="L214" s="48">
        <v>1</v>
      </c>
      <c r="M214" s="48">
        <v>0</v>
      </c>
      <c r="N214" s="48">
        <v>1</v>
      </c>
      <c r="O214" s="48">
        <v>1</v>
      </c>
      <c r="P214" s="49" t="s">
        <v>8113</v>
      </c>
      <c r="Q214" s="49" t="s">
        <v>8113</v>
      </c>
      <c r="R214" s="48">
        <v>1</v>
      </c>
      <c r="S214" s="48">
        <v>1</v>
      </c>
      <c r="T214" s="48">
        <v>1</v>
      </c>
      <c r="U214" s="48">
        <v>1</v>
      </c>
      <c r="V214" s="48">
        <v>0</v>
      </c>
      <c r="W214" s="49">
        <v>0</v>
      </c>
      <c r="X214" s="49" t="s">
        <v>8113</v>
      </c>
      <c r="Y214" s="79"/>
      <c r="Z214" s="79"/>
      <c r="AA214" s="79"/>
      <c r="AB214" s="87" t="s">
        <v>8645</v>
      </c>
      <c r="AC214" s="87" t="s">
        <v>8782</v>
      </c>
      <c r="AD214" s="87"/>
      <c r="AE214" s="87"/>
      <c r="AF214" s="87" t="s">
        <v>542</v>
      </c>
    </row>
    <row r="215" spans="1:32" ht="15">
      <c r="A215" s="90" t="s">
        <v>8327</v>
      </c>
      <c r="B215" s="66" t="s">
        <v>8402</v>
      </c>
      <c r="C215" s="66" t="s">
        <v>62</v>
      </c>
      <c r="D215" s="124"/>
      <c r="E215" s="123"/>
      <c r="F215" s="125"/>
      <c r="G215" s="126"/>
      <c r="H215" s="126"/>
      <c r="I215" s="127">
        <v>215</v>
      </c>
      <c r="J215" s="128"/>
      <c r="K215" s="48">
        <v>1</v>
      </c>
      <c r="L215" s="48">
        <v>0</v>
      </c>
      <c r="M215" s="48">
        <v>2</v>
      </c>
      <c r="N215" s="48">
        <v>2</v>
      </c>
      <c r="O215" s="48">
        <v>2</v>
      </c>
      <c r="P215" s="49" t="s">
        <v>8113</v>
      </c>
      <c r="Q215" s="49" t="s">
        <v>8113</v>
      </c>
      <c r="R215" s="48">
        <v>1</v>
      </c>
      <c r="S215" s="48">
        <v>1</v>
      </c>
      <c r="T215" s="48">
        <v>1</v>
      </c>
      <c r="U215" s="48">
        <v>2</v>
      </c>
      <c r="V215" s="48">
        <v>0</v>
      </c>
      <c r="W215" s="49">
        <v>0</v>
      </c>
      <c r="X215" s="49" t="s">
        <v>8113</v>
      </c>
      <c r="Y215" s="79"/>
      <c r="Z215" s="79"/>
      <c r="AA215" s="79" t="s">
        <v>8507</v>
      </c>
      <c r="AB215" s="87" t="s">
        <v>8646</v>
      </c>
      <c r="AC215" s="87" t="s">
        <v>3679</v>
      </c>
      <c r="AD215" s="87"/>
      <c r="AE215" s="87"/>
      <c r="AF215" s="87" t="s">
        <v>366</v>
      </c>
    </row>
    <row r="216" spans="1:32" ht="15">
      <c r="A216" s="90" t="s">
        <v>8328</v>
      </c>
      <c r="B216" s="66" t="s">
        <v>8403</v>
      </c>
      <c r="C216" s="66" t="s">
        <v>62</v>
      </c>
      <c r="D216" s="124"/>
      <c r="E216" s="123"/>
      <c r="F216" s="125"/>
      <c r="G216" s="126"/>
      <c r="H216" s="126"/>
      <c r="I216" s="127">
        <v>216</v>
      </c>
      <c r="J216" s="128"/>
      <c r="K216" s="48">
        <v>1</v>
      </c>
      <c r="L216" s="48">
        <v>1</v>
      </c>
      <c r="M216" s="48">
        <v>0</v>
      </c>
      <c r="N216" s="48">
        <v>1</v>
      </c>
      <c r="O216" s="48">
        <v>1</v>
      </c>
      <c r="P216" s="49" t="s">
        <v>8113</v>
      </c>
      <c r="Q216" s="49" t="s">
        <v>8113</v>
      </c>
      <c r="R216" s="48">
        <v>1</v>
      </c>
      <c r="S216" s="48">
        <v>1</v>
      </c>
      <c r="T216" s="48">
        <v>1</v>
      </c>
      <c r="U216" s="48">
        <v>1</v>
      </c>
      <c r="V216" s="48">
        <v>0</v>
      </c>
      <c r="W216" s="49">
        <v>0</v>
      </c>
      <c r="X216" s="49" t="s">
        <v>8113</v>
      </c>
      <c r="Y216" s="79"/>
      <c r="Z216" s="79"/>
      <c r="AA216" s="79"/>
      <c r="AB216" s="87" t="s">
        <v>3679</v>
      </c>
      <c r="AC216" s="87" t="s">
        <v>3679</v>
      </c>
      <c r="AD216" s="87"/>
      <c r="AE216" s="87"/>
      <c r="AF216" s="87" t="s">
        <v>563</v>
      </c>
    </row>
    <row r="217" spans="1:32" ht="15">
      <c r="A217" s="90" t="s">
        <v>8329</v>
      </c>
      <c r="B217" s="66" t="s">
        <v>8404</v>
      </c>
      <c r="C217" s="66" t="s">
        <v>62</v>
      </c>
      <c r="D217" s="124"/>
      <c r="E217" s="123"/>
      <c r="F217" s="125"/>
      <c r="G217" s="126"/>
      <c r="H217" s="126"/>
      <c r="I217" s="127">
        <v>217</v>
      </c>
      <c r="J217" s="128"/>
      <c r="K217" s="48">
        <v>1</v>
      </c>
      <c r="L217" s="48">
        <v>1</v>
      </c>
      <c r="M217" s="48">
        <v>0</v>
      </c>
      <c r="N217" s="48">
        <v>1</v>
      </c>
      <c r="O217" s="48">
        <v>1</v>
      </c>
      <c r="P217" s="49" t="s">
        <v>8113</v>
      </c>
      <c r="Q217" s="49" t="s">
        <v>8113</v>
      </c>
      <c r="R217" s="48">
        <v>1</v>
      </c>
      <c r="S217" s="48">
        <v>1</v>
      </c>
      <c r="T217" s="48">
        <v>1</v>
      </c>
      <c r="U217" s="48">
        <v>1</v>
      </c>
      <c r="V217" s="48">
        <v>0</v>
      </c>
      <c r="W217" s="49">
        <v>0</v>
      </c>
      <c r="X217" s="49" t="s">
        <v>8113</v>
      </c>
      <c r="Y217" s="79" t="s">
        <v>1294</v>
      </c>
      <c r="Z217" s="79" t="s">
        <v>1314</v>
      </c>
      <c r="AA217" s="79"/>
      <c r="AB217" s="87" t="s">
        <v>3679</v>
      </c>
      <c r="AC217" s="87" t="s">
        <v>3679</v>
      </c>
      <c r="AD217" s="87"/>
      <c r="AE217" s="87"/>
      <c r="AF217" s="87" t="s">
        <v>555</v>
      </c>
    </row>
    <row r="218" spans="1:32" ht="15">
      <c r="A218" s="90" t="s">
        <v>8330</v>
      </c>
      <c r="B218" s="66" t="s">
        <v>8405</v>
      </c>
      <c r="C218" s="66" t="s">
        <v>62</v>
      </c>
      <c r="D218" s="124"/>
      <c r="E218" s="123"/>
      <c r="F218" s="125"/>
      <c r="G218" s="126"/>
      <c r="H218" s="126"/>
      <c r="I218" s="127">
        <v>218</v>
      </c>
      <c r="J218" s="128"/>
      <c r="K218" s="48">
        <v>1</v>
      </c>
      <c r="L218" s="48">
        <v>1</v>
      </c>
      <c r="M218" s="48">
        <v>0</v>
      </c>
      <c r="N218" s="48">
        <v>1</v>
      </c>
      <c r="O218" s="48">
        <v>1</v>
      </c>
      <c r="P218" s="49" t="s">
        <v>8113</v>
      </c>
      <c r="Q218" s="49" t="s">
        <v>8113</v>
      </c>
      <c r="R218" s="48">
        <v>1</v>
      </c>
      <c r="S218" s="48">
        <v>1</v>
      </c>
      <c r="T218" s="48">
        <v>1</v>
      </c>
      <c r="U218" s="48">
        <v>1</v>
      </c>
      <c r="V218" s="48">
        <v>0</v>
      </c>
      <c r="W218" s="49">
        <v>0</v>
      </c>
      <c r="X218" s="49" t="s">
        <v>8113</v>
      </c>
      <c r="Y218" s="79"/>
      <c r="Z218" s="79"/>
      <c r="AA218" s="79"/>
      <c r="AB218" s="87" t="s">
        <v>3679</v>
      </c>
      <c r="AC218" s="87" t="s">
        <v>3679</v>
      </c>
      <c r="AD218" s="87"/>
      <c r="AE218" s="87"/>
      <c r="AF218" s="87" t="s">
        <v>557</v>
      </c>
    </row>
    <row r="219" spans="1:32" ht="15">
      <c r="A219" s="90" t="s">
        <v>8331</v>
      </c>
      <c r="B219" s="66" t="s">
        <v>8406</v>
      </c>
      <c r="C219" s="66" t="s">
        <v>56</v>
      </c>
      <c r="D219" s="124"/>
      <c r="E219" s="123"/>
      <c r="F219" s="125"/>
      <c r="G219" s="126"/>
      <c r="H219" s="126"/>
      <c r="I219" s="127">
        <v>219</v>
      </c>
      <c r="J219" s="128"/>
      <c r="K219" s="48">
        <v>1</v>
      </c>
      <c r="L219" s="48">
        <v>1</v>
      </c>
      <c r="M219" s="48">
        <v>0</v>
      </c>
      <c r="N219" s="48">
        <v>1</v>
      </c>
      <c r="O219" s="48">
        <v>1</v>
      </c>
      <c r="P219" s="49" t="s">
        <v>8113</v>
      </c>
      <c r="Q219" s="49" t="s">
        <v>8113</v>
      </c>
      <c r="R219" s="48">
        <v>1</v>
      </c>
      <c r="S219" s="48">
        <v>1</v>
      </c>
      <c r="T219" s="48">
        <v>1</v>
      </c>
      <c r="U219" s="48">
        <v>1</v>
      </c>
      <c r="V219" s="48">
        <v>0</v>
      </c>
      <c r="W219" s="49">
        <v>0</v>
      </c>
      <c r="X219" s="49" t="s">
        <v>8113</v>
      </c>
      <c r="Y219" s="79" t="s">
        <v>1293</v>
      </c>
      <c r="Z219" s="79" t="s">
        <v>1334</v>
      </c>
      <c r="AA219" s="79" t="s">
        <v>1377</v>
      </c>
      <c r="AB219" s="87" t="s">
        <v>3679</v>
      </c>
      <c r="AC219" s="87" t="s">
        <v>3679</v>
      </c>
      <c r="AD219" s="87"/>
      <c r="AE219" s="87"/>
      <c r="AF219" s="87" t="s">
        <v>550</v>
      </c>
    </row>
    <row r="220" spans="1:32" ht="15">
      <c r="A220" s="90" t="s">
        <v>8332</v>
      </c>
      <c r="B220" s="66" t="s">
        <v>8407</v>
      </c>
      <c r="C220" s="66" t="s">
        <v>56</v>
      </c>
      <c r="D220" s="124"/>
      <c r="E220" s="123"/>
      <c r="F220" s="125"/>
      <c r="G220" s="126"/>
      <c r="H220" s="126"/>
      <c r="I220" s="127">
        <v>220</v>
      </c>
      <c r="J220" s="128"/>
      <c r="K220" s="48">
        <v>1</v>
      </c>
      <c r="L220" s="48">
        <v>1</v>
      </c>
      <c r="M220" s="48">
        <v>0</v>
      </c>
      <c r="N220" s="48">
        <v>1</v>
      </c>
      <c r="O220" s="48">
        <v>1</v>
      </c>
      <c r="P220" s="49" t="s">
        <v>8113</v>
      </c>
      <c r="Q220" s="49" t="s">
        <v>8113</v>
      </c>
      <c r="R220" s="48">
        <v>1</v>
      </c>
      <c r="S220" s="48">
        <v>1</v>
      </c>
      <c r="T220" s="48">
        <v>1</v>
      </c>
      <c r="U220" s="48">
        <v>1</v>
      </c>
      <c r="V220" s="48">
        <v>0</v>
      </c>
      <c r="W220" s="49">
        <v>0</v>
      </c>
      <c r="X220" s="49" t="s">
        <v>8113</v>
      </c>
      <c r="Y220" s="79"/>
      <c r="Z220" s="79"/>
      <c r="AA220" s="79"/>
      <c r="AB220" s="87" t="s">
        <v>3679</v>
      </c>
      <c r="AC220" s="87" t="s">
        <v>3679</v>
      </c>
      <c r="AD220" s="87"/>
      <c r="AE220" s="87"/>
      <c r="AF220" s="87" t="s">
        <v>639</v>
      </c>
    </row>
    <row r="221" spans="1:32" ht="15">
      <c r="A221" s="90" t="s">
        <v>8333</v>
      </c>
      <c r="B221" s="66" t="s">
        <v>8408</v>
      </c>
      <c r="C221" s="66" t="s">
        <v>56</v>
      </c>
      <c r="D221" s="124"/>
      <c r="E221" s="123"/>
      <c r="F221" s="125"/>
      <c r="G221" s="126"/>
      <c r="H221" s="126"/>
      <c r="I221" s="127">
        <v>221</v>
      </c>
      <c r="J221" s="128"/>
      <c r="K221" s="48">
        <v>1</v>
      </c>
      <c r="L221" s="48">
        <v>1</v>
      </c>
      <c r="M221" s="48">
        <v>0</v>
      </c>
      <c r="N221" s="48">
        <v>1</v>
      </c>
      <c r="O221" s="48">
        <v>1</v>
      </c>
      <c r="P221" s="49" t="s">
        <v>8113</v>
      </c>
      <c r="Q221" s="49" t="s">
        <v>8113</v>
      </c>
      <c r="R221" s="48">
        <v>1</v>
      </c>
      <c r="S221" s="48">
        <v>1</v>
      </c>
      <c r="T221" s="48">
        <v>1</v>
      </c>
      <c r="U221" s="48">
        <v>1</v>
      </c>
      <c r="V221" s="48">
        <v>0</v>
      </c>
      <c r="W221" s="49">
        <v>0</v>
      </c>
      <c r="X221" s="49" t="s">
        <v>8113</v>
      </c>
      <c r="Y221" s="79"/>
      <c r="Z221" s="79"/>
      <c r="AA221" s="79"/>
      <c r="AB221" s="87" t="s">
        <v>8647</v>
      </c>
      <c r="AC221" s="87" t="s">
        <v>3679</v>
      </c>
      <c r="AD221" s="87"/>
      <c r="AE221" s="87"/>
      <c r="AF221" s="87" t="s">
        <v>350</v>
      </c>
    </row>
    <row r="222" spans="1:32" ht="15">
      <c r="A222" s="90" t="s">
        <v>8334</v>
      </c>
      <c r="B222" s="66" t="s">
        <v>8409</v>
      </c>
      <c r="C222" s="66" t="s">
        <v>56</v>
      </c>
      <c r="D222" s="124"/>
      <c r="E222" s="123"/>
      <c r="F222" s="125"/>
      <c r="G222" s="126"/>
      <c r="H222" s="126"/>
      <c r="I222" s="127">
        <v>222</v>
      </c>
      <c r="J222" s="128"/>
      <c r="K222" s="48">
        <v>1</v>
      </c>
      <c r="L222" s="48">
        <v>1</v>
      </c>
      <c r="M222" s="48">
        <v>0</v>
      </c>
      <c r="N222" s="48">
        <v>1</v>
      </c>
      <c r="O222" s="48">
        <v>1</v>
      </c>
      <c r="P222" s="49" t="s">
        <v>8113</v>
      </c>
      <c r="Q222" s="49" t="s">
        <v>8113</v>
      </c>
      <c r="R222" s="48">
        <v>1</v>
      </c>
      <c r="S222" s="48">
        <v>1</v>
      </c>
      <c r="T222" s="48">
        <v>1</v>
      </c>
      <c r="U222" s="48">
        <v>1</v>
      </c>
      <c r="V222" s="48">
        <v>0</v>
      </c>
      <c r="W222" s="49">
        <v>0</v>
      </c>
      <c r="X222" s="49" t="s">
        <v>8113</v>
      </c>
      <c r="Y222" s="79"/>
      <c r="Z222" s="79"/>
      <c r="AA222" s="79"/>
      <c r="AB222" s="87" t="s">
        <v>3679</v>
      </c>
      <c r="AC222" s="87" t="s">
        <v>3679</v>
      </c>
      <c r="AD222" s="87"/>
      <c r="AE222" s="87"/>
      <c r="AF222" s="87" t="s">
        <v>387</v>
      </c>
    </row>
    <row r="223" spans="1:32" ht="15">
      <c r="A223" s="90" t="s">
        <v>8335</v>
      </c>
      <c r="B223" s="66" t="s">
        <v>8410</v>
      </c>
      <c r="C223" s="66" t="s">
        <v>56</v>
      </c>
      <c r="D223" s="124"/>
      <c r="E223" s="123"/>
      <c r="F223" s="125"/>
      <c r="G223" s="126"/>
      <c r="H223" s="126"/>
      <c r="I223" s="127">
        <v>223</v>
      </c>
      <c r="J223" s="128"/>
      <c r="K223" s="48">
        <v>1</v>
      </c>
      <c r="L223" s="48">
        <v>1</v>
      </c>
      <c r="M223" s="48">
        <v>0</v>
      </c>
      <c r="N223" s="48">
        <v>1</v>
      </c>
      <c r="O223" s="48">
        <v>1</v>
      </c>
      <c r="P223" s="49" t="s">
        <v>8113</v>
      </c>
      <c r="Q223" s="49" t="s">
        <v>8113</v>
      </c>
      <c r="R223" s="48">
        <v>1</v>
      </c>
      <c r="S223" s="48">
        <v>1</v>
      </c>
      <c r="T223" s="48">
        <v>1</v>
      </c>
      <c r="U223" s="48">
        <v>1</v>
      </c>
      <c r="V223" s="48">
        <v>0</v>
      </c>
      <c r="W223" s="49">
        <v>0</v>
      </c>
      <c r="X223" s="49" t="s">
        <v>8113</v>
      </c>
      <c r="Y223" s="79"/>
      <c r="Z223" s="79"/>
      <c r="AA223" s="79"/>
      <c r="AB223" s="87" t="s">
        <v>3679</v>
      </c>
      <c r="AC223" s="87" t="s">
        <v>3679</v>
      </c>
      <c r="AD223" s="87"/>
      <c r="AE223" s="87"/>
      <c r="AF223" s="87" t="s">
        <v>398</v>
      </c>
    </row>
    <row r="224" spans="1:32" ht="15">
      <c r="A224" s="90" t="s">
        <v>8336</v>
      </c>
      <c r="B224" s="66" t="s">
        <v>8411</v>
      </c>
      <c r="C224" s="66" t="s">
        <v>56</v>
      </c>
      <c r="D224" s="124"/>
      <c r="E224" s="123"/>
      <c r="F224" s="125"/>
      <c r="G224" s="126"/>
      <c r="H224" s="126"/>
      <c r="I224" s="127">
        <v>224</v>
      </c>
      <c r="J224" s="128"/>
      <c r="K224" s="48">
        <v>1</v>
      </c>
      <c r="L224" s="48">
        <v>1</v>
      </c>
      <c r="M224" s="48">
        <v>0</v>
      </c>
      <c r="N224" s="48">
        <v>1</v>
      </c>
      <c r="O224" s="48">
        <v>1</v>
      </c>
      <c r="P224" s="49" t="s">
        <v>8113</v>
      </c>
      <c r="Q224" s="49" t="s">
        <v>8113</v>
      </c>
      <c r="R224" s="48">
        <v>1</v>
      </c>
      <c r="S224" s="48">
        <v>1</v>
      </c>
      <c r="T224" s="48">
        <v>1</v>
      </c>
      <c r="U224" s="48">
        <v>1</v>
      </c>
      <c r="V224" s="48">
        <v>0</v>
      </c>
      <c r="W224" s="49">
        <v>0</v>
      </c>
      <c r="X224" s="49" t="s">
        <v>8113</v>
      </c>
      <c r="Y224" s="79"/>
      <c r="Z224" s="79"/>
      <c r="AA224" s="79"/>
      <c r="AB224" s="87" t="s">
        <v>8648</v>
      </c>
      <c r="AC224" s="87" t="s">
        <v>8783</v>
      </c>
      <c r="AD224" s="87"/>
      <c r="AE224" s="87"/>
      <c r="AF224" s="87" t="s">
        <v>468</v>
      </c>
    </row>
    <row r="225" spans="1:32" ht="15">
      <c r="A225" s="90" t="s">
        <v>8337</v>
      </c>
      <c r="B225" s="66" t="s">
        <v>8412</v>
      </c>
      <c r="C225" s="66" t="s">
        <v>56</v>
      </c>
      <c r="D225" s="124"/>
      <c r="E225" s="123"/>
      <c r="F225" s="125"/>
      <c r="G225" s="126"/>
      <c r="H225" s="126"/>
      <c r="I225" s="127">
        <v>225</v>
      </c>
      <c r="J225" s="128"/>
      <c r="K225" s="48">
        <v>1</v>
      </c>
      <c r="L225" s="48">
        <v>1</v>
      </c>
      <c r="M225" s="48">
        <v>0</v>
      </c>
      <c r="N225" s="48">
        <v>1</v>
      </c>
      <c r="O225" s="48">
        <v>1</v>
      </c>
      <c r="P225" s="49" t="s">
        <v>8113</v>
      </c>
      <c r="Q225" s="49" t="s">
        <v>8113</v>
      </c>
      <c r="R225" s="48">
        <v>1</v>
      </c>
      <c r="S225" s="48">
        <v>1</v>
      </c>
      <c r="T225" s="48">
        <v>1</v>
      </c>
      <c r="U225" s="48">
        <v>1</v>
      </c>
      <c r="V225" s="48">
        <v>0</v>
      </c>
      <c r="W225" s="49">
        <v>0</v>
      </c>
      <c r="X225" s="49" t="s">
        <v>8113</v>
      </c>
      <c r="Y225" s="79" t="s">
        <v>1311</v>
      </c>
      <c r="Z225" s="79" t="s">
        <v>1314</v>
      </c>
      <c r="AA225" s="79" t="s">
        <v>1364</v>
      </c>
      <c r="AB225" s="87" t="s">
        <v>3679</v>
      </c>
      <c r="AC225" s="87" t="s">
        <v>3679</v>
      </c>
      <c r="AD225" s="87"/>
      <c r="AE225" s="87"/>
      <c r="AF225" s="87" t="s">
        <v>664</v>
      </c>
    </row>
    <row r="226" spans="1:32" ht="15">
      <c r="A226" s="90" t="s">
        <v>8338</v>
      </c>
      <c r="B226" s="66" t="s">
        <v>8413</v>
      </c>
      <c r="C226" s="66" t="s">
        <v>56</v>
      </c>
      <c r="D226" s="124"/>
      <c r="E226" s="123"/>
      <c r="F226" s="125"/>
      <c r="G226" s="126"/>
      <c r="H226" s="126"/>
      <c r="I226" s="127">
        <v>226</v>
      </c>
      <c r="J226" s="128"/>
      <c r="K226" s="48">
        <v>1</v>
      </c>
      <c r="L226" s="48">
        <v>1</v>
      </c>
      <c r="M226" s="48">
        <v>0</v>
      </c>
      <c r="N226" s="48">
        <v>1</v>
      </c>
      <c r="O226" s="48">
        <v>1</v>
      </c>
      <c r="P226" s="49" t="s">
        <v>8113</v>
      </c>
      <c r="Q226" s="49" t="s">
        <v>8113</v>
      </c>
      <c r="R226" s="48">
        <v>1</v>
      </c>
      <c r="S226" s="48">
        <v>1</v>
      </c>
      <c r="T226" s="48">
        <v>1</v>
      </c>
      <c r="U226" s="48">
        <v>1</v>
      </c>
      <c r="V226" s="48">
        <v>0</v>
      </c>
      <c r="W226" s="49">
        <v>0</v>
      </c>
      <c r="X226" s="49" t="s">
        <v>8113</v>
      </c>
      <c r="Y226" s="79"/>
      <c r="Z226" s="79"/>
      <c r="AA226" s="79"/>
      <c r="AB226" s="87" t="s">
        <v>8649</v>
      </c>
      <c r="AC226" s="87" t="s">
        <v>3679</v>
      </c>
      <c r="AD226" s="87"/>
      <c r="AE226" s="87"/>
      <c r="AF226" s="87" t="s">
        <v>432</v>
      </c>
    </row>
    <row r="227" spans="1:32" ht="15">
      <c r="A227" s="90" t="s">
        <v>8339</v>
      </c>
      <c r="B227" s="66" t="s">
        <v>8414</v>
      </c>
      <c r="C227" s="66" t="s">
        <v>56</v>
      </c>
      <c r="D227" s="124"/>
      <c r="E227" s="123"/>
      <c r="F227" s="125"/>
      <c r="G227" s="126"/>
      <c r="H227" s="126"/>
      <c r="I227" s="127">
        <v>227</v>
      </c>
      <c r="J227" s="128"/>
      <c r="K227" s="48">
        <v>1</v>
      </c>
      <c r="L227" s="48">
        <v>1</v>
      </c>
      <c r="M227" s="48">
        <v>0</v>
      </c>
      <c r="N227" s="48">
        <v>1</v>
      </c>
      <c r="O227" s="48">
        <v>1</v>
      </c>
      <c r="P227" s="49" t="s">
        <v>8113</v>
      </c>
      <c r="Q227" s="49" t="s">
        <v>8113</v>
      </c>
      <c r="R227" s="48">
        <v>1</v>
      </c>
      <c r="S227" s="48">
        <v>1</v>
      </c>
      <c r="T227" s="48">
        <v>1</v>
      </c>
      <c r="U227" s="48">
        <v>1</v>
      </c>
      <c r="V227" s="48">
        <v>0</v>
      </c>
      <c r="W227" s="49">
        <v>0</v>
      </c>
      <c r="X227" s="49" t="s">
        <v>8113</v>
      </c>
      <c r="Y227" s="79"/>
      <c r="Z227" s="79"/>
      <c r="AA227" s="79" t="s">
        <v>1364</v>
      </c>
      <c r="AB227" s="87" t="s">
        <v>3679</v>
      </c>
      <c r="AC227" s="87" t="s">
        <v>3679</v>
      </c>
      <c r="AD227" s="87"/>
      <c r="AE227" s="87"/>
      <c r="AF227" s="87" t="s">
        <v>631</v>
      </c>
    </row>
    <row r="228" spans="1:32" ht="15">
      <c r="A228" s="90" t="s">
        <v>8340</v>
      </c>
      <c r="B228" s="66" t="s">
        <v>8415</v>
      </c>
      <c r="C228" s="66" t="s">
        <v>56</v>
      </c>
      <c r="D228" s="124"/>
      <c r="E228" s="123"/>
      <c r="F228" s="125"/>
      <c r="G228" s="126"/>
      <c r="H228" s="126"/>
      <c r="I228" s="127">
        <v>228</v>
      </c>
      <c r="J228" s="128"/>
      <c r="K228" s="48">
        <v>1</v>
      </c>
      <c r="L228" s="48">
        <v>1</v>
      </c>
      <c r="M228" s="48">
        <v>0</v>
      </c>
      <c r="N228" s="48">
        <v>1</v>
      </c>
      <c r="O228" s="48">
        <v>1</v>
      </c>
      <c r="P228" s="49" t="s">
        <v>8113</v>
      </c>
      <c r="Q228" s="49" t="s">
        <v>8113</v>
      </c>
      <c r="R228" s="48">
        <v>1</v>
      </c>
      <c r="S228" s="48">
        <v>1</v>
      </c>
      <c r="T228" s="48">
        <v>1</v>
      </c>
      <c r="U228" s="48">
        <v>1</v>
      </c>
      <c r="V228" s="48">
        <v>0</v>
      </c>
      <c r="W228" s="49">
        <v>0</v>
      </c>
      <c r="X228" s="49" t="s">
        <v>8113</v>
      </c>
      <c r="Y228" s="79"/>
      <c r="Z228" s="79"/>
      <c r="AA228" s="79"/>
      <c r="AB228" s="87" t="s">
        <v>3816</v>
      </c>
      <c r="AC228" s="87" t="s">
        <v>3679</v>
      </c>
      <c r="AD228" s="87"/>
      <c r="AE228" s="87"/>
      <c r="AF228" s="87" t="s">
        <v>417</v>
      </c>
    </row>
    <row r="229" spans="1:32" ht="15">
      <c r="A229" s="90" t="s">
        <v>8341</v>
      </c>
      <c r="B229" s="66" t="s">
        <v>8416</v>
      </c>
      <c r="C229" s="66" t="s">
        <v>56</v>
      </c>
      <c r="D229" s="124"/>
      <c r="E229" s="123"/>
      <c r="F229" s="125"/>
      <c r="G229" s="126"/>
      <c r="H229" s="126"/>
      <c r="I229" s="127">
        <v>229</v>
      </c>
      <c r="J229" s="128"/>
      <c r="K229" s="48">
        <v>1</v>
      </c>
      <c r="L229" s="48">
        <v>1</v>
      </c>
      <c r="M229" s="48">
        <v>0</v>
      </c>
      <c r="N229" s="48">
        <v>1</v>
      </c>
      <c r="O229" s="48">
        <v>1</v>
      </c>
      <c r="P229" s="49" t="s">
        <v>8113</v>
      </c>
      <c r="Q229" s="49" t="s">
        <v>8113</v>
      </c>
      <c r="R229" s="48">
        <v>1</v>
      </c>
      <c r="S229" s="48">
        <v>1</v>
      </c>
      <c r="T229" s="48">
        <v>1</v>
      </c>
      <c r="U229" s="48">
        <v>1</v>
      </c>
      <c r="V229" s="48">
        <v>0</v>
      </c>
      <c r="W229" s="49">
        <v>0</v>
      </c>
      <c r="X229" s="49" t="s">
        <v>8113</v>
      </c>
      <c r="Y229" s="79" t="s">
        <v>1268</v>
      </c>
      <c r="Z229" s="79" t="s">
        <v>1322</v>
      </c>
      <c r="AA229" s="79" t="s">
        <v>1356</v>
      </c>
      <c r="AB229" s="87" t="s">
        <v>8650</v>
      </c>
      <c r="AC229" s="87" t="s">
        <v>3679</v>
      </c>
      <c r="AD229" s="87"/>
      <c r="AE229" s="87"/>
      <c r="AF229" s="87" t="s">
        <v>401</v>
      </c>
    </row>
    <row r="230" spans="1:32" ht="15">
      <c r="A230" s="90" t="s">
        <v>8342</v>
      </c>
      <c r="B230" s="66" t="s">
        <v>8417</v>
      </c>
      <c r="C230" s="66" t="s">
        <v>56</v>
      </c>
      <c r="D230" s="124"/>
      <c r="E230" s="123"/>
      <c r="F230" s="125"/>
      <c r="G230" s="126"/>
      <c r="H230" s="126"/>
      <c r="I230" s="127">
        <v>230</v>
      </c>
      <c r="J230" s="128"/>
      <c r="K230" s="48">
        <v>1</v>
      </c>
      <c r="L230" s="48">
        <v>1</v>
      </c>
      <c r="M230" s="48">
        <v>0</v>
      </c>
      <c r="N230" s="48">
        <v>1</v>
      </c>
      <c r="O230" s="48">
        <v>1</v>
      </c>
      <c r="P230" s="49" t="s">
        <v>8113</v>
      </c>
      <c r="Q230" s="49" t="s">
        <v>8113</v>
      </c>
      <c r="R230" s="48">
        <v>1</v>
      </c>
      <c r="S230" s="48">
        <v>1</v>
      </c>
      <c r="T230" s="48">
        <v>1</v>
      </c>
      <c r="U230" s="48">
        <v>1</v>
      </c>
      <c r="V230" s="48">
        <v>0</v>
      </c>
      <c r="W230" s="49">
        <v>0</v>
      </c>
      <c r="X230" s="49" t="s">
        <v>8113</v>
      </c>
      <c r="Y230" s="79" t="s">
        <v>1251</v>
      </c>
      <c r="Z230" s="79" t="s">
        <v>1315</v>
      </c>
      <c r="AA230" s="79"/>
      <c r="AB230" s="87" t="s">
        <v>8649</v>
      </c>
      <c r="AC230" s="87" t="s">
        <v>3679</v>
      </c>
      <c r="AD230" s="87"/>
      <c r="AE230" s="87"/>
      <c r="AF230" s="87" t="s">
        <v>262</v>
      </c>
    </row>
    <row r="231" spans="1:32" ht="15">
      <c r="A231" s="90" t="s">
        <v>8343</v>
      </c>
      <c r="B231" s="66" t="s">
        <v>8406</v>
      </c>
      <c r="C231" s="66" t="s">
        <v>59</v>
      </c>
      <c r="D231" s="124"/>
      <c r="E231" s="123"/>
      <c r="F231" s="125"/>
      <c r="G231" s="126"/>
      <c r="H231" s="126"/>
      <c r="I231" s="127">
        <v>231</v>
      </c>
      <c r="J231" s="128"/>
      <c r="K231" s="48">
        <v>1</v>
      </c>
      <c r="L231" s="48">
        <v>1</v>
      </c>
      <c r="M231" s="48">
        <v>0</v>
      </c>
      <c r="N231" s="48">
        <v>1</v>
      </c>
      <c r="O231" s="48">
        <v>1</v>
      </c>
      <c r="P231" s="49" t="s">
        <v>8113</v>
      </c>
      <c r="Q231" s="49" t="s">
        <v>8113</v>
      </c>
      <c r="R231" s="48">
        <v>1</v>
      </c>
      <c r="S231" s="48">
        <v>1</v>
      </c>
      <c r="T231" s="48">
        <v>1</v>
      </c>
      <c r="U231" s="48">
        <v>1</v>
      </c>
      <c r="V231" s="48">
        <v>0</v>
      </c>
      <c r="W231" s="49">
        <v>0</v>
      </c>
      <c r="X231" s="49" t="s">
        <v>8113</v>
      </c>
      <c r="Y231" s="79"/>
      <c r="Z231" s="79"/>
      <c r="AA231" s="79"/>
      <c r="AB231" s="87" t="s">
        <v>3679</v>
      </c>
      <c r="AC231" s="87" t="s">
        <v>3679</v>
      </c>
      <c r="AD231" s="87"/>
      <c r="AE231" s="87"/>
      <c r="AF231" s="87" t="s">
        <v>339</v>
      </c>
    </row>
    <row r="232" spans="1:32" ht="15">
      <c r="A232" s="90" t="s">
        <v>8344</v>
      </c>
      <c r="B232" s="66" t="s">
        <v>8407</v>
      </c>
      <c r="C232" s="66" t="s">
        <v>59</v>
      </c>
      <c r="D232" s="124"/>
      <c r="E232" s="123"/>
      <c r="F232" s="125"/>
      <c r="G232" s="126"/>
      <c r="H232" s="126"/>
      <c r="I232" s="127">
        <v>232</v>
      </c>
      <c r="J232" s="128"/>
      <c r="K232" s="48">
        <v>1</v>
      </c>
      <c r="L232" s="48">
        <v>1</v>
      </c>
      <c r="M232" s="48">
        <v>0</v>
      </c>
      <c r="N232" s="48">
        <v>1</v>
      </c>
      <c r="O232" s="48">
        <v>1</v>
      </c>
      <c r="P232" s="49" t="s">
        <v>8113</v>
      </c>
      <c r="Q232" s="49" t="s">
        <v>8113</v>
      </c>
      <c r="R232" s="48">
        <v>1</v>
      </c>
      <c r="S232" s="48">
        <v>1</v>
      </c>
      <c r="T232" s="48">
        <v>1</v>
      </c>
      <c r="U232" s="48">
        <v>1</v>
      </c>
      <c r="V232" s="48">
        <v>0</v>
      </c>
      <c r="W232" s="49">
        <v>0</v>
      </c>
      <c r="X232" s="49" t="s">
        <v>8113</v>
      </c>
      <c r="Y232" s="79" t="s">
        <v>1254</v>
      </c>
      <c r="Z232" s="79" t="s">
        <v>1314</v>
      </c>
      <c r="AA232" s="79"/>
      <c r="AB232" s="87" t="s">
        <v>3679</v>
      </c>
      <c r="AC232" s="87" t="s">
        <v>3679</v>
      </c>
      <c r="AD232" s="87"/>
      <c r="AE232" s="87"/>
      <c r="AF232" s="87" t="s">
        <v>273</v>
      </c>
    </row>
    <row r="233" spans="1:32" ht="15">
      <c r="A233" s="90" t="s">
        <v>8345</v>
      </c>
      <c r="B233" s="66" t="s">
        <v>8408</v>
      </c>
      <c r="C233" s="66" t="s">
        <v>59</v>
      </c>
      <c r="D233" s="124"/>
      <c r="E233" s="123"/>
      <c r="F233" s="125"/>
      <c r="G233" s="126"/>
      <c r="H233" s="126"/>
      <c r="I233" s="127">
        <v>233</v>
      </c>
      <c r="J233" s="128"/>
      <c r="K233" s="48">
        <v>1</v>
      </c>
      <c r="L233" s="48">
        <v>1</v>
      </c>
      <c r="M233" s="48">
        <v>0</v>
      </c>
      <c r="N233" s="48">
        <v>1</v>
      </c>
      <c r="O233" s="48">
        <v>1</v>
      </c>
      <c r="P233" s="49" t="s">
        <v>8113</v>
      </c>
      <c r="Q233" s="49" t="s">
        <v>8113</v>
      </c>
      <c r="R233" s="48">
        <v>1</v>
      </c>
      <c r="S233" s="48">
        <v>1</v>
      </c>
      <c r="T233" s="48">
        <v>1</v>
      </c>
      <c r="U233" s="48">
        <v>1</v>
      </c>
      <c r="V233" s="48">
        <v>0</v>
      </c>
      <c r="W233" s="49">
        <v>0</v>
      </c>
      <c r="X233" s="49" t="s">
        <v>8113</v>
      </c>
      <c r="Y233" s="79"/>
      <c r="Z233" s="79"/>
      <c r="AA233" s="79"/>
      <c r="AB233" s="87" t="s">
        <v>8651</v>
      </c>
      <c r="AC233" s="87" t="s">
        <v>3679</v>
      </c>
      <c r="AD233" s="87"/>
      <c r="AE233" s="87"/>
      <c r="AF233" s="87" t="s">
        <v>360</v>
      </c>
    </row>
    <row r="234" spans="1:32" ht="15">
      <c r="A234" s="90" t="s">
        <v>8346</v>
      </c>
      <c r="B234" s="66" t="s">
        <v>8409</v>
      </c>
      <c r="C234" s="66" t="s">
        <v>59</v>
      </c>
      <c r="D234" s="124"/>
      <c r="E234" s="123"/>
      <c r="F234" s="125"/>
      <c r="G234" s="126"/>
      <c r="H234" s="126"/>
      <c r="I234" s="127">
        <v>234</v>
      </c>
      <c r="J234" s="128"/>
      <c r="K234" s="48">
        <v>1</v>
      </c>
      <c r="L234" s="48">
        <v>1</v>
      </c>
      <c r="M234" s="48">
        <v>0</v>
      </c>
      <c r="N234" s="48">
        <v>1</v>
      </c>
      <c r="O234" s="48">
        <v>1</v>
      </c>
      <c r="P234" s="49" t="s">
        <v>8113</v>
      </c>
      <c r="Q234" s="49" t="s">
        <v>8113</v>
      </c>
      <c r="R234" s="48">
        <v>1</v>
      </c>
      <c r="S234" s="48">
        <v>1</v>
      </c>
      <c r="T234" s="48">
        <v>1</v>
      </c>
      <c r="U234" s="48">
        <v>1</v>
      </c>
      <c r="V234" s="48">
        <v>0</v>
      </c>
      <c r="W234" s="49">
        <v>0</v>
      </c>
      <c r="X234" s="49" t="s">
        <v>8113</v>
      </c>
      <c r="Y234" s="79"/>
      <c r="Z234" s="79"/>
      <c r="AA234" s="79"/>
      <c r="AB234" s="87" t="s">
        <v>3679</v>
      </c>
      <c r="AC234" s="87" t="s">
        <v>3679</v>
      </c>
      <c r="AD234" s="87"/>
      <c r="AE234" s="87"/>
      <c r="AF234" s="87" t="s">
        <v>410</v>
      </c>
    </row>
    <row r="235" spans="1:32" ht="15">
      <c r="A235" s="90" t="s">
        <v>8347</v>
      </c>
      <c r="B235" s="66" t="s">
        <v>8410</v>
      </c>
      <c r="C235" s="66" t="s">
        <v>59</v>
      </c>
      <c r="D235" s="124"/>
      <c r="E235" s="123"/>
      <c r="F235" s="125"/>
      <c r="G235" s="126"/>
      <c r="H235" s="126"/>
      <c r="I235" s="127">
        <v>235</v>
      </c>
      <c r="J235" s="128"/>
      <c r="K235" s="48">
        <v>1</v>
      </c>
      <c r="L235" s="48">
        <v>1</v>
      </c>
      <c r="M235" s="48">
        <v>0</v>
      </c>
      <c r="N235" s="48">
        <v>1</v>
      </c>
      <c r="O235" s="48">
        <v>1</v>
      </c>
      <c r="P235" s="49" t="s">
        <v>8113</v>
      </c>
      <c r="Q235" s="49" t="s">
        <v>8113</v>
      </c>
      <c r="R235" s="48">
        <v>1</v>
      </c>
      <c r="S235" s="48">
        <v>1</v>
      </c>
      <c r="T235" s="48">
        <v>1</v>
      </c>
      <c r="U235" s="48">
        <v>1</v>
      </c>
      <c r="V235" s="48">
        <v>0</v>
      </c>
      <c r="W235" s="49">
        <v>0</v>
      </c>
      <c r="X235" s="49" t="s">
        <v>8113</v>
      </c>
      <c r="Y235" s="79"/>
      <c r="Z235" s="79"/>
      <c r="AA235" s="79"/>
      <c r="AB235" s="87" t="s">
        <v>3679</v>
      </c>
      <c r="AC235" s="87" t="s">
        <v>3679</v>
      </c>
      <c r="AD235" s="87"/>
      <c r="AE235" s="87"/>
      <c r="AF235" s="87" t="s">
        <v>332</v>
      </c>
    </row>
    <row r="236" spans="1:32" ht="15">
      <c r="A236" s="90" t="s">
        <v>8348</v>
      </c>
      <c r="B236" s="66" t="s">
        <v>8411</v>
      </c>
      <c r="C236" s="66" t="s">
        <v>59</v>
      </c>
      <c r="D236" s="124"/>
      <c r="E236" s="123"/>
      <c r="F236" s="125"/>
      <c r="G236" s="126"/>
      <c r="H236" s="126"/>
      <c r="I236" s="127">
        <v>236</v>
      </c>
      <c r="J236" s="128"/>
      <c r="K236" s="48">
        <v>1</v>
      </c>
      <c r="L236" s="48">
        <v>1</v>
      </c>
      <c r="M236" s="48">
        <v>0</v>
      </c>
      <c r="N236" s="48">
        <v>1</v>
      </c>
      <c r="O236" s="48">
        <v>1</v>
      </c>
      <c r="P236" s="49" t="s">
        <v>8113</v>
      </c>
      <c r="Q236" s="49" t="s">
        <v>8113</v>
      </c>
      <c r="R236" s="48">
        <v>1</v>
      </c>
      <c r="S236" s="48">
        <v>1</v>
      </c>
      <c r="T236" s="48">
        <v>1</v>
      </c>
      <c r="U236" s="48">
        <v>1</v>
      </c>
      <c r="V236" s="48">
        <v>0</v>
      </c>
      <c r="W236" s="49">
        <v>0</v>
      </c>
      <c r="X236" s="49" t="s">
        <v>8113</v>
      </c>
      <c r="Y236" s="79"/>
      <c r="Z236" s="79"/>
      <c r="AA236" s="79" t="s">
        <v>8508</v>
      </c>
      <c r="AB236" s="87" t="s">
        <v>3679</v>
      </c>
      <c r="AC236" s="87" t="s">
        <v>3679</v>
      </c>
      <c r="AD236" s="87"/>
      <c r="AE236" s="87"/>
      <c r="AF236" s="87" t="s">
        <v>302</v>
      </c>
    </row>
    <row r="237" spans="1:32" ht="15">
      <c r="A237" s="90" t="s">
        <v>8349</v>
      </c>
      <c r="B237" s="66" t="s">
        <v>8412</v>
      </c>
      <c r="C237" s="66" t="s">
        <v>59</v>
      </c>
      <c r="D237" s="124"/>
      <c r="E237" s="123"/>
      <c r="F237" s="125"/>
      <c r="G237" s="126"/>
      <c r="H237" s="126"/>
      <c r="I237" s="127">
        <v>237</v>
      </c>
      <c r="J237" s="128"/>
      <c r="K237" s="48">
        <v>1</v>
      </c>
      <c r="L237" s="48">
        <v>1</v>
      </c>
      <c r="M237" s="48">
        <v>0</v>
      </c>
      <c r="N237" s="48">
        <v>1</v>
      </c>
      <c r="O237" s="48">
        <v>1</v>
      </c>
      <c r="P237" s="49" t="s">
        <v>8113</v>
      </c>
      <c r="Q237" s="49" t="s">
        <v>8113</v>
      </c>
      <c r="R237" s="48">
        <v>1</v>
      </c>
      <c r="S237" s="48">
        <v>1</v>
      </c>
      <c r="T237" s="48">
        <v>1</v>
      </c>
      <c r="U237" s="48">
        <v>1</v>
      </c>
      <c r="V237" s="48">
        <v>0</v>
      </c>
      <c r="W237" s="49">
        <v>0</v>
      </c>
      <c r="X237" s="49" t="s">
        <v>8113</v>
      </c>
      <c r="Y237" s="79" t="s">
        <v>1285</v>
      </c>
      <c r="Z237" s="79" t="s">
        <v>1329</v>
      </c>
      <c r="AA237" s="79"/>
      <c r="AB237" s="87" t="s">
        <v>3679</v>
      </c>
      <c r="AC237" s="87" t="s">
        <v>3679</v>
      </c>
      <c r="AD237" s="87"/>
      <c r="AE237" s="87"/>
      <c r="AF237" s="87" t="s">
        <v>499</v>
      </c>
    </row>
    <row r="238" spans="1:32" ht="15">
      <c r="A238" s="90" t="s">
        <v>8350</v>
      </c>
      <c r="B238" s="66" t="s">
        <v>8413</v>
      </c>
      <c r="C238" s="66" t="s">
        <v>59</v>
      </c>
      <c r="D238" s="124"/>
      <c r="E238" s="123"/>
      <c r="F238" s="125"/>
      <c r="G238" s="126"/>
      <c r="H238" s="126"/>
      <c r="I238" s="127">
        <v>238</v>
      </c>
      <c r="J238" s="128"/>
      <c r="K238" s="48">
        <v>1</v>
      </c>
      <c r="L238" s="48">
        <v>1</v>
      </c>
      <c r="M238" s="48">
        <v>0</v>
      </c>
      <c r="N238" s="48">
        <v>1</v>
      </c>
      <c r="O238" s="48">
        <v>1</v>
      </c>
      <c r="P238" s="49" t="s">
        <v>8113</v>
      </c>
      <c r="Q238" s="49" t="s">
        <v>8113</v>
      </c>
      <c r="R238" s="48">
        <v>1</v>
      </c>
      <c r="S238" s="48">
        <v>1</v>
      </c>
      <c r="T238" s="48">
        <v>1</v>
      </c>
      <c r="U238" s="48">
        <v>1</v>
      </c>
      <c r="V238" s="48">
        <v>0</v>
      </c>
      <c r="W238" s="49">
        <v>0</v>
      </c>
      <c r="X238" s="49" t="s">
        <v>8113</v>
      </c>
      <c r="Y238" s="79"/>
      <c r="Z238" s="79"/>
      <c r="AA238" s="79"/>
      <c r="AB238" s="87" t="s">
        <v>3679</v>
      </c>
      <c r="AC238" s="87" t="s">
        <v>3679</v>
      </c>
      <c r="AD238" s="87"/>
      <c r="AE238" s="87"/>
      <c r="AF238" s="87" t="s">
        <v>404</v>
      </c>
    </row>
    <row r="239" spans="1:32" ht="15">
      <c r="A239" s="90" t="s">
        <v>8351</v>
      </c>
      <c r="B239" s="66" t="s">
        <v>8414</v>
      </c>
      <c r="C239" s="66" t="s">
        <v>59</v>
      </c>
      <c r="D239" s="124"/>
      <c r="E239" s="123"/>
      <c r="F239" s="125"/>
      <c r="G239" s="126"/>
      <c r="H239" s="126"/>
      <c r="I239" s="127">
        <v>239</v>
      </c>
      <c r="J239" s="128"/>
      <c r="K239" s="48">
        <v>1</v>
      </c>
      <c r="L239" s="48">
        <v>1</v>
      </c>
      <c r="M239" s="48">
        <v>0</v>
      </c>
      <c r="N239" s="48">
        <v>1</v>
      </c>
      <c r="O239" s="48">
        <v>1</v>
      </c>
      <c r="P239" s="49" t="s">
        <v>8113</v>
      </c>
      <c r="Q239" s="49" t="s">
        <v>8113</v>
      </c>
      <c r="R239" s="48">
        <v>1</v>
      </c>
      <c r="S239" s="48">
        <v>1</v>
      </c>
      <c r="T239" s="48">
        <v>1</v>
      </c>
      <c r="U239" s="48">
        <v>1</v>
      </c>
      <c r="V239" s="48">
        <v>0</v>
      </c>
      <c r="W239" s="49">
        <v>0</v>
      </c>
      <c r="X239" s="49" t="s">
        <v>8113</v>
      </c>
      <c r="Y239" s="79"/>
      <c r="Z239" s="79"/>
      <c r="AA239" s="79"/>
      <c r="AB239" s="87" t="s">
        <v>3679</v>
      </c>
      <c r="AC239" s="87" t="s">
        <v>3679</v>
      </c>
      <c r="AD239" s="87"/>
      <c r="AE239" s="87"/>
      <c r="AF239" s="87" t="s">
        <v>283</v>
      </c>
    </row>
    <row r="240" spans="1:32" ht="15">
      <c r="A240" s="90" t="s">
        <v>8352</v>
      </c>
      <c r="B240" s="66" t="s">
        <v>8415</v>
      </c>
      <c r="C240" s="66" t="s">
        <v>59</v>
      </c>
      <c r="D240" s="124"/>
      <c r="E240" s="123"/>
      <c r="F240" s="125"/>
      <c r="G240" s="126"/>
      <c r="H240" s="126"/>
      <c r="I240" s="127">
        <v>240</v>
      </c>
      <c r="J240" s="128"/>
      <c r="K240" s="48">
        <v>1</v>
      </c>
      <c r="L240" s="48">
        <v>1</v>
      </c>
      <c r="M240" s="48">
        <v>0</v>
      </c>
      <c r="N240" s="48">
        <v>1</v>
      </c>
      <c r="O240" s="48">
        <v>1</v>
      </c>
      <c r="P240" s="49" t="s">
        <v>8113</v>
      </c>
      <c r="Q240" s="49" t="s">
        <v>8113</v>
      </c>
      <c r="R240" s="48">
        <v>1</v>
      </c>
      <c r="S240" s="48">
        <v>1</v>
      </c>
      <c r="T240" s="48">
        <v>1</v>
      </c>
      <c r="U240" s="48">
        <v>1</v>
      </c>
      <c r="V240" s="48">
        <v>0</v>
      </c>
      <c r="W240" s="49">
        <v>0</v>
      </c>
      <c r="X240" s="49" t="s">
        <v>8113</v>
      </c>
      <c r="Y240" s="79"/>
      <c r="Z240" s="79"/>
      <c r="AA240" s="79"/>
      <c r="AB240" s="87" t="s">
        <v>3679</v>
      </c>
      <c r="AC240" s="87" t="s">
        <v>3679</v>
      </c>
      <c r="AD240" s="87" t="s">
        <v>8822</v>
      </c>
      <c r="AE240" s="87"/>
      <c r="AF240" s="87" t="s">
        <v>507</v>
      </c>
    </row>
    <row r="241" spans="1:32" ht="15">
      <c r="A241" s="90" t="s">
        <v>8353</v>
      </c>
      <c r="B241" s="66" t="s">
        <v>8416</v>
      </c>
      <c r="C241" s="66" t="s">
        <v>59</v>
      </c>
      <c r="D241" s="124"/>
      <c r="E241" s="123"/>
      <c r="F241" s="125"/>
      <c r="G241" s="126"/>
      <c r="H241" s="126"/>
      <c r="I241" s="127">
        <v>241</v>
      </c>
      <c r="J241" s="128"/>
      <c r="K241" s="48">
        <v>1</v>
      </c>
      <c r="L241" s="48">
        <v>1</v>
      </c>
      <c r="M241" s="48">
        <v>0</v>
      </c>
      <c r="N241" s="48">
        <v>1</v>
      </c>
      <c r="O241" s="48">
        <v>1</v>
      </c>
      <c r="P241" s="49" t="s">
        <v>8113</v>
      </c>
      <c r="Q241" s="49" t="s">
        <v>8113</v>
      </c>
      <c r="R241" s="48">
        <v>1</v>
      </c>
      <c r="S241" s="48">
        <v>1</v>
      </c>
      <c r="T241" s="48">
        <v>1</v>
      </c>
      <c r="U241" s="48">
        <v>1</v>
      </c>
      <c r="V241" s="48">
        <v>0</v>
      </c>
      <c r="W241" s="49">
        <v>0</v>
      </c>
      <c r="X241" s="49" t="s">
        <v>8113</v>
      </c>
      <c r="Y241" s="79"/>
      <c r="Z241" s="79"/>
      <c r="AA241" s="79"/>
      <c r="AB241" s="87" t="s">
        <v>3679</v>
      </c>
      <c r="AC241" s="87" t="s">
        <v>3679</v>
      </c>
      <c r="AD241" s="87"/>
      <c r="AE241" s="87"/>
      <c r="AF241" s="87" t="s">
        <v>470</v>
      </c>
    </row>
    <row r="242" spans="1:32" ht="15">
      <c r="A242" s="90" t="s">
        <v>8354</v>
      </c>
      <c r="B242" s="66" t="s">
        <v>8417</v>
      </c>
      <c r="C242" s="66" t="s">
        <v>59</v>
      </c>
      <c r="D242" s="124"/>
      <c r="E242" s="123"/>
      <c r="F242" s="125"/>
      <c r="G242" s="126"/>
      <c r="H242" s="126"/>
      <c r="I242" s="127">
        <v>242</v>
      </c>
      <c r="J242" s="128"/>
      <c r="K242" s="48">
        <v>1</v>
      </c>
      <c r="L242" s="48">
        <v>1</v>
      </c>
      <c r="M242" s="48">
        <v>0</v>
      </c>
      <c r="N242" s="48">
        <v>1</v>
      </c>
      <c r="O242" s="48">
        <v>1</v>
      </c>
      <c r="P242" s="49" t="s">
        <v>8113</v>
      </c>
      <c r="Q242" s="49" t="s">
        <v>8113</v>
      </c>
      <c r="R242" s="48">
        <v>1</v>
      </c>
      <c r="S242" s="48">
        <v>1</v>
      </c>
      <c r="T242" s="48">
        <v>1</v>
      </c>
      <c r="U242" s="48">
        <v>1</v>
      </c>
      <c r="V242" s="48">
        <v>0</v>
      </c>
      <c r="W242" s="49">
        <v>0</v>
      </c>
      <c r="X242" s="49" t="s">
        <v>8113</v>
      </c>
      <c r="Y242" s="79"/>
      <c r="Z242" s="79"/>
      <c r="AA242" s="79"/>
      <c r="AB242" s="87" t="s">
        <v>3679</v>
      </c>
      <c r="AC242" s="87" t="s">
        <v>3679</v>
      </c>
      <c r="AD242" s="87"/>
      <c r="AE242" s="87"/>
      <c r="AF242" s="87" t="s">
        <v>445</v>
      </c>
    </row>
    <row r="243" spans="1:32" ht="15">
      <c r="A243" s="90" t="s">
        <v>8355</v>
      </c>
      <c r="B243" s="66" t="s">
        <v>8406</v>
      </c>
      <c r="C243" s="66" t="s">
        <v>61</v>
      </c>
      <c r="D243" s="124"/>
      <c r="E243" s="123"/>
      <c r="F243" s="125"/>
      <c r="G243" s="126"/>
      <c r="H243" s="126"/>
      <c r="I243" s="127">
        <v>243</v>
      </c>
      <c r="J243" s="128"/>
      <c r="K243" s="48">
        <v>1</v>
      </c>
      <c r="L243" s="48">
        <v>1</v>
      </c>
      <c r="M243" s="48">
        <v>0</v>
      </c>
      <c r="N243" s="48">
        <v>1</v>
      </c>
      <c r="O243" s="48">
        <v>1</v>
      </c>
      <c r="P243" s="49" t="s">
        <v>8113</v>
      </c>
      <c r="Q243" s="49" t="s">
        <v>8113</v>
      </c>
      <c r="R243" s="48">
        <v>1</v>
      </c>
      <c r="S243" s="48">
        <v>1</v>
      </c>
      <c r="T243" s="48">
        <v>1</v>
      </c>
      <c r="U243" s="48">
        <v>1</v>
      </c>
      <c r="V243" s="48">
        <v>0</v>
      </c>
      <c r="W243" s="49">
        <v>0</v>
      </c>
      <c r="X243" s="49" t="s">
        <v>8113</v>
      </c>
      <c r="Y243" s="79" t="s">
        <v>1300</v>
      </c>
      <c r="Z243" s="79" t="s">
        <v>1314</v>
      </c>
      <c r="AA243" s="79"/>
      <c r="AB243" s="87" t="s">
        <v>3679</v>
      </c>
      <c r="AC243" s="87" t="s">
        <v>3679</v>
      </c>
      <c r="AD243" s="87"/>
      <c r="AE243" s="87"/>
      <c r="AF243" s="87" t="s">
        <v>585</v>
      </c>
    </row>
    <row r="244" spans="1:32" ht="15">
      <c r="A244" s="90" t="s">
        <v>8356</v>
      </c>
      <c r="B244" s="66" t="s">
        <v>8407</v>
      </c>
      <c r="C244" s="66" t="s">
        <v>61</v>
      </c>
      <c r="D244" s="124"/>
      <c r="E244" s="123"/>
      <c r="F244" s="125"/>
      <c r="G244" s="126"/>
      <c r="H244" s="126"/>
      <c r="I244" s="127">
        <v>244</v>
      </c>
      <c r="J244" s="128"/>
      <c r="K244" s="48">
        <v>1</v>
      </c>
      <c r="L244" s="48">
        <v>1</v>
      </c>
      <c r="M244" s="48">
        <v>0</v>
      </c>
      <c r="N244" s="48">
        <v>1</v>
      </c>
      <c r="O244" s="48">
        <v>1</v>
      </c>
      <c r="P244" s="49" t="s">
        <v>8113</v>
      </c>
      <c r="Q244" s="49" t="s">
        <v>8113</v>
      </c>
      <c r="R244" s="48">
        <v>1</v>
      </c>
      <c r="S244" s="48">
        <v>1</v>
      </c>
      <c r="T244" s="48">
        <v>1</v>
      </c>
      <c r="U244" s="48">
        <v>1</v>
      </c>
      <c r="V244" s="48">
        <v>0</v>
      </c>
      <c r="W244" s="49">
        <v>0</v>
      </c>
      <c r="X244" s="49" t="s">
        <v>8113</v>
      </c>
      <c r="Y244" s="79"/>
      <c r="Z244" s="79"/>
      <c r="AA244" s="79"/>
      <c r="AB244" s="87" t="s">
        <v>3679</v>
      </c>
      <c r="AC244" s="87" t="s">
        <v>3679</v>
      </c>
      <c r="AD244" s="87"/>
      <c r="AE244" s="87"/>
      <c r="AF244" s="87" t="s">
        <v>680</v>
      </c>
    </row>
    <row r="245" spans="1:32" ht="15">
      <c r="A245" s="90" t="s">
        <v>8357</v>
      </c>
      <c r="B245" s="66" t="s">
        <v>8408</v>
      </c>
      <c r="C245" s="66" t="s">
        <v>61</v>
      </c>
      <c r="D245" s="124"/>
      <c r="E245" s="123"/>
      <c r="F245" s="125"/>
      <c r="G245" s="126"/>
      <c r="H245" s="126"/>
      <c r="I245" s="127">
        <v>245</v>
      </c>
      <c r="J245" s="128"/>
      <c r="K245" s="48">
        <v>1</v>
      </c>
      <c r="L245" s="48">
        <v>1</v>
      </c>
      <c r="M245" s="48">
        <v>0</v>
      </c>
      <c r="N245" s="48">
        <v>1</v>
      </c>
      <c r="O245" s="48">
        <v>1</v>
      </c>
      <c r="P245" s="49" t="s">
        <v>8113</v>
      </c>
      <c r="Q245" s="49" t="s">
        <v>8113</v>
      </c>
      <c r="R245" s="48">
        <v>1</v>
      </c>
      <c r="S245" s="48">
        <v>1</v>
      </c>
      <c r="T245" s="48">
        <v>1</v>
      </c>
      <c r="U245" s="48">
        <v>1</v>
      </c>
      <c r="V245" s="48">
        <v>0</v>
      </c>
      <c r="W245" s="49">
        <v>0</v>
      </c>
      <c r="X245" s="49" t="s">
        <v>8113</v>
      </c>
      <c r="Y245" s="79"/>
      <c r="Z245" s="79"/>
      <c r="AA245" s="79"/>
      <c r="AB245" s="87" t="s">
        <v>3679</v>
      </c>
      <c r="AC245" s="87" t="s">
        <v>3679</v>
      </c>
      <c r="AD245" s="87"/>
      <c r="AE245" s="87"/>
      <c r="AF245" s="87" t="s">
        <v>635</v>
      </c>
    </row>
    <row r="246" spans="1:32" ht="15">
      <c r="A246" s="90" t="s">
        <v>8358</v>
      </c>
      <c r="B246" s="66" t="s">
        <v>8409</v>
      </c>
      <c r="C246" s="66" t="s">
        <v>61</v>
      </c>
      <c r="D246" s="124"/>
      <c r="E246" s="123"/>
      <c r="F246" s="125"/>
      <c r="G246" s="126"/>
      <c r="H246" s="126"/>
      <c r="I246" s="127">
        <v>246</v>
      </c>
      <c r="J246" s="128"/>
      <c r="K246" s="48">
        <v>1</v>
      </c>
      <c r="L246" s="48">
        <v>0</v>
      </c>
      <c r="M246" s="48">
        <v>2</v>
      </c>
      <c r="N246" s="48">
        <v>2</v>
      </c>
      <c r="O246" s="48">
        <v>2</v>
      </c>
      <c r="P246" s="49" t="s">
        <v>8113</v>
      </c>
      <c r="Q246" s="49" t="s">
        <v>8113</v>
      </c>
      <c r="R246" s="48">
        <v>1</v>
      </c>
      <c r="S246" s="48">
        <v>1</v>
      </c>
      <c r="T246" s="48">
        <v>1</v>
      </c>
      <c r="U246" s="48">
        <v>2</v>
      </c>
      <c r="V246" s="48">
        <v>0</v>
      </c>
      <c r="W246" s="49">
        <v>0</v>
      </c>
      <c r="X246" s="49" t="s">
        <v>8113</v>
      </c>
      <c r="Y246" s="79" t="s">
        <v>8457</v>
      </c>
      <c r="Z246" s="79" t="s">
        <v>8473</v>
      </c>
      <c r="AA246" s="79"/>
      <c r="AB246" s="87" t="s">
        <v>8652</v>
      </c>
      <c r="AC246" s="87" t="s">
        <v>3679</v>
      </c>
      <c r="AD246" s="87"/>
      <c r="AE246" s="87"/>
      <c r="AF246" s="87" t="s">
        <v>471</v>
      </c>
    </row>
    <row r="247" spans="1:32" ht="15">
      <c r="A247" s="90" t="s">
        <v>8359</v>
      </c>
      <c r="B247" s="66" t="s">
        <v>8410</v>
      </c>
      <c r="C247" s="66" t="s">
        <v>61</v>
      </c>
      <c r="D247" s="124"/>
      <c r="E247" s="123"/>
      <c r="F247" s="125"/>
      <c r="G247" s="126"/>
      <c r="H247" s="126"/>
      <c r="I247" s="127">
        <v>247</v>
      </c>
      <c r="J247" s="128"/>
      <c r="K247" s="48">
        <v>1</v>
      </c>
      <c r="L247" s="48">
        <v>1</v>
      </c>
      <c r="M247" s="48">
        <v>0</v>
      </c>
      <c r="N247" s="48">
        <v>1</v>
      </c>
      <c r="O247" s="48">
        <v>1</v>
      </c>
      <c r="P247" s="49" t="s">
        <v>8113</v>
      </c>
      <c r="Q247" s="49" t="s">
        <v>8113</v>
      </c>
      <c r="R247" s="48">
        <v>1</v>
      </c>
      <c r="S247" s="48">
        <v>1</v>
      </c>
      <c r="T247" s="48">
        <v>1</v>
      </c>
      <c r="U247" s="48">
        <v>1</v>
      </c>
      <c r="V247" s="48">
        <v>0</v>
      </c>
      <c r="W247" s="49">
        <v>0</v>
      </c>
      <c r="X247" s="49" t="s">
        <v>8113</v>
      </c>
      <c r="Y247" s="79" t="s">
        <v>1273</v>
      </c>
      <c r="Z247" s="79" t="s">
        <v>1324</v>
      </c>
      <c r="AA247" s="79"/>
      <c r="AB247" s="87" t="s">
        <v>8653</v>
      </c>
      <c r="AC247" s="87" t="s">
        <v>8784</v>
      </c>
      <c r="AD247" s="87"/>
      <c r="AE247" s="87"/>
      <c r="AF247" s="87" t="s">
        <v>426</v>
      </c>
    </row>
    <row r="248" spans="1:32" ht="15">
      <c r="A248" s="90" t="s">
        <v>8360</v>
      </c>
      <c r="B248" s="66" t="s">
        <v>8411</v>
      </c>
      <c r="C248" s="66" t="s">
        <v>61</v>
      </c>
      <c r="D248" s="124"/>
      <c r="E248" s="123"/>
      <c r="F248" s="125"/>
      <c r="G248" s="126"/>
      <c r="H248" s="126"/>
      <c r="I248" s="127">
        <v>248</v>
      </c>
      <c r="J248" s="128"/>
      <c r="K248" s="48">
        <v>1</v>
      </c>
      <c r="L248" s="48">
        <v>1</v>
      </c>
      <c r="M248" s="48">
        <v>0</v>
      </c>
      <c r="N248" s="48">
        <v>1</v>
      </c>
      <c r="O248" s="48">
        <v>1</v>
      </c>
      <c r="P248" s="49" t="s">
        <v>8113</v>
      </c>
      <c r="Q248" s="49" t="s">
        <v>8113</v>
      </c>
      <c r="R248" s="48">
        <v>1</v>
      </c>
      <c r="S248" s="48">
        <v>1</v>
      </c>
      <c r="T248" s="48">
        <v>1</v>
      </c>
      <c r="U248" s="48">
        <v>1</v>
      </c>
      <c r="V248" s="48">
        <v>0</v>
      </c>
      <c r="W248" s="49">
        <v>0</v>
      </c>
      <c r="X248" s="49" t="s">
        <v>8113</v>
      </c>
      <c r="Y248" s="79" t="s">
        <v>1305</v>
      </c>
      <c r="Z248" s="79" t="s">
        <v>1337</v>
      </c>
      <c r="AA248" s="79" t="s">
        <v>1387</v>
      </c>
      <c r="AB248" s="87" t="s">
        <v>8654</v>
      </c>
      <c r="AC248" s="87" t="s">
        <v>3679</v>
      </c>
      <c r="AD248" s="87"/>
      <c r="AE248" s="87"/>
      <c r="AF248" s="87" t="s">
        <v>633</v>
      </c>
    </row>
    <row r="249" spans="1:32" ht="15">
      <c r="A249" s="90" t="s">
        <v>8361</v>
      </c>
      <c r="B249" s="66" t="s">
        <v>8412</v>
      </c>
      <c r="C249" s="66" t="s">
        <v>61</v>
      </c>
      <c r="D249" s="124"/>
      <c r="E249" s="123"/>
      <c r="F249" s="125"/>
      <c r="G249" s="126"/>
      <c r="H249" s="126"/>
      <c r="I249" s="127">
        <v>249</v>
      </c>
      <c r="J249" s="128"/>
      <c r="K249" s="48">
        <v>1</v>
      </c>
      <c r="L249" s="48">
        <v>1</v>
      </c>
      <c r="M249" s="48">
        <v>0</v>
      </c>
      <c r="N249" s="48">
        <v>1</v>
      </c>
      <c r="O249" s="48">
        <v>1</v>
      </c>
      <c r="P249" s="49" t="s">
        <v>8113</v>
      </c>
      <c r="Q249" s="49" t="s">
        <v>8113</v>
      </c>
      <c r="R249" s="48">
        <v>1</v>
      </c>
      <c r="S249" s="48">
        <v>1</v>
      </c>
      <c r="T249" s="48">
        <v>1</v>
      </c>
      <c r="U249" s="48">
        <v>1</v>
      </c>
      <c r="V249" s="48">
        <v>0</v>
      </c>
      <c r="W249" s="49">
        <v>0</v>
      </c>
      <c r="X249" s="49" t="s">
        <v>8113</v>
      </c>
      <c r="Y249" s="79"/>
      <c r="Z249" s="79"/>
      <c r="AA249" s="79"/>
      <c r="AB249" s="87" t="s">
        <v>3679</v>
      </c>
      <c r="AC249" s="87" t="s">
        <v>3679</v>
      </c>
      <c r="AD249" s="87"/>
      <c r="AE249" s="87"/>
      <c r="AF249" s="87" t="s">
        <v>538</v>
      </c>
    </row>
    <row r="250" spans="1:32" ht="15">
      <c r="A250" s="90" t="s">
        <v>8362</v>
      </c>
      <c r="B250" s="66" t="s">
        <v>8413</v>
      </c>
      <c r="C250" s="66" t="s">
        <v>61</v>
      </c>
      <c r="D250" s="124"/>
      <c r="E250" s="123"/>
      <c r="F250" s="125"/>
      <c r="G250" s="126"/>
      <c r="H250" s="126"/>
      <c r="I250" s="127">
        <v>250</v>
      </c>
      <c r="J250" s="128"/>
      <c r="K250" s="48">
        <v>1</v>
      </c>
      <c r="L250" s="48">
        <v>1</v>
      </c>
      <c r="M250" s="48">
        <v>0</v>
      </c>
      <c r="N250" s="48">
        <v>1</v>
      </c>
      <c r="O250" s="48">
        <v>1</v>
      </c>
      <c r="P250" s="49" t="s">
        <v>8113</v>
      </c>
      <c r="Q250" s="49" t="s">
        <v>8113</v>
      </c>
      <c r="R250" s="48">
        <v>1</v>
      </c>
      <c r="S250" s="48">
        <v>1</v>
      </c>
      <c r="T250" s="48">
        <v>1</v>
      </c>
      <c r="U250" s="48">
        <v>1</v>
      </c>
      <c r="V250" s="48">
        <v>0</v>
      </c>
      <c r="W250" s="49">
        <v>0</v>
      </c>
      <c r="X250" s="49" t="s">
        <v>8113</v>
      </c>
      <c r="Y250" s="79" t="s">
        <v>1298</v>
      </c>
      <c r="Z250" s="79" t="s">
        <v>1321</v>
      </c>
      <c r="AA250" s="79" t="s">
        <v>8509</v>
      </c>
      <c r="AB250" s="87" t="s">
        <v>3679</v>
      </c>
      <c r="AC250" s="87" t="s">
        <v>3679</v>
      </c>
      <c r="AD250" s="87"/>
      <c r="AE250" s="87"/>
      <c r="AF250" s="87" t="s">
        <v>577</v>
      </c>
    </row>
    <row r="251" spans="1:32" ht="15">
      <c r="A251" s="90" t="s">
        <v>8363</v>
      </c>
      <c r="B251" s="66" t="s">
        <v>8414</v>
      </c>
      <c r="C251" s="66" t="s">
        <v>61</v>
      </c>
      <c r="D251" s="124"/>
      <c r="E251" s="123"/>
      <c r="F251" s="125"/>
      <c r="G251" s="126"/>
      <c r="H251" s="126"/>
      <c r="I251" s="127">
        <v>251</v>
      </c>
      <c r="J251" s="128"/>
      <c r="K251" s="48">
        <v>1</v>
      </c>
      <c r="L251" s="48">
        <v>1</v>
      </c>
      <c r="M251" s="48">
        <v>0</v>
      </c>
      <c r="N251" s="48">
        <v>1</v>
      </c>
      <c r="O251" s="48">
        <v>1</v>
      </c>
      <c r="P251" s="49" t="s">
        <v>8113</v>
      </c>
      <c r="Q251" s="49" t="s">
        <v>8113</v>
      </c>
      <c r="R251" s="48">
        <v>1</v>
      </c>
      <c r="S251" s="48">
        <v>1</v>
      </c>
      <c r="T251" s="48">
        <v>1</v>
      </c>
      <c r="U251" s="48">
        <v>1</v>
      </c>
      <c r="V251" s="48">
        <v>0</v>
      </c>
      <c r="W251" s="49">
        <v>0</v>
      </c>
      <c r="X251" s="49" t="s">
        <v>8113</v>
      </c>
      <c r="Y251" s="79"/>
      <c r="Z251" s="79"/>
      <c r="AA251" s="79"/>
      <c r="AB251" s="87" t="s">
        <v>3679</v>
      </c>
      <c r="AC251" s="87" t="s">
        <v>3679</v>
      </c>
      <c r="AD251" s="87"/>
      <c r="AE251" s="87"/>
      <c r="AF251" s="87" t="s">
        <v>394</v>
      </c>
    </row>
    <row r="252" spans="1:32" ht="15">
      <c r="A252" s="90" t="s">
        <v>8364</v>
      </c>
      <c r="B252" s="66" t="s">
        <v>8415</v>
      </c>
      <c r="C252" s="66" t="s">
        <v>61</v>
      </c>
      <c r="D252" s="124"/>
      <c r="E252" s="123"/>
      <c r="F252" s="125"/>
      <c r="G252" s="126"/>
      <c r="H252" s="126"/>
      <c r="I252" s="127">
        <v>252</v>
      </c>
      <c r="J252" s="128"/>
      <c r="K252" s="48">
        <v>1</v>
      </c>
      <c r="L252" s="48">
        <v>1</v>
      </c>
      <c r="M252" s="48">
        <v>0</v>
      </c>
      <c r="N252" s="48">
        <v>1</v>
      </c>
      <c r="O252" s="48">
        <v>1</v>
      </c>
      <c r="P252" s="49" t="s">
        <v>8113</v>
      </c>
      <c r="Q252" s="49" t="s">
        <v>8113</v>
      </c>
      <c r="R252" s="48">
        <v>1</v>
      </c>
      <c r="S252" s="48">
        <v>1</v>
      </c>
      <c r="T252" s="48">
        <v>1</v>
      </c>
      <c r="U252" s="48">
        <v>1</v>
      </c>
      <c r="V252" s="48">
        <v>0</v>
      </c>
      <c r="W252" s="49">
        <v>0</v>
      </c>
      <c r="X252" s="49" t="s">
        <v>8113</v>
      </c>
      <c r="Y252" s="79"/>
      <c r="Z252" s="79"/>
      <c r="AA252" s="79"/>
      <c r="AB252" s="87" t="s">
        <v>3679</v>
      </c>
      <c r="AC252" s="87" t="s">
        <v>3679</v>
      </c>
      <c r="AD252" s="87"/>
      <c r="AE252" s="87"/>
      <c r="AF252" s="87" t="s">
        <v>392</v>
      </c>
    </row>
    <row r="253" spans="1:32" ht="15">
      <c r="A253" s="90" t="s">
        <v>8365</v>
      </c>
      <c r="B253" s="66" t="s">
        <v>8416</v>
      </c>
      <c r="C253" s="66" t="s">
        <v>61</v>
      </c>
      <c r="D253" s="124"/>
      <c r="E253" s="123"/>
      <c r="F253" s="125"/>
      <c r="G253" s="126"/>
      <c r="H253" s="126"/>
      <c r="I253" s="127">
        <v>253</v>
      </c>
      <c r="J253" s="128"/>
      <c r="K253" s="48">
        <v>1</v>
      </c>
      <c r="L253" s="48">
        <v>1</v>
      </c>
      <c r="M253" s="48">
        <v>0</v>
      </c>
      <c r="N253" s="48">
        <v>1</v>
      </c>
      <c r="O253" s="48">
        <v>1</v>
      </c>
      <c r="P253" s="49" t="s">
        <v>8113</v>
      </c>
      <c r="Q253" s="49" t="s">
        <v>8113</v>
      </c>
      <c r="R253" s="48">
        <v>1</v>
      </c>
      <c r="S253" s="48">
        <v>1</v>
      </c>
      <c r="T253" s="48">
        <v>1</v>
      </c>
      <c r="U253" s="48">
        <v>1</v>
      </c>
      <c r="V253" s="48">
        <v>0</v>
      </c>
      <c r="W253" s="49">
        <v>0</v>
      </c>
      <c r="X253" s="49" t="s">
        <v>8113</v>
      </c>
      <c r="Y253" s="79" t="s">
        <v>1259</v>
      </c>
      <c r="Z253" s="79" t="s">
        <v>1314</v>
      </c>
      <c r="AA253" s="79"/>
      <c r="AB253" s="87" t="s">
        <v>3679</v>
      </c>
      <c r="AC253" s="87" t="s">
        <v>3679</v>
      </c>
      <c r="AD253" s="87"/>
      <c r="AE253" s="87"/>
      <c r="AF253" s="87" t="s">
        <v>316</v>
      </c>
    </row>
    <row r="254" spans="1:32" ht="15">
      <c r="A254" s="90" t="s">
        <v>8366</v>
      </c>
      <c r="B254" s="66" t="s">
        <v>8417</v>
      </c>
      <c r="C254" s="66" t="s">
        <v>61</v>
      </c>
      <c r="D254" s="124"/>
      <c r="E254" s="123"/>
      <c r="F254" s="125"/>
      <c r="G254" s="126"/>
      <c r="H254" s="126"/>
      <c r="I254" s="127">
        <v>254</v>
      </c>
      <c r="J254" s="128"/>
      <c r="K254" s="48">
        <v>1</v>
      </c>
      <c r="L254" s="48">
        <v>1</v>
      </c>
      <c r="M254" s="48">
        <v>0</v>
      </c>
      <c r="N254" s="48">
        <v>1</v>
      </c>
      <c r="O254" s="48">
        <v>1</v>
      </c>
      <c r="P254" s="49" t="s">
        <v>8113</v>
      </c>
      <c r="Q254" s="49" t="s">
        <v>8113</v>
      </c>
      <c r="R254" s="48">
        <v>1</v>
      </c>
      <c r="S254" s="48">
        <v>1</v>
      </c>
      <c r="T254" s="48">
        <v>1</v>
      </c>
      <c r="U254" s="48">
        <v>1</v>
      </c>
      <c r="V254" s="48">
        <v>0</v>
      </c>
      <c r="W254" s="49">
        <v>0</v>
      </c>
      <c r="X254" s="49" t="s">
        <v>8113</v>
      </c>
      <c r="Y254" s="79" t="s">
        <v>1258</v>
      </c>
      <c r="Z254" s="79" t="s">
        <v>1314</v>
      </c>
      <c r="AA254" s="79"/>
      <c r="AB254" s="87" t="s">
        <v>3679</v>
      </c>
      <c r="AC254" s="87" t="s">
        <v>3679</v>
      </c>
      <c r="AD254" s="87"/>
      <c r="AE254" s="87"/>
      <c r="AF254" s="87" t="s">
        <v>311</v>
      </c>
    </row>
    <row r="255" spans="1:32" ht="15">
      <c r="A255" s="90" t="s">
        <v>8367</v>
      </c>
      <c r="B255" s="66" t="s">
        <v>8406</v>
      </c>
      <c r="C255" s="66" t="s">
        <v>63</v>
      </c>
      <c r="D255" s="124"/>
      <c r="E255" s="123"/>
      <c r="F255" s="125"/>
      <c r="G255" s="126"/>
      <c r="H255" s="126"/>
      <c r="I255" s="127">
        <v>255</v>
      </c>
      <c r="J255" s="128"/>
      <c r="K255" s="48">
        <v>1</v>
      </c>
      <c r="L255" s="48">
        <v>1</v>
      </c>
      <c r="M255" s="48">
        <v>0</v>
      </c>
      <c r="N255" s="48">
        <v>1</v>
      </c>
      <c r="O255" s="48">
        <v>1</v>
      </c>
      <c r="P255" s="49" t="s">
        <v>8113</v>
      </c>
      <c r="Q255" s="49" t="s">
        <v>8113</v>
      </c>
      <c r="R255" s="48">
        <v>1</v>
      </c>
      <c r="S255" s="48">
        <v>1</v>
      </c>
      <c r="T255" s="48">
        <v>1</v>
      </c>
      <c r="U255" s="48">
        <v>1</v>
      </c>
      <c r="V255" s="48">
        <v>0</v>
      </c>
      <c r="W255" s="49">
        <v>0</v>
      </c>
      <c r="X255" s="49" t="s">
        <v>8113</v>
      </c>
      <c r="Y255" s="79"/>
      <c r="Z255" s="79"/>
      <c r="AA255" s="79"/>
      <c r="AB255" s="87" t="s">
        <v>8655</v>
      </c>
      <c r="AC255" s="87" t="s">
        <v>3679</v>
      </c>
      <c r="AD255" s="87"/>
      <c r="AE255" s="87"/>
      <c r="AF255" s="87" t="s">
        <v>675</v>
      </c>
    </row>
    <row r="256" spans="1:32" ht="15">
      <c r="A256" s="90" t="s">
        <v>8368</v>
      </c>
      <c r="B256" s="66" t="s">
        <v>8407</v>
      </c>
      <c r="C256" s="66" t="s">
        <v>63</v>
      </c>
      <c r="D256" s="124"/>
      <c r="E256" s="123"/>
      <c r="F256" s="125"/>
      <c r="G256" s="126"/>
      <c r="H256" s="126"/>
      <c r="I256" s="127">
        <v>256</v>
      </c>
      <c r="J256" s="128"/>
      <c r="K256" s="48">
        <v>1</v>
      </c>
      <c r="L256" s="48">
        <v>1</v>
      </c>
      <c r="M256" s="48">
        <v>0</v>
      </c>
      <c r="N256" s="48">
        <v>1</v>
      </c>
      <c r="O256" s="48">
        <v>1</v>
      </c>
      <c r="P256" s="49" t="s">
        <v>8113</v>
      </c>
      <c r="Q256" s="49" t="s">
        <v>8113</v>
      </c>
      <c r="R256" s="48">
        <v>1</v>
      </c>
      <c r="S256" s="48">
        <v>1</v>
      </c>
      <c r="T256" s="48">
        <v>1</v>
      </c>
      <c r="U256" s="48">
        <v>1</v>
      </c>
      <c r="V256" s="48">
        <v>0</v>
      </c>
      <c r="W256" s="49">
        <v>0</v>
      </c>
      <c r="X256" s="49" t="s">
        <v>8113</v>
      </c>
      <c r="Y256" s="79" t="s">
        <v>1277</v>
      </c>
      <c r="Z256" s="79" t="s">
        <v>1325</v>
      </c>
      <c r="AA256" s="79" t="s">
        <v>1363</v>
      </c>
      <c r="AB256" s="87" t="s">
        <v>3679</v>
      </c>
      <c r="AC256" s="87" t="s">
        <v>3679</v>
      </c>
      <c r="AD256" s="87"/>
      <c r="AE256" s="87"/>
      <c r="AF256" s="87" t="s">
        <v>451</v>
      </c>
    </row>
    <row r="257" spans="1:32" ht="15">
      <c r="A257" s="90" t="s">
        <v>8369</v>
      </c>
      <c r="B257" s="66" t="s">
        <v>8408</v>
      </c>
      <c r="C257" s="66" t="s">
        <v>63</v>
      </c>
      <c r="D257" s="124"/>
      <c r="E257" s="123"/>
      <c r="F257" s="125"/>
      <c r="G257" s="126"/>
      <c r="H257" s="126"/>
      <c r="I257" s="127">
        <v>257</v>
      </c>
      <c r="J257" s="128"/>
      <c r="K257" s="48">
        <v>1</v>
      </c>
      <c r="L257" s="48">
        <v>1</v>
      </c>
      <c r="M257" s="48">
        <v>0</v>
      </c>
      <c r="N257" s="48">
        <v>1</v>
      </c>
      <c r="O257" s="48">
        <v>1</v>
      </c>
      <c r="P257" s="49" t="s">
        <v>8113</v>
      </c>
      <c r="Q257" s="49" t="s">
        <v>8113</v>
      </c>
      <c r="R257" s="48">
        <v>1</v>
      </c>
      <c r="S257" s="48">
        <v>1</v>
      </c>
      <c r="T257" s="48">
        <v>1</v>
      </c>
      <c r="U257" s="48">
        <v>1</v>
      </c>
      <c r="V257" s="48">
        <v>0</v>
      </c>
      <c r="W257" s="49">
        <v>0</v>
      </c>
      <c r="X257" s="49" t="s">
        <v>8113</v>
      </c>
      <c r="Y257" s="79" t="s">
        <v>1255</v>
      </c>
      <c r="Z257" s="79" t="s">
        <v>1317</v>
      </c>
      <c r="AA257" s="79"/>
      <c r="AB257" s="87" t="s">
        <v>8649</v>
      </c>
      <c r="AC257" s="87" t="s">
        <v>3679</v>
      </c>
      <c r="AD257" s="87"/>
      <c r="AE257" s="87"/>
      <c r="AF257" s="87" t="s">
        <v>285</v>
      </c>
    </row>
    <row r="258" spans="1:32" ht="15">
      <c r="A258" s="90" t="s">
        <v>8370</v>
      </c>
      <c r="B258" s="66" t="s">
        <v>8409</v>
      </c>
      <c r="C258" s="66" t="s">
        <v>63</v>
      </c>
      <c r="D258" s="124"/>
      <c r="E258" s="123"/>
      <c r="F258" s="125"/>
      <c r="G258" s="126"/>
      <c r="H258" s="126"/>
      <c r="I258" s="127">
        <v>258</v>
      </c>
      <c r="J258" s="128"/>
      <c r="K258" s="48">
        <v>1</v>
      </c>
      <c r="L258" s="48">
        <v>1</v>
      </c>
      <c r="M258" s="48">
        <v>0</v>
      </c>
      <c r="N258" s="48">
        <v>1</v>
      </c>
      <c r="O258" s="48">
        <v>1</v>
      </c>
      <c r="P258" s="49" t="s">
        <v>8113</v>
      </c>
      <c r="Q258" s="49" t="s">
        <v>8113</v>
      </c>
      <c r="R258" s="48">
        <v>1</v>
      </c>
      <c r="S258" s="48">
        <v>1</v>
      </c>
      <c r="T258" s="48">
        <v>1</v>
      </c>
      <c r="U258" s="48">
        <v>1</v>
      </c>
      <c r="V258" s="48">
        <v>0</v>
      </c>
      <c r="W258" s="49">
        <v>0</v>
      </c>
      <c r="X258" s="49" t="s">
        <v>8113</v>
      </c>
      <c r="Y258" s="79"/>
      <c r="Z258" s="79"/>
      <c r="AA258" s="79"/>
      <c r="AB258" s="87" t="s">
        <v>3679</v>
      </c>
      <c r="AC258" s="87" t="s">
        <v>3679</v>
      </c>
      <c r="AD258" s="87"/>
      <c r="AE258" s="87"/>
      <c r="AF258" s="87" t="s">
        <v>478</v>
      </c>
    </row>
    <row r="259" spans="1:32" ht="15">
      <c r="A259" s="90" t="s">
        <v>8371</v>
      </c>
      <c r="B259" s="66" t="s">
        <v>8410</v>
      </c>
      <c r="C259" s="66" t="s">
        <v>63</v>
      </c>
      <c r="D259" s="124"/>
      <c r="E259" s="123"/>
      <c r="F259" s="125"/>
      <c r="G259" s="126"/>
      <c r="H259" s="126"/>
      <c r="I259" s="127">
        <v>259</v>
      </c>
      <c r="J259" s="128"/>
      <c r="K259" s="48">
        <v>1</v>
      </c>
      <c r="L259" s="48">
        <v>1</v>
      </c>
      <c r="M259" s="48">
        <v>0</v>
      </c>
      <c r="N259" s="48">
        <v>1</v>
      </c>
      <c r="O259" s="48">
        <v>1</v>
      </c>
      <c r="P259" s="49" t="s">
        <v>8113</v>
      </c>
      <c r="Q259" s="49" t="s">
        <v>8113</v>
      </c>
      <c r="R259" s="48">
        <v>1</v>
      </c>
      <c r="S259" s="48">
        <v>1</v>
      </c>
      <c r="T259" s="48">
        <v>1</v>
      </c>
      <c r="U259" s="48">
        <v>1</v>
      </c>
      <c r="V259" s="48">
        <v>0</v>
      </c>
      <c r="W259" s="49">
        <v>0</v>
      </c>
      <c r="X259" s="49" t="s">
        <v>8113</v>
      </c>
      <c r="Y259" s="79" t="s">
        <v>1282</v>
      </c>
      <c r="Z259" s="79" t="s">
        <v>1313</v>
      </c>
      <c r="AA259" s="79" t="s">
        <v>1364</v>
      </c>
      <c r="AB259" s="87" t="s">
        <v>3679</v>
      </c>
      <c r="AC259" s="87" t="s">
        <v>3679</v>
      </c>
      <c r="AD259" s="87"/>
      <c r="AE259" s="87"/>
      <c r="AF259" s="87" t="s">
        <v>481</v>
      </c>
    </row>
    <row r="260" spans="1:32" ht="15">
      <c r="A260" s="90" t="s">
        <v>8372</v>
      </c>
      <c r="B260" s="66" t="s">
        <v>8411</v>
      </c>
      <c r="C260" s="66" t="s">
        <v>63</v>
      </c>
      <c r="D260" s="124"/>
      <c r="E260" s="123"/>
      <c r="F260" s="125"/>
      <c r="G260" s="126"/>
      <c r="H260" s="126"/>
      <c r="I260" s="127">
        <v>260</v>
      </c>
      <c r="J260" s="128"/>
      <c r="K260" s="48">
        <v>1</v>
      </c>
      <c r="L260" s="48">
        <v>1</v>
      </c>
      <c r="M260" s="48">
        <v>0</v>
      </c>
      <c r="N260" s="48">
        <v>1</v>
      </c>
      <c r="O260" s="48">
        <v>1</v>
      </c>
      <c r="P260" s="49" t="s">
        <v>8113</v>
      </c>
      <c r="Q260" s="49" t="s">
        <v>8113</v>
      </c>
      <c r="R260" s="48">
        <v>1</v>
      </c>
      <c r="S260" s="48">
        <v>1</v>
      </c>
      <c r="T260" s="48">
        <v>1</v>
      </c>
      <c r="U260" s="48">
        <v>1</v>
      </c>
      <c r="V260" s="48">
        <v>0</v>
      </c>
      <c r="W260" s="49">
        <v>0</v>
      </c>
      <c r="X260" s="49" t="s">
        <v>8113</v>
      </c>
      <c r="Y260" s="79" t="s">
        <v>1256</v>
      </c>
      <c r="Z260" s="79" t="s">
        <v>1317</v>
      </c>
      <c r="AA260" s="79"/>
      <c r="AB260" s="87" t="s">
        <v>8649</v>
      </c>
      <c r="AC260" s="87" t="s">
        <v>3679</v>
      </c>
      <c r="AD260" s="87"/>
      <c r="AE260" s="87"/>
      <c r="AF260" s="87" t="s">
        <v>290</v>
      </c>
    </row>
    <row r="261" spans="1:32" ht="15">
      <c r="A261" s="90" t="s">
        <v>8373</v>
      </c>
      <c r="B261" s="66" t="s">
        <v>8412</v>
      </c>
      <c r="C261" s="66" t="s">
        <v>63</v>
      </c>
      <c r="D261" s="124"/>
      <c r="E261" s="123"/>
      <c r="F261" s="125"/>
      <c r="G261" s="126"/>
      <c r="H261" s="126"/>
      <c r="I261" s="127">
        <v>261</v>
      </c>
      <c r="J261" s="128"/>
      <c r="K261" s="48">
        <v>1</v>
      </c>
      <c r="L261" s="48">
        <v>1</v>
      </c>
      <c r="M261" s="48">
        <v>0</v>
      </c>
      <c r="N261" s="48">
        <v>1</v>
      </c>
      <c r="O261" s="48">
        <v>1</v>
      </c>
      <c r="P261" s="49" t="s">
        <v>8113</v>
      </c>
      <c r="Q261" s="49" t="s">
        <v>8113</v>
      </c>
      <c r="R261" s="48">
        <v>1</v>
      </c>
      <c r="S261" s="48">
        <v>1</v>
      </c>
      <c r="T261" s="48">
        <v>1</v>
      </c>
      <c r="U261" s="48">
        <v>1</v>
      </c>
      <c r="V261" s="48">
        <v>0</v>
      </c>
      <c r="W261" s="49">
        <v>0</v>
      </c>
      <c r="X261" s="49" t="s">
        <v>8113</v>
      </c>
      <c r="Y261" s="79"/>
      <c r="Z261" s="79"/>
      <c r="AA261" s="79"/>
      <c r="AB261" s="87" t="s">
        <v>3679</v>
      </c>
      <c r="AC261" s="87" t="s">
        <v>3679</v>
      </c>
      <c r="AD261" s="87"/>
      <c r="AE261" s="87"/>
      <c r="AF261" s="87" t="s">
        <v>403</v>
      </c>
    </row>
    <row r="262" spans="1:32" ht="15">
      <c r="A262" s="90" t="s">
        <v>8374</v>
      </c>
      <c r="B262" s="66" t="s">
        <v>8413</v>
      </c>
      <c r="C262" s="66" t="s">
        <v>63</v>
      </c>
      <c r="D262" s="124"/>
      <c r="E262" s="123"/>
      <c r="F262" s="125"/>
      <c r="G262" s="126"/>
      <c r="H262" s="126"/>
      <c r="I262" s="127">
        <v>262</v>
      </c>
      <c r="J262" s="128"/>
      <c r="K262" s="48">
        <v>1</v>
      </c>
      <c r="L262" s="48">
        <v>1</v>
      </c>
      <c r="M262" s="48">
        <v>0</v>
      </c>
      <c r="N262" s="48">
        <v>1</v>
      </c>
      <c r="O262" s="48">
        <v>1</v>
      </c>
      <c r="P262" s="49" t="s">
        <v>8113</v>
      </c>
      <c r="Q262" s="49" t="s">
        <v>8113</v>
      </c>
      <c r="R262" s="48">
        <v>1</v>
      </c>
      <c r="S262" s="48">
        <v>1</v>
      </c>
      <c r="T262" s="48">
        <v>1</v>
      </c>
      <c r="U262" s="48">
        <v>1</v>
      </c>
      <c r="V262" s="48">
        <v>0</v>
      </c>
      <c r="W262" s="49">
        <v>0</v>
      </c>
      <c r="X262" s="49" t="s">
        <v>8113</v>
      </c>
      <c r="Y262" s="79" t="s">
        <v>1266</v>
      </c>
      <c r="Z262" s="79" t="s">
        <v>1321</v>
      </c>
      <c r="AA262" s="79" t="s">
        <v>1350</v>
      </c>
      <c r="AB262" s="87" t="s">
        <v>3679</v>
      </c>
      <c r="AC262" s="87" t="s">
        <v>3679</v>
      </c>
      <c r="AD262" s="87"/>
      <c r="AE262" s="87"/>
      <c r="AF262" s="87" t="s">
        <v>359</v>
      </c>
    </row>
    <row r="263" spans="1:32" ht="15">
      <c r="A263" s="90" t="s">
        <v>8375</v>
      </c>
      <c r="B263" s="66" t="s">
        <v>8414</v>
      </c>
      <c r="C263" s="66" t="s">
        <v>63</v>
      </c>
      <c r="D263" s="124"/>
      <c r="E263" s="123"/>
      <c r="F263" s="125"/>
      <c r="G263" s="126"/>
      <c r="H263" s="126"/>
      <c r="I263" s="127">
        <v>263</v>
      </c>
      <c r="J263" s="128"/>
      <c r="K263" s="48">
        <v>1</v>
      </c>
      <c r="L263" s="48">
        <v>1</v>
      </c>
      <c r="M263" s="48">
        <v>0</v>
      </c>
      <c r="N263" s="48">
        <v>1</v>
      </c>
      <c r="O263" s="48">
        <v>1</v>
      </c>
      <c r="P263" s="49" t="s">
        <v>8113</v>
      </c>
      <c r="Q263" s="49" t="s">
        <v>8113</v>
      </c>
      <c r="R263" s="48">
        <v>1</v>
      </c>
      <c r="S263" s="48">
        <v>1</v>
      </c>
      <c r="T263" s="48">
        <v>1</v>
      </c>
      <c r="U263" s="48">
        <v>1</v>
      </c>
      <c r="V263" s="48">
        <v>0</v>
      </c>
      <c r="W263" s="49">
        <v>0</v>
      </c>
      <c r="X263" s="49" t="s">
        <v>8113</v>
      </c>
      <c r="Y263" s="79"/>
      <c r="Z263" s="79"/>
      <c r="AA263" s="79"/>
      <c r="AB263" s="87" t="s">
        <v>3679</v>
      </c>
      <c r="AC263" s="87" t="s">
        <v>3679</v>
      </c>
      <c r="AD263" s="87"/>
      <c r="AE263" s="87"/>
      <c r="AF263" s="87" t="s">
        <v>466</v>
      </c>
    </row>
    <row r="264" spans="1:32" ht="15">
      <c r="A264" s="90" t="s">
        <v>8376</v>
      </c>
      <c r="B264" s="66" t="s">
        <v>8415</v>
      </c>
      <c r="C264" s="66" t="s">
        <v>63</v>
      </c>
      <c r="D264" s="124"/>
      <c r="E264" s="123"/>
      <c r="F264" s="125"/>
      <c r="G264" s="126"/>
      <c r="H264" s="126"/>
      <c r="I264" s="127">
        <v>264</v>
      </c>
      <c r="J264" s="128"/>
      <c r="K264" s="48">
        <v>1</v>
      </c>
      <c r="L264" s="48">
        <v>1</v>
      </c>
      <c r="M264" s="48">
        <v>0</v>
      </c>
      <c r="N264" s="48">
        <v>1</v>
      </c>
      <c r="O264" s="48">
        <v>1</v>
      </c>
      <c r="P264" s="49" t="s">
        <v>8113</v>
      </c>
      <c r="Q264" s="49" t="s">
        <v>8113</v>
      </c>
      <c r="R264" s="48">
        <v>1</v>
      </c>
      <c r="S264" s="48">
        <v>1</v>
      </c>
      <c r="T264" s="48">
        <v>1</v>
      </c>
      <c r="U264" s="48">
        <v>1</v>
      </c>
      <c r="V264" s="48">
        <v>0</v>
      </c>
      <c r="W264" s="49">
        <v>0</v>
      </c>
      <c r="X264" s="49" t="s">
        <v>8113</v>
      </c>
      <c r="Y264" s="79"/>
      <c r="Z264" s="79"/>
      <c r="AA264" s="79"/>
      <c r="AB264" s="87" t="s">
        <v>3679</v>
      </c>
      <c r="AC264" s="87" t="s">
        <v>3679</v>
      </c>
      <c r="AD264" s="87"/>
      <c r="AE264" s="87"/>
      <c r="AF264" s="87" t="s">
        <v>265</v>
      </c>
    </row>
    <row r="265" spans="1:32" ht="15">
      <c r="A265" s="90" t="s">
        <v>8377</v>
      </c>
      <c r="B265" s="66" t="s">
        <v>8416</v>
      </c>
      <c r="C265" s="66" t="s">
        <v>63</v>
      </c>
      <c r="D265" s="124"/>
      <c r="E265" s="123"/>
      <c r="F265" s="125"/>
      <c r="G265" s="126"/>
      <c r="H265" s="126"/>
      <c r="I265" s="127">
        <v>265</v>
      </c>
      <c r="J265" s="128"/>
      <c r="K265" s="48">
        <v>1</v>
      </c>
      <c r="L265" s="48">
        <v>1</v>
      </c>
      <c r="M265" s="48">
        <v>0</v>
      </c>
      <c r="N265" s="48">
        <v>1</v>
      </c>
      <c r="O265" s="48">
        <v>1</v>
      </c>
      <c r="P265" s="49" t="s">
        <v>8113</v>
      </c>
      <c r="Q265" s="49" t="s">
        <v>8113</v>
      </c>
      <c r="R265" s="48">
        <v>1</v>
      </c>
      <c r="S265" s="48">
        <v>1</v>
      </c>
      <c r="T265" s="48">
        <v>1</v>
      </c>
      <c r="U265" s="48">
        <v>1</v>
      </c>
      <c r="V265" s="48">
        <v>0</v>
      </c>
      <c r="W265" s="49">
        <v>0</v>
      </c>
      <c r="X265" s="49" t="s">
        <v>8113</v>
      </c>
      <c r="Y265" s="79"/>
      <c r="Z265" s="79"/>
      <c r="AA265" s="79"/>
      <c r="AB265" s="87" t="s">
        <v>3679</v>
      </c>
      <c r="AC265" s="87" t="s">
        <v>3679</v>
      </c>
      <c r="AD265" s="87"/>
      <c r="AE265" s="87"/>
      <c r="AF265" s="87" t="s">
        <v>537</v>
      </c>
    </row>
    <row r="266" spans="1:32" ht="15">
      <c r="A266" s="90" t="s">
        <v>8378</v>
      </c>
      <c r="B266" s="66" t="s">
        <v>8417</v>
      </c>
      <c r="C266" s="66" t="s">
        <v>63</v>
      </c>
      <c r="D266" s="124"/>
      <c r="E266" s="123"/>
      <c r="F266" s="125"/>
      <c r="G266" s="126"/>
      <c r="H266" s="126"/>
      <c r="I266" s="127">
        <v>266</v>
      </c>
      <c r="J266" s="128"/>
      <c r="K266" s="48">
        <v>1</v>
      </c>
      <c r="L266" s="48">
        <v>1</v>
      </c>
      <c r="M266" s="48">
        <v>0</v>
      </c>
      <c r="N266" s="48">
        <v>1</v>
      </c>
      <c r="O266" s="48">
        <v>1</v>
      </c>
      <c r="P266" s="49" t="s">
        <v>8113</v>
      </c>
      <c r="Q266" s="49" t="s">
        <v>8113</v>
      </c>
      <c r="R266" s="48">
        <v>1</v>
      </c>
      <c r="S266" s="48">
        <v>1</v>
      </c>
      <c r="T266" s="48">
        <v>1</v>
      </c>
      <c r="U266" s="48">
        <v>1</v>
      </c>
      <c r="V266" s="48">
        <v>0</v>
      </c>
      <c r="W266" s="49">
        <v>0</v>
      </c>
      <c r="X266" s="49" t="s">
        <v>8113</v>
      </c>
      <c r="Y266" s="79"/>
      <c r="Z266" s="79"/>
      <c r="AA266" s="79"/>
      <c r="AB266" s="87" t="s">
        <v>3679</v>
      </c>
      <c r="AC266" s="87" t="s">
        <v>3679</v>
      </c>
      <c r="AD266" s="87"/>
      <c r="AE266" s="87"/>
      <c r="AF266" s="87" t="s">
        <v>546</v>
      </c>
    </row>
    <row r="267" spans="1:32" ht="15">
      <c r="A267" s="90" t="s">
        <v>8379</v>
      </c>
      <c r="B267" s="66" t="s">
        <v>8406</v>
      </c>
      <c r="C267" s="66" t="s">
        <v>57</v>
      </c>
      <c r="D267" s="124"/>
      <c r="E267" s="123"/>
      <c r="F267" s="125"/>
      <c r="G267" s="126"/>
      <c r="H267" s="126"/>
      <c r="I267" s="127">
        <v>267</v>
      </c>
      <c r="J267" s="128"/>
      <c r="K267" s="48">
        <v>1</v>
      </c>
      <c r="L267" s="48">
        <v>1</v>
      </c>
      <c r="M267" s="48">
        <v>0</v>
      </c>
      <c r="N267" s="48">
        <v>1</v>
      </c>
      <c r="O267" s="48">
        <v>1</v>
      </c>
      <c r="P267" s="49" t="s">
        <v>8113</v>
      </c>
      <c r="Q267" s="49" t="s">
        <v>8113</v>
      </c>
      <c r="R267" s="48">
        <v>1</v>
      </c>
      <c r="S267" s="48">
        <v>1</v>
      </c>
      <c r="T267" s="48">
        <v>1</v>
      </c>
      <c r="U267" s="48">
        <v>1</v>
      </c>
      <c r="V267" s="48">
        <v>0</v>
      </c>
      <c r="W267" s="49">
        <v>0</v>
      </c>
      <c r="X267" s="49" t="s">
        <v>8113</v>
      </c>
      <c r="Y267" s="79"/>
      <c r="Z267" s="79"/>
      <c r="AA267" s="79" t="s">
        <v>1347</v>
      </c>
      <c r="AB267" s="87" t="s">
        <v>3679</v>
      </c>
      <c r="AC267" s="87" t="s">
        <v>3679</v>
      </c>
      <c r="AD267" s="87"/>
      <c r="AE267" s="87"/>
      <c r="AF267" s="87" t="s">
        <v>338</v>
      </c>
    </row>
    <row r="268" spans="1:32" ht="15">
      <c r="A268" s="90" t="s">
        <v>8380</v>
      </c>
      <c r="B268" s="66" t="s">
        <v>8407</v>
      </c>
      <c r="C268" s="66" t="s">
        <v>57</v>
      </c>
      <c r="D268" s="124"/>
      <c r="E268" s="123"/>
      <c r="F268" s="125"/>
      <c r="G268" s="126"/>
      <c r="H268" s="126"/>
      <c r="I268" s="127">
        <v>268</v>
      </c>
      <c r="J268" s="128"/>
      <c r="K268" s="48">
        <v>1</v>
      </c>
      <c r="L268" s="48">
        <v>1</v>
      </c>
      <c r="M268" s="48">
        <v>0</v>
      </c>
      <c r="N268" s="48">
        <v>1</v>
      </c>
      <c r="O268" s="48">
        <v>1</v>
      </c>
      <c r="P268" s="49" t="s">
        <v>8113</v>
      </c>
      <c r="Q268" s="49" t="s">
        <v>8113</v>
      </c>
      <c r="R268" s="48">
        <v>1</v>
      </c>
      <c r="S268" s="48">
        <v>1</v>
      </c>
      <c r="T268" s="48">
        <v>1</v>
      </c>
      <c r="U268" s="48">
        <v>1</v>
      </c>
      <c r="V268" s="48">
        <v>0</v>
      </c>
      <c r="W268" s="49">
        <v>0</v>
      </c>
      <c r="X268" s="49" t="s">
        <v>8113</v>
      </c>
      <c r="Y268" s="79"/>
      <c r="Z268" s="79"/>
      <c r="AA268" s="79"/>
      <c r="AB268" s="87" t="s">
        <v>3679</v>
      </c>
      <c r="AC268" s="87" t="s">
        <v>3679</v>
      </c>
      <c r="AD268" s="87"/>
      <c r="AE268" s="87"/>
      <c r="AF268" s="87" t="s">
        <v>282</v>
      </c>
    </row>
    <row r="269" spans="1:32" ht="15">
      <c r="A269" s="90" t="s">
        <v>8381</v>
      </c>
      <c r="B269" s="66" t="s">
        <v>8408</v>
      </c>
      <c r="C269" s="66" t="s">
        <v>57</v>
      </c>
      <c r="D269" s="124"/>
      <c r="E269" s="123"/>
      <c r="F269" s="125"/>
      <c r="G269" s="126"/>
      <c r="H269" s="126"/>
      <c r="I269" s="127">
        <v>269</v>
      </c>
      <c r="J269" s="128"/>
      <c r="K269" s="48">
        <v>1</v>
      </c>
      <c r="L269" s="48">
        <v>1</v>
      </c>
      <c r="M269" s="48">
        <v>0</v>
      </c>
      <c r="N269" s="48">
        <v>1</v>
      </c>
      <c r="O269" s="48">
        <v>1</v>
      </c>
      <c r="P269" s="49" t="s">
        <v>8113</v>
      </c>
      <c r="Q269" s="49" t="s">
        <v>8113</v>
      </c>
      <c r="R269" s="48">
        <v>1</v>
      </c>
      <c r="S269" s="48">
        <v>1</v>
      </c>
      <c r="T269" s="48">
        <v>1</v>
      </c>
      <c r="U269" s="48">
        <v>1</v>
      </c>
      <c r="V269" s="48">
        <v>0</v>
      </c>
      <c r="W269" s="49">
        <v>0</v>
      </c>
      <c r="X269" s="49" t="s">
        <v>8113</v>
      </c>
      <c r="Y269" s="79"/>
      <c r="Z269" s="79"/>
      <c r="AA269" s="79"/>
      <c r="AB269" s="87" t="s">
        <v>3679</v>
      </c>
      <c r="AC269" s="87" t="s">
        <v>3679</v>
      </c>
      <c r="AD269" s="87"/>
      <c r="AE269" s="87"/>
      <c r="AF269" s="87" t="s">
        <v>448</v>
      </c>
    </row>
  </sheetData>
  <dataValidations count="8">
    <dataValidation allowBlank="1" showInputMessage="1" promptTitle="Group Vertex Color" prompt="To select a color to use for all vertices in the group, right-click and select Select Color on the right-click menu." sqref="B3:B26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69">
      <formula1>ValidGroupShapes</formula1>
    </dataValidation>
    <dataValidation allowBlank="1" showInputMessage="1" showErrorMessage="1" promptTitle="Group Name" prompt="Enter the name of the group." sqref="A3:A26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69">
      <formula1>ValidBooleansDefaultFalse</formula1>
    </dataValidation>
    <dataValidation allowBlank="1" sqref="K3:K269"/>
    <dataValidation allowBlank="1" showInputMessage="1" showErrorMessage="1" promptTitle="Group Label" prompt="Enter an optional group label." errorTitle="Invalid Group Collapsed" error="You have entered an unrecognized &quot;group collapsed.&quot;  Try selecting from the drop-down list instead." sqref="F3:F26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6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6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8116</v>
      </c>
      <c r="B2" s="87" t="s">
        <v>249</v>
      </c>
      <c r="C2" s="79">
        <f>VLOOKUP(GroupVertices[[#This Row],[Vertex]],Vertices[],MATCH("ID",Vertices[[#Headers],[Vertex]:[Top Word Pairs in Tweet by Salience]],0),FALSE)</f>
        <v>323</v>
      </c>
    </row>
    <row r="3" spans="1:3" ht="15">
      <c r="A3" s="79" t="s">
        <v>8116</v>
      </c>
      <c r="B3" s="87" t="s">
        <v>428</v>
      </c>
      <c r="C3" s="79">
        <f>VLOOKUP(GroupVertices[[#This Row],[Vertex]],Vertices[],MATCH("ID",Vertices[[#Headers],[Vertex]:[Top Word Pairs in Tweet by Salience]],0),FALSE)</f>
        <v>3</v>
      </c>
    </row>
    <row r="4" spans="1:3" ht="15">
      <c r="A4" s="79" t="s">
        <v>8116</v>
      </c>
      <c r="B4" s="87" t="s">
        <v>234</v>
      </c>
      <c r="C4" s="79">
        <f>VLOOKUP(GroupVertices[[#This Row],[Vertex]],Vertices[],MATCH("ID",Vertices[[#Headers],[Vertex]:[Top Word Pairs in Tweet by Salience]],0),FALSE)</f>
        <v>309</v>
      </c>
    </row>
    <row r="5" spans="1:3" ht="15">
      <c r="A5" s="79" t="s">
        <v>8116</v>
      </c>
      <c r="B5" s="87" t="s">
        <v>245</v>
      </c>
      <c r="C5" s="79">
        <f>VLOOKUP(GroupVertices[[#This Row],[Vertex]],Vertices[],MATCH("ID",Vertices[[#Headers],[Vertex]:[Top Word Pairs in Tweet by Salience]],0),FALSE)</f>
        <v>320</v>
      </c>
    </row>
    <row r="6" spans="1:3" ht="15">
      <c r="A6" s="79" t="s">
        <v>8116</v>
      </c>
      <c r="B6" s="87" t="s">
        <v>236</v>
      </c>
      <c r="C6" s="79">
        <f>VLOOKUP(GroupVertices[[#This Row],[Vertex]],Vertices[],MATCH("ID",Vertices[[#Headers],[Vertex]:[Top Word Pairs in Tweet by Salience]],0),FALSE)</f>
        <v>311</v>
      </c>
    </row>
    <row r="7" spans="1:3" ht="15">
      <c r="A7" s="79" t="s">
        <v>8116</v>
      </c>
      <c r="B7" s="87" t="s">
        <v>240</v>
      </c>
      <c r="C7" s="79">
        <f>VLOOKUP(GroupVertices[[#This Row],[Vertex]],Vertices[],MATCH("ID",Vertices[[#Headers],[Vertex]:[Top Word Pairs in Tweet by Salience]],0),FALSE)</f>
        <v>315</v>
      </c>
    </row>
    <row r="8" spans="1:3" ht="15">
      <c r="A8" s="79" t="s">
        <v>8116</v>
      </c>
      <c r="B8" s="87" t="s">
        <v>333</v>
      </c>
      <c r="C8" s="79">
        <f>VLOOKUP(GroupVertices[[#This Row],[Vertex]],Vertices[],MATCH("ID",Vertices[[#Headers],[Vertex]:[Top Word Pairs in Tweet by Salience]],0),FALSE)</f>
        <v>371</v>
      </c>
    </row>
    <row r="9" spans="1:3" ht="15">
      <c r="A9" s="79" t="s">
        <v>8116</v>
      </c>
      <c r="B9" s="87" t="s">
        <v>228</v>
      </c>
      <c r="C9" s="79">
        <f>VLOOKUP(GroupVertices[[#This Row],[Vertex]],Vertices[],MATCH("ID",Vertices[[#Headers],[Vertex]:[Top Word Pairs in Tweet by Salience]],0),FALSE)</f>
        <v>303</v>
      </c>
    </row>
    <row r="10" spans="1:3" ht="15">
      <c r="A10" s="79" t="s">
        <v>8116</v>
      </c>
      <c r="B10" s="87" t="s">
        <v>276</v>
      </c>
      <c r="C10" s="79">
        <f>VLOOKUP(GroupVertices[[#This Row],[Vertex]],Vertices[],MATCH("ID",Vertices[[#Headers],[Vertex]:[Top Word Pairs in Tweet by Salience]],0),FALSE)</f>
        <v>340</v>
      </c>
    </row>
    <row r="11" spans="1:3" ht="15">
      <c r="A11" s="79" t="s">
        <v>8116</v>
      </c>
      <c r="B11" s="87" t="s">
        <v>275</v>
      </c>
      <c r="C11" s="79">
        <f>VLOOKUP(GroupVertices[[#This Row],[Vertex]],Vertices[],MATCH("ID",Vertices[[#Headers],[Vertex]:[Top Word Pairs in Tweet by Salience]],0),FALSE)</f>
        <v>339</v>
      </c>
    </row>
    <row r="12" spans="1:3" ht="15">
      <c r="A12" s="79" t="s">
        <v>8116</v>
      </c>
      <c r="B12" s="87" t="s">
        <v>217</v>
      </c>
      <c r="C12" s="79">
        <f>VLOOKUP(GroupVertices[[#This Row],[Vertex]],Vertices[],MATCH("ID",Vertices[[#Headers],[Vertex]:[Top Word Pairs in Tweet by Salience]],0),FALSE)</f>
        <v>292</v>
      </c>
    </row>
    <row r="13" spans="1:3" ht="15">
      <c r="A13" s="79" t="s">
        <v>8116</v>
      </c>
      <c r="B13" s="87" t="s">
        <v>272</v>
      </c>
      <c r="C13" s="79">
        <f>VLOOKUP(GroupVertices[[#This Row],[Vertex]],Vertices[],MATCH("ID",Vertices[[#Headers],[Vertex]:[Top Word Pairs in Tweet by Salience]],0),FALSE)</f>
        <v>338</v>
      </c>
    </row>
    <row r="14" spans="1:3" ht="15">
      <c r="A14" s="79" t="s">
        <v>8116</v>
      </c>
      <c r="B14" s="87" t="s">
        <v>257</v>
      </c>
      <c r="C14" s="79">
        <f>VLOOKUP(GroupVertices[[#This Row],[Vertex]],Vertices[],MATCH("ID",Vertices[[#Headers],[Vertex]:[Top Word Pairs in Tweet by Salience]],0),FALSE)</f>
        <v>328</v>
      </c>
    </row>
    <row r="15" spans="1:3" ht="15">
      <c r="A15" s="79" t="s">
        <v>8116</v>
      </c>
      <c r="B15" s="87" t="s">
        <v>255</v>
      </c>
      <c r="C15" s="79">
        <f>VLOOKUP(GroupVertices[[#This Row],[Vertex]],Vertices[],MATCH("ID",Vertices[[#Headers],[Vertex]:[Top Word Pairs in Tweet by Salience]],0),FALSE)</f>
        <v>326</v>
      </c>
    </row>
    <row r="16" spans="1:3" ht="15">
      <c r="A16" s="79" t="s">
        <v>8116</v>
      </c>
      <c r="B16" s="87" t="s">
        <v>219</v>
      </c>
      <c r="C16" s="79">
        <f>VLOOKUP(GroupVertices[[#This Row],[Vertex]],Vertices[],MATCH("ID",Vertices[[#Headers],[Vertex]:[Top Word Pairs in Tweet by Salience]],0),FALSE)</f>
        <v>294</v>
      </c>
    </row>
    <row r="17" spans="1:3" ht="15">
      <c r="A17" s="79" t="s">
        <v>8116</v>
      </c>
      <c r="B17" s="87" t="s">
        <v>238</v>
      </c>
      <c r="C17" s="79">
        <f>VLOOKUP(GroupVertices[[#This Row],[Vertex]],Vertices[],MATCH("ID",Vertices[[#Headers],[Vertex]:[Top Word Pairs in Tweet by Salience]],0),FALSE)</f>
        <v>313</v>
      </c>
    </row>
    <row r="18" spans="1:3" ht="15">
      <c r="A18" s="79" t="s">
        <v>8116</v>
      </c>
      <c r="B18" s="87" t="s">
        <v>279</v>
      </c>
      <c r="C18" s="79">
        <f>VLOOKUP(GroupVertices[[#This Row],[Vertex]],Vertices[],MATCH("ID",Vertices[[#Headers],[Vertex]:[Top Word Pairs in Tweet by Salience]],0),FALSE)</f>
        <v>343</v>
      </c>
    </row>
    <row r="19" spans="1:3" ht="15">
      <c r="A19" s="79" t="s">
        <v>8116</v>
      </c>
      <c r="B19" s="87" t="s">
        <v>429</v>
      </c>
      <c r="C19" s="79">
        <f>VLOOKUP(GroupVertices[[#This Row],[Vertex]],Vertices[],MATCH("ID",Vertices[[#Headers],[Vertex]:[Top Word Pairs in Tweet by Salience]],0),FALSE)</f>
        <v>410</v>
      </c>
    </row>
    <row r="20" spans="1:3" ht="15">
      <c r="A20" s="79" t="s">
        <v>8116</v>
      </c>
      <c r="B20" s="87" t="s">
        <v>305</v>
      </c>
      <c r="C20" s="79">
        <f>VLOOKUP(GroupVertices[[#This Row],[Vertex]],Vertices[],MATCH("ID",Vertices[[#Headers],[Vertex]:[Top Word Pairs in Tweet by Salience]],0),FALSE)</f>
        <v>356</v>
      </c>
    </row>
    <row r="21" spans="1:3" ht="15">
      <c r="A21" s="79" t="s">
        <v>8116</v>
      </c>
      <c r="B21" s="87" t="s">
        <v>224</v>
      </c>
      <c r="C21" s="79">
        <f>VLOOKUP(GroupVertices[[#This Row],[Vertex]],Vertices[],MATCH("ID",Vertices[[#Headers],[Vertex]:[Top Word Pairs in Tweet by Salience]],0),FALSE)</f>
        <v>299</v>
      </c>
    </row>
    <row r="22" spans="1:3" ht="15">
      <c r="A22" s="79" t="s">
        <v>8116</v>
      </c>
      <c r="B22" s="87" t="s">
        <v>227</v>
      </c>
      <c r="C22" s="79">
        <f>VLOOKUP(GroupVertices[[#This Row],[Vertex]],Vertices[],MATCH("ID",Vertices[[#Headers],[Vertex]:[Top Word Pairs in Tweet by Salience]],0),FALSE)</f>
        <v>302</v>
      </c>
    </row>
    <row r="23" spans="1:3" ht="15">
      <c r="A23" s="79" t="s">
        <v>8116</v>
      </c>
      <c r="B23" s="87" t="s">
        <v>344</v>
      </c>
      <c r="C23" s="79">
        <f>VLOOKUP(GroupVertices[[#This Row],[Vertex]],Vertices[],MATCH("ID",Vertices[[#Headers],[Vertex]:[Top Word Pairs in Tweet by Salience]],0),FALSE)</f>
        <v>376</v>
      </c>
    </row>
    <row r="24" spans="1:3" ht="15">
      <c r="A24" s="79" t="s">
        <v>8116</v>
      </c>
      <c r="B24" s="87" t="s">
        <v>229</v>
      </c>
      <c r="C24" s="79">
        <f>VLOOKUP(GroupVertices[[#This Row],[Vertex]],Vertices[],MATCH("ID",Vertices[[#Headers],[Vertex]:[Top Word Pairs in Tweet by Salience]],0),FALSE)</f>
        <v>304</v>
      </c>
    </row>
    <row r="25" spans="1:3" ht="15">
      <c r="A25" s="79" t="s">
        <v>8116</v>
      </c>
      <c r="B25" s="87" t="s">
        <v>218</v>
      </c>
      <c r="C25" s="79">
        <f>VLOOKUP(GroupVertices[[#This Row],[Vertex]],Vertices[],MATCH("ID",Vertices[[#Headers],[Vertex]:[Top Word Pairs in Tweet by Salience]],0),FALSE)</f>
        <v>293</v>
      </c>
    </row>
    <row r="26" spans="1:3" ht="15">
      <c r="A26" s="79" t="s">
        <v>8116</v>
      </c>
      <c r="B26" s="87" t="s">
        <v>260</v>
      </c>
      <c r="C26" s="79">
        <f>VLOOKUP(GroupVertices[[#This Row],[Vertex]],Vertices[],MATCH("ID",Vertices[[#Headers],[Vertex]:[Top Word Pairs in Tweet by Salience]],0),FALSE)</f>
        <v>331</v>
      </c>
    </row>
    <row r="27" spans="1:3" ht="15">
      <c r="A27" s="79" t="s">
        <v>8116</v>
      </c>
      <c r="B27" s="87" t="s">
        <v>270</v>
      </c>
      <c r="C27" s="79">
        <f>VLOOKUP(GroupVertices[[#This Row],[Vertex]],Vertices[],MATCH("ID",Vertices[[#Headers],[Vertex]:[Top Word Pairs in Tweet by Salience]],0),FALSE)</f>
        <v>337</v>
      </c>
    </row>
    <row r="28" spans="1:3" ht="15">
      <c r="A28" s="79" t="s">
        <v>8116</v>
      </c>
      <c r="B28" s="87" t="s">
        <v>233</v>
      </c>
      <c r="C28" s="79">
        <f>VLOOKUP(GroupVertices[[#This Row],[Vertex]],Vertices[],MATCH("ID",Vertices[[#Headers],[Vertex]:[Top Word Pairs in Tweet by Salience]],0),FALSE)</f>
        <v>308</v>
      </c>
    </row>
    <row r="29" spans="1:3" ht="15">
      <c r="A29" s="79" t="s">
        <v>8116</v>
      </c>
      <c r="B29" s="87" t="s">
        <v>318</v>
      </c>
      <c r="C29" s="79">
        <f>VLOOKUP(GroupVertices[[#This Row],[Vertex]],Vertices[],MATCH("ID",Vertices[[#Headers],[Vertex]:[Top Word Pairs in Tweet by Salience]],0),FALSE)</f>
        <v>364</v>
      </c>
    </row>
    <row r="30" spans="1:3" ht="15">
      <c r="A30" s="79" t="s">
        <v>8116</v>
      </c>
      <c r="B30" s="87" t="s">
        <v>351</v>
      </c>
      <c r="C30" s="79">
        <f>VLOOKUP(GroupVertices[[#This Row],[Vertex]],Vertices[],MATCH("ID",Vertices[[#Headers],[Vertex]:[Top Word Pairs in Tweet by Salience]],0),FALSE)</f>
        <v>380</v>
      </c>
    </row>
    <row r="31" spans="1:3" ht="15">
      <c r="A31" s="79" t="s">
        <v>8116</v>
      </c>
      <c r="B31" s="87" t="s">
        <v>221</v>
      </c>
      <c r="C31" s="79">
        <f>VLOOKUP(GroupVertices[[#This Row],[Vertex]],Vertices[],MATCH("ID",Vertices[[#Headers],[Vertex]:[Top Word Pairs in Tweet by Salience]],0),FALSE)</f>
        <v>296</v>
      </c>
    </row>
    <row r="32" spans="1:3" ht="15">
      <c r="A32" s="79" t="s">
        <v>8116</v>
      </c>
      <c r="B32" s="87" t="s">
        <v>242</v>
      </c>
      <c r="C32" s="79">
        <f>VLOOKUP(GroupVertices[[#This Row],[Vertex]],Vertices[],MATCH("ID",Vertices[[#Headers],[Vertex]:[Top Word Pairs in Tweet by Salience]],0),FALSE)</f>
        <v>317</v>
      </c>
    </row>
    <row r="33" spans="1:3" ht="15">
      <c r="A33" s="79" t="s">
        <v>8116</v>
      </c>
      <c r="B33" s="87" t="s">
        <v>256</v>
      </c>
      <c r="C33" s="79">
        <f>VLOOKUP(GroupVertices[[#This Row],[Vertex]],Vertices[],MATCH("ID",Vertices[[#Headers],[Vertex]:[Top Word Pairs in Tweet by Salience]],0),FALSE)</f>
        <v>327</v>
      </c>
    </row>
    <row r="34" spans="1:3" ht="15">
      <c r="A34" s="79" t="s">
        <v>8116</v>
      </c>
      <c r="B34" s="87" t="s">
        <v>226</v>
      </c>
      <c r="C34" s="79">
        <f>VLOOKUP(GroupVertices[[#This Row],[Vertex]],Vertices[],MATCH("ID",Vertices[[#Headers],[Vertex]:[Top Word Pairs in Tweet by Salience]],0),FALSE)</f>
        <v>301</v>
      </c>
    </row>
    <row r="35" spans="1:3" ht="15">
      <c r="A35" s="79" t="s">
        <v>8116</v>
      </c>
      <c r="B35" s="87" t="s">
        <v>231</v>
      </c>
      <c r="C35" s="79">
        <f>VLOOKUP(GroupVertices[[#This Row],[Vertex]],Vertices[],MATCH("ID",Vertices[[#Headers],[Vertex]:[Top Word Pairs in Tweet by Salience]],0),FALSE)</f>
        <v>306</v>
      </c>
    </row>
    <row r="36" spans="1:3" ht="15">
      <c r="A36" s="79" t="s">
        <v>8116</v>
      </c>
      <c r="B36" s="87" t="s">
        <v>266</v>
      </c>
      <c r="C36" s="79">
        <f>VLOOKUP(GroupVertices[[#This Row],[Vertex]],Vertices[],MATCH("ID",Vertices[[#Headers],[Vertex]:[Top Word Pairs in Tweet by Salience]],0),FALSE)</f>
        <v>334</v>
      </c>
    </row>
    <row r="37" spans="1:3" ht="15">
      <c r="A37" s="79" t="s">
        <v>8116</v>
      </c>
      <c r="B37" s="87" t="s">
        <v>286</v>
      </c>
      <c r="C37" s="79">
        <f>VLOOKUP(GroupVertices[[#This Row],[Vertex]],Vertices[],MATCH("ID",Vertices[[#Headers],[Vertex]:[Top Word Pairs in Tweet by Salience]],0),FALSE)</f>
        <v>346</v>
      </c>
    </row>
    <row r="38" spans="1:3" ht="15">
      <c r="A38" s="79" t="s">
        <v>8116</v>
      </c>
      <c r="B38" s="87" t="s">
        <v>330</v>
      </c>
      <c r="C38" s="79">
        <f>VLOOKUP(GroupVertices[[#This Row],[Vertex]],Vertices[],MATCH("ID",Vertices[[#Headers],[Vertex]:[Top Word Pairs in Tweet by Salience]],0),FALSE)</f>
        <v>369</v>
      </c>
    </row>
    <row r="39" spans="1:3" ht="15">
      <c r="A39" s="79" t="s">
        <v>8116</v>
      </c>
      <c r="B39" s="87" t="s">
        <v>334</v>
      </c>
      <c r="C39" s="79">
        <f>VLOOKUP(GroupVertices[[#This Row],[Vertex]],Vertices[],MATCH("ID",Vertices[[#Headers],[Vertex]:[Top Word Pairs in Tweet by Salience]],0),FALSE)</f>
        <v>372</v>
      </c>
    </row>
    <row r="40" spans="1:3" ht="15">
      <c r="A40" s="79" t="s">
        <v>8116</v>
      </c>
      <c r="B40" s="87" t="s">
        <v>261</v>
      </c>
      <c r="C40" s="79">
        <f>VLOOKUP(GroupVertices[[#This Row],[Vertex]],Vertices[],MATCH("ID",Vertices[[#Headers],[Vertex]:[Top Word Pairs in Tweet by Salience]],0),FALSE)</f>
        <v>332</v>
      </c>
    </row>
    <row r="41" spans="1:3" ht="15">
      <c r="A41" s="79" t="s">
        <v>8116</v>
      </c>
      <c r="B41" s="87" t="s">
        <v>235</v>
      </c>
      <c r="C41" s="79">
        <f>VLOOKUP(GroupVertices[[#This Row],[Vertex]],Vertices[],MATCH("ID",Vertices[[#Headers],[Vertex]:[Top Word Pairs in Tweet by Salience]],0),FALSE)</f>
        <v>310</v>
      </c>
    </row>
    <row r="42" spans="1:3" ht="15">
      <c r="A42" s="79" t="s">
        <v>8116</v>
      </c>
      <c r="B42" s="87" t="s">
        <v>315</v>
      </c>
      <c r="C42" s="79">
        <f>VLOOKUP(GroupVertices[[#This Row],[Vertex]],Vertices[],MATCH("ID",Vertices[[#Headers],[Vertex]:[Top Word Pairs in Tweet by Salience]],0),FALSE)</f>
        <v>363</v>
      </c>
    </row>
    <row r="43" spans="1:3" ht="15">
      <c r="A43" s="79" t="s">
        <v>8116</v>
      </c>
      <c r="B43" s="87" t="s">
        <v>353</v>
      </c>
      <c r="C43" s="79">
        <f>VLOOKUP(GroupVertices[[#This Row],[Vertex]],Vertices[],MATCH("ID",Vertices[[#Headers],[Vertex]:[Top Word Pairs in Tweet by Salience]],0),FALSE)</f>
        <v>382</v>
      </c>
    </row>
    <row r="44" spans="1:3" ht="15">
      <c r="A44" s="79" t="s">
        <v>8116</v>
      </c>
      <c r="B44" s="87" t="s">
        <v>225</v>
      </c>
      <c r="C44" s="79">
        <f>VLOOKUP(GroupVertices[[#This Row],[Vertex]],Vertices[],MATCH("ID",Vertices[[#Headers],[Vertex]:[Top Word Pairs in Tweet by Salience]],0),FALSE)</f>
        <v>300</v>
      </c>
    </row>
    <row r="45" spans="1:3" ht="15">
      <c r="A45" s="79" t="s">
        <v>8116</v>
      </c>
      <c r="B45" s="87" t="s">
        <v>409</v>
      </c>
      <c r="C45" s="79">
        <f>VLOOKUP(GroupVertices[[#This Row],[Vertex]],Vertices[],MATCH("ID",Vertices[[#Headers],[Vertex]:[Top Word Pairs in Tweet by Salience]],0),FALSE)</f>
        <v>402</v>
      </c>
    </row>
    <row r="46" spans="1:3" ht="15">
      <c r="A46" s="79" t="s">
        <v>8116</v>
      </c>
      <c r="B46" s="87" t="s">
        <v>222</v>
      </c>
      <c r="C46" s="79">
        <f>VLOOKUP(GroupVertices[[#This Row],[Vertex]],Vertices[],MATCH("ID",Vertices[[#Headers],[Vertex]:[Top Word Pairs in Tweet by Salience]],0),FALSE)</f>
        <v>297</v>
      </c>
    </row>
    <row r="47" spans="1:3" ht="15">
      <c r="A47" s="79" t="s">
        <v>8116</v>
      </c>
      <c r="B47" s="87" t="s">
        <v>349</v>
      </c>
      <c r="C47" s="79">
        <f>VLOOKUP(GroupVertices[[#This Row],[Vertex]],Vertices[],MATCH("ID",Vertices[[#Headers],[Vertex]:[Top Word Pairs in Tweet by Salience]],0),FALSE)</f>
        <v>379</v>
      </c>
    </row>
    <row r="48" spans="1:3" ht="15">
      <c r="A48" s="79" t="s">
        <v>8116</v>
      </c>
      <c r="B48" s="87" t="s">
        <v>230</v>
      </c>
      <c r="C48" s="79">
        <f>VLOOKUP(GroupVertices[[#This Row],[Vertex]],Vertices[],MATCH("ID",Vertices[[#Headers],[Vertex]:[Top Word Pairs in Tweet by Salience]],0),FALSE)</f>
        <v>305</v>
      </c>
    </row>
    <row r="49" spans="1:3" ht="15">
      <c r="A49" s="79" t="s">
        <v>8116</v>
      </c>
      <c r="B49" s="87" t="s">
        <v>216</v>
      </c>
      <c r="C49" s="79">
        <f>VLOOKUP(GroupVertices[[#This Row],[Vertex]],Vertices[],MATCH("ID",Vertices[[#Headers],[Vertex]:[Top Word Pairs in Tweet by Salience]],0),FALSE)</f>
        <v>291</v>
      </c>
    </row>
    <row r="50" spans="1:3" ht="15">
      <c r="A50" s="79" t="s">
        <v>8116</v>
      </c>
      <c r="B50" s="87" t="s">
        <v>241</v>
      </c>
      <c r="C50" s="79">
        <f>VLOOKUP(GroupVertices[[#This Row],[Vertex]],Vertices[],MATCH("ID",Vertices[[#Headers],[Vertex]:[Top Word Pairs in Tweet by Salience]],0),FALSE)</f>
        <v>316</v>
      </c>
    </row>
    <row r="51" spans="1:3" ht="15">
      <c r="A51" s="79" t="s">
        <v>8116</v>
      </c>
      <c r="B51" s="87" t="s">
        <v>362</v>
      </c>
      <c r="C51" s="79">
        <f>VLOOKUP(GroupVertices[[#This Row],[Vertex]],Vertices[],MATCH("ID",Vertices[[#Headers],[Vertex]:[Top Word Pairs in Tweet by Salience]],0),FALSE)</f>
        <v>387</v>
      </c>
    </row>
    <row r="52" spans="1:3" ht="15">
      <c r="A52" s="79" t="s">
        <v>8116</v>
      </c>
      <c r="B52" s="87" t="s">
        <v>243</v>
      </c>
      <c r="C52" s="79">
        <f>VLOOKUP(GroupVertices[[#This Row],[Vertex]],Vertices[],MATCH("ID",Vertices[[#Headers],[Vertex]:[Top Word Pairs in Tweet by Salience]],0),FALSE)</f>
        <v>318</v>
      </c>
    </row>
    <row r="53" spans="1:3" ht="15">
      <c r="A53" s="79" t="s">
        <v>8116</v>
      </c>
      <c r="B53" s="87" t="s">
        <v>237</v>
      </c>
      <c r="C53" s="79">
        <f>VLOOKUP(GroupVertices[[#This Row],[Vertex]],Vertices[],MATCH("ID",Vertices[[#Headers],[Vertex]:[Top Word Pairs in Tweet by Salience]],0),FALSE)</f>
        <v>312</v>
      </c>
    </row>
    <row r="54" spans="1:3" ht="15">
      <c r="A54" s="79" t="s">
        <v>8116</v>
      </c>
      <c r="B54" s="87" t="s">
        <v>232</v>
      </c>
      <c r="C54" s="79">
        <f>VLOOKUP(GroupVertices[[#This Row],[Vertex]],Vertices[],MATCH("ID",Vertices[[#Headers],[Vertex]:[Top Word Pairs in Tweet by Salience]],0),FALSE)</f>
        <v>307</v>
      </c>
    </row>
    <row r="55" spans="1:3" ht="15">
      <c r="A55" s="79" t="s">
        <v>8116</v>
      </c>
      <c r="B55" s="87" t="s">
        <v>223</v>
      </c>
      <c r="C55" s="79">
        <f>VLOOKUP(GroupVertices[[#This Row],[Vertex]],Vertices[],MATCH("ID",Vertices[[#Headers],[Vertex]:[Top Word Pairs in Tweet by Salience]],0),FALSE)</f>
        <v>298</v>
      </c>
    </row>
    <row r="56" spans="1:3" ht="15">
      <c r="A56" s="79" t="s">
        <v>8116</v>
      </c>
      <c r="B56" s="87" t="s">
        <v>277</v>
      </c>
      <c r="C56" s="79">
        <f>VLOOKUP(GroupVertices[[#This Row],[Vertex]],Vertices[],MATCH("ID",Vertices[[#Headers],[Vertex]:[Top Word Pairs in Tweet by Salience]],0),FALSE)</f>
        <v>341</v>
      </c>
    </row>
    <row r="57" spans="1:3" ht="15">
      <c r="A57" s="79" t="s">
        <v>8116</v>
      </c>
      <c r="B57" s="87" t="s">
        <v>313</v>
      </c>
      <c r="C57" s="79">
        <f>VLOOKUP(GroupVertices[[#This Row],[Vertex]],Vertices[],MATCH("ID",Vertices[[#Headers],[Vertex]:[Top Word Pairs in Tweet by Salience]],0),FALSE)</f>
        <v>362</v>
      </c>
    </row>
    <row r="58" spans="1:3" ht="15">
      <c r="A58" s="79" t="s">
        <v>8116</v>
      </c>
      <c r="B58" s="87" t="s">
        <v>268</v>
      </c>
      <c r="C58" s="79">
        <f>VLOOKUP(GroupVertices[[#This Row],[Vertex]],Vertices[],MATCH("ID",Vertices[[#Headers],[Vertex]:[Top Word Pairs in Tweet by Salience]],0),FALSE)</f>
        <v>336</v>
      </c>
    </row>
    <row r="59" spans="1:3" ht="15">
      <c r="A59" s="79" t="s">
        <v>3982</v>
      </c>
      <c r="B59" s="87" t="s">
        <v>617</v>
      </c>
      <c r="C59" s="79">
        <f>VLOOKUP(GroupVertices[[#This Row],[Vertex]],Vertices[],MATCH("ID",Vertices[[#Headers],[Vertex]:[Top Word Pairs in Tweet by Salience]],0),FALSE)</f>
        <v>139</v>
      </c>
    </row>
    <row r="60" spans="1:3" ht="15">
      <c r="A60" s="79" t="s">
        <v>3982</v>
      </c>
      <c r="B60" s="87" t="s">
        <v>588</v>
      </c>
      <c r="C60" s="79">
        <f>VLOOKUP(GroupVertices[[#This Row],[Vertex]],Vertices[],MATCH("ID",Vertices[[#Headers],[Vertex]:[Top Word Pairs in Tweet by Salience]],0),FALSE)</f>
        <v>4</v>
      </c>
    </row>
    <row r="61" spans="1:3" ht="15">
      <c r="A61" s="79" t="s">
        <v>3982</v>
      </c>
      <c r="B61" s="87" t="s">
        <v>616</v>
      </c>
      <c r="C61" s="79">
        <f>VLOOKUP(GroupVertices[[#This Row],[Vertex]],Vertices[],MATCH("ID",Vertices[[#Headers],[Vertex]:[Top Word Pairs in Tweet by Salience]],0),FALSE)</f>
        <v>138</v>
      </c>
    </row>
    <row r="62" spans="1:3" ht="15">
      <c r="A62" s="79" t="s">
        <v>3982</v>
      </c>
      <c r="B62" s="87" t="s">
        <v>615</v>
      </c>
      <c r="C62" s="79">
        <f>VLOOKUP(GroupVertices[[#This Row],[Vertex]],Vertices[],MATCH("ID",Vertices[[#Headers],[Vertex]:[Top Word Pairs in Tweet by Salience]],0),FALSE)</f>
        <v>137</v>
      </c>
    </row>
    <row r="63" spans="1:3" ht="15">
      <c r="A63" s="79" t="s">
        <v>3982</v>
      </c>
      <c r="B63" s="87" t="s">
        <v>614</v>
      </c>
      <c r="C63" s="79">
        <f>VLOOKUP(GroupVertices[[#This Row],[Vertex]],Vertices[],MATCH("ID",Vertices[[#Headers],[Vertex]:[Top Word Pairs in Tweet by Salience]],0),FALSE)</f>
        <v>262</v>
      </c>
    </row>
    <row r="64" spans="1:3" ht="15">
      <c r="A64" s="79" t="s">
        <v>3982</v>
      </c>
      <c r="B64" s="87" t="s">
        <v>620</v>
      </c>
      <c r="C64" s="79">
        <f>VLOOKUP(GroupVertices[[#This Row],[Vertex]],Vertices[],MATCH("ID",Vertices[[#Headers],[Vertex]:[Top Word Pairs in Tweet by Salience]],0),FALSE)</f>
        <v>40</v>
      </c>
    </row>
    <row r="65" spans="1:3" ht="15">
      <c r="A65" s="79" t="s">
        <v>3982</v>
      </c>
      <c r="B65" s="87" t="s">
        <v>606</v>
      </c>
      <c r="C65" s="79">
        <f>VLOOKUP(GroupVertices[[#This Row],[Vertex]],Vertices[],MATCH("ID",Vertices[[#Headers],[Vertex]:[Top Word Pairs in Tweet by Salience]],0),FALSE)</f>
        <v>129</v>
      </c>
    </row>
    <row r="66" spans="1:3" ht="15">
      <c r="A66" s="79" t="s">
        <v>3982</v>
      </c>
      <c r="B66" s="87" t="s">
        <v>605</v>
      </c>
      <c r="C66" s="79">
        <f>VLOOKUP(GroupVertices[[#This Row],[Vertex]],Vertices[],MATCH("ID",Vertices[[#Headers],[Vertex]:[Top Word Pairs in Tweet by Salience]],0),FALSE)</f>
        <v>128</v>
      </c>
    </row>
    <row r="67" spans="1:3" ht="15">
      <c r="A67" s="79" t="s">
        <v>3982</v>
      </c>
      <c r="B67" s="87" t="s">
        <v>601</v>
      </c>
      <c r="C67" s="79">
        <f>VLOOKUP(GroupVertices[[#This Row],[Vertex]],Vertices[],MATCH("ID",Vertices[[#Headers],[Vertex]:[Top Word Pairs in Tweet by Salience]],0),FALSE)</f>
        <v>124</v>
      </c>
    </row>
    <row r="68" spans="1:3" ht="15">
      <c r="A68" s="79" t="s">
        <v>3982</v>
      </c>
      <c r="B68" s="87" t="s">
        <v>598</v>
      </c>
      <c r="C68" s="79">
        <f>VLOOKUP(GroupVertices[[#This Row],[Vertex]],Vertices[],MATCH("ID",Vertices[[#Headers],[Vertex]:[Top Word Pairs in Tweet by Salience]],0),FALSE)</f>
        <v>121</v>
      </c>
    </row>
    <row r="69" spans="1:3" ht="15">
      <c r="A69" s="79" t="s">
        <v>3982</v>
      </c>
      <c r="B69" s="87" t="s">
        <v>597</v>
      </c>
      <c r="C69" s="79">
        <f>VLOOKUP(GroupVertices[[#This Row],[Vertex]],Vertices[],MATCH("ID",Vertices[[#Headers],[Vertex]:[Top Word Pairs in Tweet by Salience]],0),FALSE)</f>
        <v>120</v>
      </c>
    </row>
    <row r="70" spans="1:3" ht="15">
      <c r="A70" s="79" t="s">
        <v>3982</v>
      </c>
      <c r="B70" s="87" t="s">
        <v>596</v>
      </c>
      <c r="C70" s="79">
        <f>VLOOKUP(GroupVertices[[#This Row],[Vertex]],Vertices[],MATCH("ID",Vertices[[#Headers],[Vertex]:[Top Word Pairs in Tweet by Salience]],0),FALSE)</f>
        <v>119</v>
      </c>
    </row>
    <row r="71" spans="1:3" ht="15">
      <c r="A71" s="79" t="s">
        <v>3982</v>
      </c>
      <c r="B71" s="87" t="s">
        <v>591</v>
      </c>
      <c r="C71" s="79">
        <f>VLOOKUP(GroupVertices[[#This Row],[Vertex]],Vertices[],MATCH("ID",Vertices[[#Headers],[Vertex]:[Top Word Pairs in Tweet by Salience]],0),FALSE)</f>
        <v>115</v>
      </c>
    </row>
    <row r="72" spans="1:3" ht="15">
      <c r="A72" s="79" t="s">
        <v>3982</v>
      </c>
      <c r="B72" s="87" t="s">
        <v>590</v>
      </c>
      <c r="C72" s="79">
        <f>VLOOKUP(GroupVertices[[#This Row],[Vertex]],Vertices[],MATCH("ID",Vertices[[#Headers],[Vertex]:[Top Word Pairs in Tweet by Salience]],0),FALSE)</f>
        <v>114</v>
      </c>
    </row>
    <row r="73" spans="1:3" ht="15">
      <c r="A73" s="79" t="s">
        <v>3982</v>
      </c>
      <c r="B73" s="87" t="s">
        <v>619</v>
      </c>
      <c r="C73" s="79">
        <f>VLOOKUP(GroupVertices[[#This Row],[Vertex]],Vertices[],MATCH("ID",Vertices[[#Headers],[Vertex]:[Top Word Pairs in Tweet by Salience]],0),FALSE)</f>
        <v>264</v>
      </c>
    </row>
    <row r="74" spans="1:3" ht="15">
      <c r="A74" s="79" t="s">
        <v>3982</v>
      </c>
      <c r="B74" s="87" t="s">
        <v>618</v>
      </c>
      <c r="C74" s="79">
        <f>VLOOKUP(GroupVertices[[#This Row],[Vertex]],Vertices[],MATCH("ID",Vertices[[#Headers],[Vertex]:[Top Word Pairs in Tweet by Salience]],0),FALSE)</f>
        <v>263</v>
      </c>
    </row>
    <row r="75" spans="1:3" ht="15">
      <c r="A75" s="79" t="s">
        <v>3982</v>
      </c>
      <c r="B75" s="87" t="s">
        <v>613</v>
      </c>
      <c r="C75" s="79">
        <f>VLOOKUP(GroupVertices[[#This Row],[Vertex]],Vertices[],MATCH("ID",Vertices[[#Headers],[Vertex]:[Top Word Pairs in Tweet by Salience]],0),FALSE)</f>
        <v>136</v>
      </c>
    </row>
    <row r="76" spans="1:3" ht="15">
      <c r="A76" s="79" t="s">
        <v>3982</v>
      </c>
      <c r="B76" s="87" t="s">
        <v>612</v>
      </c>
      <c r="C76" s="79">
        <f>VLOOKUP(GroupVertices[[#This Row],[Vertex]],Vertices[],MATCH("ID",Vertices[[#Headers],[Vertex]:[Top Word Pairs in Tweet by Salience]],0),FALSE)</f>
        <v>135</v>
      </c>
    </row>
    <row r="77" spans="1:3" ht="15">
      <c r="A77" s="79" t="s">
        <v>3982</v>
      </c>
      <c r="B77" s="87" t="s">
        <v>611</v>
      </c>
      <c r="C77" s="79">
        <f>VLOOKUP(GroupVertices[[#This Row],[Vertex]],Vertices[],MATCH("ID",Vertices[[#Headers],[Vertex]:[Top Word Pairs in Tweet by Salience]],0),FALSE)</f>
        <v>134</v>
      </c>
    </row>
    <row r="78" spans="1:3" ht="15">
      <c r="A78" s="79" t="s">
        <v>3982</v>
      </c>
      <c r="B78" s="87" t="s">
        <v>610</v>
      </c>
      <c r="C78" s="79">
        <f>VLOOKUP(GroupVertices[[#This Row],[Vertex]],Vertices[],MATCH("ID",Vertices[[#Headers],[Vertex]:[Top Word Pairs in Tweet by Salience]],0),FALSE)</f>
        <v>133</v>
      </c>
    </row>
    <row r="79" spans="1:3" ht="15">
      <c r="A79" s="79" t="s">
        <v>3982</v>
      </c>
      <c r="B79" s="87" t="s">
        <v>609</v>
      </c>
      <c r="C79" s="79">
        <f>VLOOKUP(GroupVertices[[#This Row],[Vertex]],Vertices[],MATCH("ID",Vertices[[#Headers],[Vertex]:[Top Word Pairs in Tweet by Salience]],0),FALSE)</f>
        <v>132</v>
      </c>
    </row>
    <row r="80" spans="1:3" ht="15">
      <c r="A80" s="79" t="s">
        <v>3982</v>
      </c>
      <c r="B80" s="87" t="s">
        <v>608</v>
      </c>
      <c r="C80" s="79">
        <f>VLOOKUP(GroupVertices[[#This Row],[Vertex]],Vertices[],MATCH("ID",Vertices[[#Headers],[Vertex]:[Top Word Pairs in Tweet by Salience]],0),FALSE)</f>
        <v>131</v>
      </c>
    </row>
    <row r="81" spans="1:3" ht="15">
      <c r="A81" s="79" t="s">
        <v>3982</v>
      </c>
      <c r="B81" s="87" t="s">
        <v>607</v>
      </c>
      <c r="C81" s="79">
        <f>VLOOKUP(GroupVertices[[#This Row],[Vertex]],Vertices[],MATCH("ID",Vertices[[#Headers],[Vertex]:[Top Word Pairs in Tweet by Salience]],0),FALSE)</f>
        <v>130</v>
      </c>
    </row>
    <row r="82" spans="1:3" ht="15">
      <c r="A82" s="79" t="s">
        <v>3982</v>
      </c>
      <c r="B82" s="87" t="s">
        <v>604</v>
      </c>
      <c r="C82" s="79">
        <f>VLOOKUP(GroupVertices[[#This Row],[Vertex]],Vertices[],MATCH("ID",Vertices[[#Headers],[Vertex]:[Top Word Pairs in Tweet by Salience]],0),FALSE)</f>
        <v>127</v>
      </c>
    </row>
    <row r="83" spans="1:3" ht="15">
      <c r="A83" s="79" t="s">
        <v>3982</v>
      </c>
      <c r="B83" s="87" t="s">
        <v>603</v>
      </c>
      <c r="C83" s="79">
        <f>VLOOKUP(GroupVertices[[#This Row],[Vertex]],Vertices[],MATCH("ID",Vertices[[#Headers],[Vertex]:[Top Word Pairs in Tweet by Salience]],0),FALSE)</f>
        <v>126</v>
      </c>
    </row>
    <row r="84" spans="1:3" ht="15">
      <c r="A84" s="79" t="s">
        <v>3982</v>
      </c>
      <c r="B84" s="87" t="s">
        <v>602</v>
      </c>
      <c r="C84" s="79">
        <f>VLOOKUP(GroupVertices[[#This Row],[Vertex]],Vertices[],MATCH("ID",Vertices[[#Headers],[Vertex]:[Top Word Pairs in Tweet by Salience]],0),FALSE)</f>
        <v>125</v>
      </c>
    </row>
    <row r="85" spans="1:3" ht="15">
      <c r="A85" s="79" t="s">
        <v>3982</v>
      </c>
      <c r="B85" s="87" t="s">
        <v>600</v>
      </c>
      <c r="C85" s="79">
        <f>VLOOKUP(GroupVertices[[#This Row],[Vertex]],Vertices[],MATCH("ID",Vertices[[#Headers],[Vertex]:[Top Word Pairs in Tweet by Salience]],0),FALSE)</f>
        <v>123</v>
      </c>
    </row>
    <row r="86" spans="1:3" ht="15">
      <c r="A86" s="79" t="s">
        <v>3982</v>
      </c>
      <c r="B86" s="87" t="s">
        <v>599</v>
      </c>
      <c r="C86" s="79">
        <f>VLOOKUP(GroupVertices[[#This Row],[Vertex]],Vertices[],MATCH("ID",Vertices[[#Headers],[Vertex]:[Top Word Pairs in Tweet by Salience]],0),FALSE)</f>
        <v>122</v>
      </c>
    </row>
    <row r="87" spans="1:3" ht="15">
      <c r="A87" s="79" t="s">
        <v>3982</v>
      </c>
      <c r="B87" s="87" t="s">
        <v>595</v>
      </c>
      <c r="C87" s="79">
        <f>VLOOKUP(GroupVertices[[#This Row],[Vertex]],Vertices[],MATCH("ID",Vertices[[#Headers],[Vertex]:[Top Word Pairs in Tweet by Salience]],0),FALSE)</f>
        <v>261</v>
      </c>
    </row>
    <row r="88" spans="1:3" ht="15">
      <c r="A88" s="79" t="s">
        <v>3982</v>
      </c>
      <c r="B88" s="87" t="s">
        <v>594</v>
      </c>
      <c r="C88" s="79">
        <f>VLOOKUP(GroupVertices[[#This Row],[Vertex]],Vertices[],MATCH("ID",Vertices[[#Headers],[Vertex]:[Top Word Pairs in Tweet by Salience]],0),FALSE)</f>
        <v>118</v>
      </c>
    </row>
    <row r="89" spans="1:3" ht="15">
      <c r="A89" s="79" t="s">
        <v>3982</v>
      </c>
      <c r="B89" s="87" t="s">
        <v>593</v>
      </c>
      <c r="C89" s="79">
        <f>VLOOKUP(GroupVertices[[#This Row],[Vertex]],Vertices[],MATCH("ID",Vertices[[#Headers],[Vertex]:[Top Word Pairs in Tweet by Salience]],0),FALSE)</f>
        <v>117</v>
      </c>
    </row>
    <row r="90" spans="1:3" ht="15">
      <c r="A90" s="79" t="s">
        <v>3982</v>
      </c>
      <c r="B90" s="87" t="s">
        <v>592</v>
      </c>
      <c r="C90" s="79">
        <f>VLOOKUP(GroupVertices[[#This Row],[Vertex]],Vertices[],MATCH("ID",Vertices[[#Headers],[Vertex]:[Top Word Pairs in Tweet by Salience]],0),FALSE)</f>
        <v>116</v>
      </c>
    </row>
    <row r="91" spans="1:3" ht="15">
      <c r="A91" s="79" t="s">
        <v>3982</v>
      </c>
      <c r="B91" s="87" t="s">
        <v>589</v>
      </c>
      <c r="C91" s="79">
        <f>VLOOKUP(GroupVertices[[#This Row],[Vertex]],Vertices[],MATCH("ID",Vertices[[#Headers],[Vertex]:[Top Word Pairs in Tweet by Salience]],0),FALSE)</f>
        <v>113</v>
      </c>
    </row>
    <row r="92" spans="1:3" ht="15">
      <c r="A92" s="79" t="s">
        <v>3982</v>
      </c>
      <c r="B92" s="87" t="s">
        <v>587</v>
      </c>
      <c r="C92" s="79">
        <f>VLOOKUP(GroupVertices[[#This Row],[Vertex]],Vertices[],MATCH("ID",Vertices[[#Headers],[Vertex]:[Top Word Pairs in Tweet by Salience]],0),FALSE)</f>
        <v>112</v>
      </c>
    </row>
    <row r="93" spans="1:3" ht="15">
      <c r="A93" s="79" t="s">
        <v>8117</v>
      </c>
      <c r="B93" s="87" t="s">
        <v>652</v>
      </c>
      <c r="C93" s="79">
        <f>VLOOKUP(GroupVertices[[#This Row],[Vertex]],Vertices[],MATCH("ID",Vertices[[#Headers],[Vertex]:[Top Word Pairs in Tweet by Salience]],0),FALSE)</f>
        <v>277</v>
      </c>
    </row>
    <row r="94" spans="1:3" ht="15">
      <c r="A94" s="79" t="s">
        <v>8117</v>
      </c>
      <c r="B94" s="87" t="s">
        <v>702</v>
      </c>
      <c r="C94" s="79">
        <f>VLOOKUP(GroupVertices[[#This Row],[Vertex]],Vertices[],MATCH("ID",Vertices[[#Headers],[Vertex]:[Top Word Pairs in Tweet by Salience]],0),FALSE)</f>
        <v>9</v>
      </c>
    </row>
    <row r="95" spans="1:3" ht="15">
      <c r="A95" s="79" t="s">
        <v>8117</v>
      </c>
      <c r="B95" s="87" t="s">
        <v>648</v>
      </c>
      <c r="C95" s="79">
        <f>VLOOKUP(GroupVertices[[#This Row],[Vertex]],Vertices[],MATCH("ID",Vertices[[#Headers],[Vertex]:[Top Word Pairs in Tweet by Salience]],0),FALSE)</f>
        <v>5</v>
      </c>
    </row>
    <row r="96" spans="1:3" ht="15">
      <c r="A96" s="79" t="s">
        <v>8117</v>
      </c>
      <c r="B96" s="87" t="s">
        <v>861</v>
      </c>
      <c r="C96" s="79">
        <f>VLOOKUP(GroupVertices[[#This Row],[Vertex]],Vertices[],MATCH("ID",Vertices[[#Headers],[Vertex]:[Top Word Pairs in Tweet by Salience]],0),FALSE)</f>
        <v>513</v>
      </c>
    </row>
    <row r="97" spans="1:3" ht="15">
      <c r="A97" s="79" t="s">
        <v>8117</v>
      </c>
      <c r="B97" s="87" t="s">
        <v>658</v>
      </c>
      <c r="C97" s="79">
        <f>VLOOKUP(GroupVertices[[#This Row],[Vertex]],Vertices[],MATCH("ID",Vertices[[#Headers],[Vertex]:[Top Word Pairs in Tweet by Salience]],0),FALSE)</f>
        <v>280</v>
      </c>
    </row>
    <row r="98" spans="1:3" ht="15">
      <c r="A98" s="79" t="s">
        <v>8117</v>
      </c>
      <c r="B98" s="87" t="s">
        <v>657</v>
      </c>
      <c r="C98" s="79">
        <f>VLOOKUP(GroupVertices[[#This Row],[Vertex]],Vertices[],MATCH("ID",Vertices[[#Headers],[Vertex]:[Top Word Pairs in Tweet by Salience]],0),FALSE)</f>
        <v>144</v>
      </c>
    </row>
    <row r="99" spans="1:3" ht="15">
      <c r="A99" s="79" t="s">
        <v>8117</v>
      </c>
      <c r="B99" s="87" t="s">
        <v>860</v>
      </c>
      <c r="C99" s="79">
        <f>VLOOKUP(GroupVertices[[#This Row],[Vertex]],Vertices[],MATCH("ID",Vertices[[#Headers],[Vertex]:[Top Word Pairs in Tweet by Salience]],0),FALSE)</f>
        <v>512</v>
      </c>
    </row>
    <row r="100" spans="1:3" ht="15">
      <c r="A100" s="79" t="s">
        <v>8117</v>
      </c>
      <c r="B100" s="87" t="s">
        <v>656</v>
      </c>
      <c r="C100" s="79">
        <f>VLOOKUP(GroupVertices[[#This Row],[Vertex]],Vertices[],MATCH("ID",Vertices[[#Headers],[Vertex]:[Top Word Pairs in Tweet by Salience]],0),FALSE)</f>
        <v>279</v>
      </c>
    </row>
    <row r="101" spans="1:3" ht="15">
      <c r="A101" s="79" t="s">
        <v>8117</v>
      </c>
      <c r="B101" s="87" t="s">
        <v>655</v>
      </c>
      <c r="C101" s="79">
        <f>VLOOKUP(GroupVertices[[#This Row],[Vertex]],Vertices[],MATCH("ID",Vertices[[#Headers],[Vertex]:[Top Word Pairs in Tweet by Salience]],0),FALSE)</f>
        <v>14</v>
      </c>
    </row>
    <row r="102" spans="1:3" ht="15">
      <c r="A102" s="79" t="s">
        <v>8117</v>
      </c>
      <c r="B102" s="87" t="s">
        <v>859</v>
      </c>
      <c r="C102" s="79">
        <f>VLOOKUP(GroupVertices[[#This Row],[Vertex]],Vertices[],MATCH("ID",Vertices[[#Headers],[Vertex]:[Top Word Pairs in Tweet by Salience]],0),FALSE)</f>
        <v>511</v>
      </c>
    </row>
    <row r="103" spans="1:3" ht="15">
      <c r="A103" s="79" t="s">
        <v>8117</v>
      </c>
      <c r="B103" s="87" t="s">
        <v>654</v>
      </c>
      <c r="C103" s="79">
        <f>VLOOKUP(GroupVertices[[#This Row],[Vertex]],Vertices[],MATCH("ID",Vertices[[#Headers],[Vertex]:[Top Word Pairs in Tweet by Salience]],0),FALSE)</f>
        <v>278</v>
      </c>
    </row>
    <row r="104" spans="1:3" ht="15">
      <c r="A104" s="79" t="s">
        <v>8117</v>
      </c>
      <c r="B104" s="87" t="s">
        <v>653</v>
      </c>
      <c r="C104" s="79">
        <f>VLOOKUP(GroupVertices[[#This Row],[Vertex]],Vertices[],MATCH("ID",Vertices[[#Headers],[Vertex]:[Top Word Pairs in Tweet by Salience]],0),FALSE)</f>
        <v>143</v>
      </c>
    </row>
    <row r="105" spans="1:3" ht="15">
      <c r="A105" s="79" t="s">
        <v>8117</v>
      </c>
      <c r="B105" s="87" t="s">
        <v>650</v>
      </c>
      <c r="C105" s="79">
        <f>VLOOKUP(GroupVertices[[#This Row],[Vertex]],Vertices[],MATCH("ID",Vertices[[#Headers],[Vertex]:[Top Word Pairs in Tweet by Salience]],0),FALSE)</f>
        <v>26</v>
      </c>
    </row>
    <row r="106" spans="1:3" ht="15">
      <c r="A106" s="79" t="s">
        <v>8117</v>
      </c>
      <c r="B106" s="87" t="s">
        <v>858</v>
      </c>
      <c r="C106" s="79">
        <f>VLOOKUP(GroupVertices[[#This Row],[Vertex]],Vertices[],MATCH("ID",Vertices[[#Headers],[Vertex]:[Top Word Pairs in Tweet by Salience]],0),FALSE)</f>
        <v>490</v>
      </c>
    </row>
    <row r="107" spans="1:3" ht="15">
      <c r="A107" s="79" t="s">
        <v>8117</v>
      </c>
      <c r="B107" s="87" t="s">
        <v>857</v>
      </c>
      <c r="C107" s="79">
        <f>VLOOKUP(GroupVertices[[#This Row],[Vertex]],Vertices[],MATCH("ID",Vertices[[#Headers],[Vertex]:[Top Word Pairs in Tweet by Salience]],0),FALSE)</f>
        <v>489</v>
      </c>
    </row>
    <row r="108" spans="1:3" ht="15">
      <c r="A108" s="79" t="s">
        <v>8117</v>
      </c>
      <c r="B108" s="87" t="s">
        <v>856</v>
      </c>
      <c r="C108" s="79">
        <f>VLOOKUP(GroupVertices[[#This Row],[Vertex]],Vertices[],MATCH("ID",Vertices[[#Headers],[Vertex]:[Top Word Pairs in Tweet by Salience]],0),FALSE)</f>
        <v>488</v>
      </c>
    </row>
    <row r="109" spans="1:3" ht="15">
      <c r="A109" s="79" t="s">
        <v>8117</v>
      </c>
      <c r="B109" s="87" t="s">
        <v>855</v>
      </c>
      <c r="C109" s="79">
        <f>VLOOKUP(GroupVertices[[#This Row],[Vertex]],Vertices[],MATCH("ID",Vertices[[#Headers],[Vertex]:[Top Word Pairs in Tweet by Salience]],0),FALSE)</f>
        <v>487</v>
      </c>
    </row>
    <row r="110" spans="1:3" ht="15">
      <c r="A110" s="79" t="s">
        <v>8117</v>
      </c>
      <c r="B110" s="87" t="s">
        <v>694</v>
      </c>
      <c r="C110" s="79">
        <f>VLOOKUP(GroupVertices[[#This Row],[Vertex]],Vertices[],MATCH("ID",Vertices[[#Headers],[Vertex]:[Top Word Pairs in Tweet by Salience]],0),FALSE)</f>
        <v>6</v>
      </c>
    </row>
    <row r="111" spans="1:3" ht="15">
      <c r="A111" s="79" t="s">
        <v>8117</v>
      </c>
      <c r="B111" s="87" t="s">
        <v>854</v>
      </c>
      <c r="C111" s="79">
        <f>VLOOKUP(GroupVertices[[#This Row],[Vertex]],Vertices[],MATCH("ID",Vertices[[#Headers],[Vertex]:[Top Word Pairs in Tweet by Salience]],0),FALSE)</f>
        <v>486</v>
      </c>
    </row>
    <row r="112" spans="1:3" ht="15">
      <c r="A112" s="79" t="s">
        <v>8117</v>
      </c>
      <c r="B112" s="87" t="s">
        <v>651</v>
      </c>
      <c r="C112" s="79">
        <f>VLOOKUP(GroupVertices[[#This Row],[Vertex]],Vertices[],MATCH("ID",Vertices[[#Headers],[Vertex]:[Top Word Pairs in Tweet by Salience]],0),FALSE)</f>
        <v>27</v>
      </c>
    </row>
    <row r="113" spans="1:3" ht="15">
      <c r="A113" s="79" t="s">
        <v>8117</v>
      </c>
      <c r="B113" s="87" t="s">
        <v>822</v>
      </c>
      <c r="C113" s="79">
        <f>VLOOKUP(GroupVertices[[#This Row],[Vertex]],Vertices[],MATCH("ID",Vertices[[#Headers],[Vertex]:[Top Word Pairs in Tweet by Salience]],0),FALSE)</f>
        <v>23</v>
      </c>
    </row>
    <row r="114" spans="1:3" ht="15">
      <c r="A114" s="79" t="s">
        <v>8117</v>
      </c>
      <c r="B114" s="87" t="s">
        <v>649</v>
      </c>
      <c r="C114" s="79">
        <f>VLOOKUP(GroupVertices[[#This Row],[Vertex]],Vertices[],MATCH("ID",Vertices[[#Headers],[Vertex]:[Top Word Pairs in Tweet by Salience]],0),FALSE)</f>
        <v>22</v>
      </c>
    </row>
    <row r="115" spans="1:3" ht="15">
      <c r="A115" s="79" t="s">
        <v>8117</v>
      </c>
      <c r="B115" s="87" t="s">
        <v>647</v>
      </c>
      <c r="C115" s="79">
        <f>VLOOKUP(GroupVertices[[#This Row],[Vertex]],Vertices[],MATCH("ID",Vertices[[#Headers],[Vertex]:[Top Word Pairs in Tweet by Salience]],0),FALSE)</f>
        <v>142</v>
      </c>
    </row>
    <row r="116" spans="1:3" ht="15">
      <c r="A116" s="79" t="s">
        <v>8117</v>
      </c>
      <c r="B116" s="87" t="s">
        <v>284</v>
      </c>
      <c r="C116" s="79">
        <f>VLOOKUP(GroupVertices[[#This Row],[Vertex]],Vertices[],MATCH("ID",Vertices[[#Headers],[Vertex]:[Top Word Pairs in Tweet by Salience]],0),FALSE)</f>
        <v>345</v>
      </c>
    </row>
    <row r="117" spans="1:3" ht="15">
      <c r="A117" s="79" t="s">
        <v>8117</v>
      </c>
      <c r="B117" s="87" t="s">
        <v>501</v>
      </c>
      <c r="C117" s="79">
        <f>VLOOKUP(GroupVertices[[#This Row],[Vertex]],Vertices[],MATCH("ID",Vertices[[#Headers],[Vertex]:[Top Word Pairs in Tweet by Salience]],0),FALSE)</f>
        <v>441</v>
      </c>
    </row>
    <row r="118" spans="1:3" ht="15">
      <c r="A118" s="79" t="s">
        <v>8117</v>
      </c>
      <c r="B118" s="87" t="s">
        <v>294</v>
      </c>
      <c r="C118" s="79">
        <f>VLOOKUP(GroupVertices[[#This Row],[Vertex]],Vertices[],MATCH("ID",Vertices[[#Headers],[Vertex]:[Top Word Pairs in Tweet by Salience]],0),FALSE)</f>
        <v>351</v>
      </c>
    </row>
    <row r="119" spans="1:3" ht="15">
      <c r="A119" s="79" t="s">
        <v>8117</v>
      </c>
      <c r="B119" s="87" t="s">
        <v>527</v>
      </c>
      <c r="C119" s="79">
        <f>VLOOKUP(GroupVertices[[#This Row],[Vertex]],Vertices[],MATCH("ID",Vertices[[#Headers],[Vertex]:[Top Word Pairs in Tweet by Salience]],0),FALSE)</f>
        <v>89</v>
      </c>
    </row>
    <row r="120" spans="1:3" ht="15">
      <c r="A120" s="79" t="s">
        <v>8117</v>
      </c>
      <c r="B120" s="87" t="s">
        <v>250</v>
      </c>
      <c r="C120" s="79">
        <f>VLOOKUP(GroupVertices[[#This Row],[Vertex]],Vertices[],MATCH("ID",Vertices[[#Headers],[Vertex]:[Top Word Pairs in Tweet by Salience]],0),FALSE)</f>
        <v>8</v>
      </c>
    </row>
    <row r="121" spans="1:3" ht="15">
      <c r="A121" s="79" t="s">
        <v>8117</v>
      </c>
      <c r="B121" s="87" t="s">
        <v>693</v>
      </c>
      <c r="C121" s="79">
        <f>VLOOKUP(GroupVertices[[#This Row],[Vertex]],Vertices[],MATCH("ID",Vertices[[#Headers],[Vertex]:[Top Word Pairs in Tweet by Salience]],0),FALSE)</f>
        <v>519</v>
      </c>
    </row>
    <row r="122" spans="1:3" ht="15">
      <c r="A122" s="79" t="s">
        <v>8117</v>
      </c>
      <c r="B122" s="87" t="s">
        <v>692</v>
      </c>
      <c r="C122" s="79">
        <f>VLOOKUP(GroupVertices[[#This Row],[Vertex]],Vertices[],MATCH("ID",Vertices[[#Headers],[Vertex]:[Top Word Pairs in Tweet by Salience]],0),FALSE)</f>
        <v>518</v>
      </c>
    </row>
    <row r="123" spans="1:3" ht="15">
      <c r="A123" s="79" t="s">
        <v>8118</v>
      </c>
      <c r="B123" s="87" t="s">
        <v>390</v>
      </c>
      <c r="C123" s="79">
        <f>VLOOKUP(GroupVertices[[#This Row],[Vertex]],Vertices[],MATCH("ID",Vertices[[#Headers],[Vertex]:[Top Word Pairs in Tweet by Salience]],0),FALSE)</f>
        <v>11</v>
      </c>
    </row>
    <row r="124" spans="1:3" ht="15">
      <c r="A124" s="79" t="s">
        <v>8118</v>
      </c>
      <c r="B124" s="87" t="s">
        <v>391</v>
      </c>
      <c r="C124" s="79">
        <f>VLOOKUP(GroupVertices[[#This Row],[Vertex]],Vertices[],MATCH("ID",Vertices[[#Headers],[Vertex]:[Top Word Pairs in Tweet by Salience]],0),FALSE)</f>
        <v>12</v>
      </c>
    </row>
    <row r="125" spans="1:3" ht="15">
      <c r="A125" s="79" t="s">
        <v>8118</v>
      </c>
      <c r="B125" s="87" t="s">
        <v>763</v>
      </c>
      <c r="C125" s="79">
        <f>VLOOKUP(GroupVertices[[#This Row],[Vertex]],Vertices[],MATCH("ID",Vertices[[#Headers],[Vertex]:[Top Word Pairs in Tweet by Salience]],0),FALSE)</f>
        <v>505</v>
      </c>
    </row>
    <row r="126" spans="1:3" ht="15">
      <c r="A126" s="79" t="s">
        <v>8118</v>
      </c>
      <c r="B126" s="87" t="s">
        <v>762</v>
      </c>
      <c r="C126" s="79">
        <f>VLOOKUP(GroupVertices[[#This Row],[Vertex]],Vertices[],MATCH("ID",Vertices[[#Headers],[Vertex]:[Top Word Pairs in Tweet by Salience]],0),FALSE)</f>
        <v>504</v>
      </c>
    </row>
    <row r="127" spans="1:3" ht="15">
      <c r="A127" s="79" t="s">
        <v>8118</v>
      </c>
      <c r="B127" s="87" t="s">
        <v>761</v>
      </c>
      <c r="C127" s="79">
        <f>VLOOKUP(GroupVertices[[#This Row],[Vertex]],Vertices[],MATCH("ID",Vertices[[#Headers],[Vertex]:[Top Word Pairs in Tweet by Salience]],0),FALSE)</f>
        <v>503</v>
      </c>
    </row>
    <row r="128" spans="1:3" ht="15">
      <c r="A128" s="79" t="s">
        <v>8118</v>
      </c>
      <c r="B128" s="87" t="s">
        <v>760</v>
      </c>
      <c r="C128" s="79">
        <f>VLOOKUP(GroupVertices[[#This Row],[Vertex]],Vertices[],MATCH("ID",Vertices[[#Headers],[Vertex]:[Top Word Pairs in Tweet by Salience]],0),FALSE)</f>
        <v>502</v>
      </c>
    </row>
    <row r="129" spans="1:3" ht="15">
      <c r="A129" s="79" t="s">
        <v>8118</v>
      </c>
      <c r="B129" s="87" t="s">
        <v>759</v>
      </c>
      <c r="C129" s="79">
        <f>VLOOKUP(GroupVertices[[#This Row],[Vertex]],Vertices[],MATCH("ID",Vertices[[#Headers],[Vertex]:[Top Word Pairs in Tweet by Salience]],0),FALSE)</f>
        <v>501</v>
      </c>
    </row>
    <row r="130" spans="1:3" ht="15">
      <c r="A130" s="79" t="s">
        <v>8118</v>
      </c>
      <c r="B130" s="87" t="s">
        <v>758</v>
      </c>
      <c r="C130" s="79">
        <f>VLOOKUP(GroupVertices[[#This Row],[Vertex]],Vertices[],MATCH("ID",Vertices[[#Headers],[Vertex]:[Top Word Pairs in Tweet by Salience]],0),FALSE)</f>
        <v>500</v>
      </c>
    </row>
    <row r="131" spans="1:3" ht="15">
      <c r="A131" s="79" t="s">
        <v>8118</v>
      </c>
      <c r="B131" s="87" t="s">
        <v>757</v>
      </c>
      <c r="C131" s="79">
        <f>VLOOKUP(GroupVertices[[#This Row],[Vertex]],Vertices[],MATCH("ID",Vertices[[#Headers],[Vertex]:[Top Word Pairs in Tweet by Salience]],0),FALSE)</f>
        <v>499</v>
      </c>
    </row>
    <row r="132" spans="1:3" ht="15">
      <c r="A132" s="79" t="s">
        <v>8118</v>
      </c>
      <c r="B132" s="87" t="s">
        <v>756</v>
      </c>
      <c r="C132" s="79">
        <f>VLOOKUP(GroupVertices[[#This Row],[Vertex]],Vertices[],MATCH("ID",Vertices[[#Headers],[Vertex]:[Top Word Pairs in Tweet by Salience]],0),FALSE)</f>
        <v>498</v>
      </c>
    </row>
    <row r="133" spans="1:3" ht="15">
      <c r="A133" s="79" t="s">
        <v>8118</v>
      </c>
      <c r="B133" s="87" t="s">
        <v>755</v>
      </c>
      <c r="C133" s="79">
        <f>VLOOKUP(GroupVertices[[#This Row],[Vertex]],Vertices[],MATCH("ID",Vertices[[#Headers],[Vertex]:[Top Word Pairs in Tweet by Salience]],0),FALSE)</f>
        <v>497</v>
      </c>
    </row>
    <row r="134" spans="1:3" ht="15">
      <c r="A134" s="79" t="s">
        <v>8118</v>
      </c>
      <c r="B134" s="87" t="s">
        <v>754</v>
      </c>
      <c r="C134" s="79">
        <f>VLOOKUP(GroupVertices[[#This Row],[Vertex]],Vertices[],MATCH("ID",Vertices[[#Headers],[Vertex]:[Top Word Pairs in Tweet by Salience]],0),FALSE)</f>
        <v>496</v>
      </c>
    </row>
    <row r="135" spans="1:3" ht="15">
      <c r="A135" s="79" t="s">
        <v>8118</v>
      </c>
      <c r="B135" s="87" t="s">
        <v>753</v>
      </c>
      <c r="C135" s="79">
        <f>VLOOKUP(GroupVertices[[#This Row],[Vertex]],Vertices[],MATCH("ID",Vertices[[#Headers],[Vertex]:[Top Word Pairs in Tweet by Salience]],0),FALSE)</f>
        <v>495</v>
      </c>
    </row>
    <row r="136" spans="1:3" ht="15">
      <c r="A136" s="79" t="s">
        <v>8118</v>
      </c>
      <c r="B136" s="87" t="s">
        <v>752</v>
      </c>
      <c r="C136" s="79">
        <f>VLOOKUP(GroupVertices[[#This Row],[Vertex]],Vertices[],MATCH("ID",Vertices[[#Headers],[Vertex]:[Top Word Pairs in Tweet by Salience]],0),FALSE)</f>
        <v>494</v>
      </c>
    </row>
    <row r="137" spans="1:3" ht="15">
      <c r="A137" s="79" t="s">
        <v>8119</v>
      </c>
      <c r="B137" s="87" t="s">
        <v>337</v>
      </c>
      <c r="C137" s="79">
        <f>VLOOKUP(GroupVertices[[#This Row],[Vertex]],Vertices[],MATCH("ID",Vertices[[#Headers],[Vertex]:[Top Word Pairs in Tweet by Salience]],0),FALSE)</f>
        <v>7</v>
      </c>
    </row>
    <row r="138" spans="1:3" ht="15">
      <c r="A138" s="79" t="s">
        <v>8119</v>
      </c>
      <c r="B138" s="87" t="s">
        <v>733</v>
      </c>
      <c r="C138" s="79">
        <f>VLOOKUP(GroupVertices[[#This Row],[Vertex]],Vertices[],MATCH("ID",Vertices[[#Headers],[Vertex]:[Top Word Pairs in Tweet by Salience]],0),FALSE)</f>
        <v>553</v>
      </c>
    </row>
    <row r="139" spans="1:3" ht="15">
      <c r="A139" s="79" t="s">
        <v>8119</v>
      </c>
      <c r="B139" s="87" t="s">
        <v>732</v>
      </c>
      <c r="C139" s="79">
        <f>VLOOKUP(GroupVertices[[#This Row],[Vertex]],Vertices[],MATCH("ID",Vertices[[#Headers],[Vertex]:[Top Word Pairs in Tweet by Salience]],0),FALSE)</f>
        <v>552</v>
      </c>
    </row>
    <row r="140" spans="1:3" ht="15">
      <c r="A140" s="79" t="s">
        <v>8119</v>
      </c>
      <c r="B140" s="87" t="s">
        <v>731</v>
      </c>
      <c r="C140" s="79">
        <f>VLOOKUP(GroupVertices[[#This Row],[Vertex]],Vertices[],MATCH("ID",Vertices[[#Headers],[Vertex]:[Top Word Pairs in Tweet by Salience]],0),FALSE)</f>
        <v>551</v>
      </c>
    </row>
    <row r="141" spans="1:3" ht="15">
      <c r="A141" s="79" t="s">
        <v>8119</v>
      </c>
      <c r="B141" s="87" t="s">
        <v>730</v>
      </c>
      <c r="C141" s="79">
        <f>VLOOKUP(GroupVertices[[#This Row],[Vertex]],Vertices[],MATCH("ID",Vertices[[#Headers],[Vertex]:[Top Word Pairs in Tweet by Salience]],0),FALSE)</f>
        <v>550</v>
      </c>
    </row>
    <row r="142" spans="1:3" ht="15">
      <c r="A142" s="79" t="s">
        <v>8119</v>
      </c>
      <c r="B142" s="87" t="s">
        <v>729</v>
      </c>
      <c r="C142" s="79">
        <f>VLOOKUP(GroupVertices[[#This Row],[Vertex]],Vertices[],MATCH("ID",Vertices[[#Headers],[Vertex]:[Top Word Pairs in Tweet by Salience]],0),FALSE)</f>
        <v>549</v>
      </c>
    </row>
    <row r="143" spans="1:3" ht="15">
      <c r="A143" s="79" t="s">
        <v>8119</v>
      </c>
      <c r="B143" s="87" t="s">
        <v>728</v>
      </c>
      <c r="C143" s="79">
        <f>VLOOKUP(GroupVertices[[#This Row],[Vertex]],Vertices[],MATCH("ID",Vertices[[#Headers],[Vertex]:[Top Word Pairs in Tweet by Salience]],0),FALSE)</f>
        <v>548</v>
      </c>
    </row>
    <row r="144" spans="1:3" ht="15">
      <c r="A144" s="79" t="s">
        <v>8119</v>
      </c>
      <c r="B144" s="87" t="s">
        <v>727</v>
      </c>
      <c r="C144" s="79">
        <f>VLOOKUP(GroupVertices[[#This Row],[Vertex]],Vertices[],MATCH("ID",Vertices[[#Headers],[Vertex]:[Top Word Pairs in Tweet by Salience]],0),FALSE)</f>
        <v>547</v>
      </c>
    </row>
    <row r="145" spans="1:3" ht="15">
      <c r="A145" s="79" t="s">
        <v>8119</v>
      </c>
      <c r="B145" s="87" t="s">
        <v>726</v>
      </c>
      <c r="C145" s="79">
        <f>VLOOKUP(GroupVertices[[#This Row],[Vertex]],Vertices[],MATCH("ID",Vertices[[#Headers],[Vertex]:[Top Word Pairs in Tweet by Salience]],0),FALSE)</f>
        <v>546</v>
      </c>
    </row>
    <row r="146" spans="1:3" ht="15">
      <c r="A146" s="79" t="s">
        <v>8119</v>
      </c>
      <c r="B146" s="87" t="s">
        <v>725</v>
      </c>
      <c r="C146" s="79">
        <f>VLOOKUP(GroupVertices[[#This Row],[Vertex]],Vertices[],MATCH("ID",Vertices[[#Headers],[Vertex]:[Top Word Pairs in Tweet by Salience]],0),FALSE)</f>
        <v>545</v>
      </c>
    </row>
    <row r="147" spans="1:3" ht="15">
      <c r="A147" s="79" t="s">
        <v>8119</v>
      </c>
      <c r="B147" s="87" t="s">
        <v>724</v>
      </c>
      <c r="C147" s="79">
        <f>VLOOKUP(GroupVertices[[#This Row],[Vertex]],Vertices[],MATCH("ID",Vertices[[#Headers],[Vertex]:[Top Word Pairs in Tweet by Salience]],0),FALSE)</f>
        <v>544</v>
      </c>
    </row>
    <row r="148" spans="1:3" ht="15">
      <c r="A148" s="79" t="s">
        <v>8119</v>
      </c>
      <c r="B148" s="87" t="s">
        <v>723</v>
      </c>
      <c r="C148" s="79">
        <f>VLOOKUP(GroupVertices[[#This Row],[Vertex]],Vertices[],MATCH("ID",Vertices[[#Headers],[Vertex]:[Top Word Pairs in Tweet by Salience]],0),FALSE)</f>
        <v>543</v>
      </c>
    </row>
    <row r="149" spans="1:3" ht="15">
      <c r="A149" s="79" t="s">
        <v>8120</v>
      </c>
      <c r="B149" s="87" t="s">
        <v>498</v>
      </c>
      <c r="C149" s="79">
        <f>VLOOKUP(GroupVertices[[#This Row],[Vertex]],Vertices[],MATCH("ID",Vertices[[#Headers],[Vertex]:[Top Word Pairs in Tweet by Salience]],0),FALSE)</f>
        <v>15</v>
      </c>
    </row>
    <row r="150" spans="1:3" ht="15">
      <c r="A150" s="79" t="s">
        <v>8120</v>
      </c>
      <c r="B150" s="87" t="s">
        <v>811</v>
      </c>
      <c r="C150" s="79">
        <f>VLOOKUP(GroupVertices[[#This Row],[Vertex]],Vertices[],MATCH("ID",Vertices[[#Headers],[Vertex]:[Top Word Pairs in Tweet by Salience]],0),FALSE)</f>
        <v>611</v>
      </c>
    </row>
    <row r="151" spans="1:3" ht="15">
      <c r="A151" s="79" t="s">
        <v>8120</v>
      </c>
      <c r="B151" s="87" t="s">
        <v>812</v>
      </c>
      <c r="C151" s="79">
        <f>VLOOKUP(GroupVertices[[#This Row],[Vertex]],Vertices[],MATCH("ID",Vertices[[#Headers],[Vertex]:[Top Word Pairs in Tweet by Salience]],0),FALSE)</f>
        <v>16</v>
      </c>
    </row>
    <row r="152" spans="1:3" ht="15">
      <c r="A152" s="79" t="s">
        <v>8120</v>
      </c>
      <c r="B152" s="87" t="s">
        <v>791</v>
      </c>
      <c r="C152" s="79">
        <f>VLOOKUP(GroupVertices[[#This Row],[Vertex]],Vertices[],MATCH("ID",Vertices[[#Headers],[Vertex]:[Top Word Pairs in Tweet by Salience]],0),FALSE)</f>
        <v>21</v>
      </c>
    </row>
    <row r="153" spans="1:3" ht="15">
      <c r="A153" s="79" t="s">
        <v>8120</v>
      </c>
      <c r="B153" s="87" t="s">
        <v>509</v>
      </c>
      <c r="C153" s="79">
        <f>VLOOKUP(GroupVertices[[#This Row],[Vertex]],Vertices[],MATCH("ID",Vertices[[#Headers],[Vertex]:[Top Word Pairs in Tweet by Salience]],0),FALSE)</f>
        <v>447</v>
      </c>
    </row>
    <row r="154" spans="1:3" ht="15">
      <c r="A154" s="79" t="s">
        <v>8120</v>
      </c>
      <c r="B154" s="87" t="s">
        <v>431</v>
      </c>
      <c r="C154" s="79">
        <f>VLOOKUP(GroupVertices[[#This Row],[Vertex]],Vertices[],MATCH("ID",Vertices[[#Headers],[Vertex]:[Top Word Pairs in Tweet by Salience]],0),FALSE)</f>
        <v>30</v>
      </c>
    </row>
    <row r="155" spans="1:3" ht="15">
      <c r="A155" s="79" t="s">
        <v>8120</v>
      </c>
      <c r="B155" s="87" t="s">
        <v>790</v>
      </c>
      <c r="C155" s="79">
        <f>VLOOKUP(GroupVertices[[#This Row],[Vertex]],Vertices[],MATCH("ID",Vertices[[#Headers],[Vertex]:[Top Word Pairs in Tweet by Salience]],0),FALSE)</f>
        <v>593</v>
      </c>
    </row>
    <row r="156" spans="1:3" ht="15">
      <c r="A156" s="79" t="s">
        <v>8120</v>
      </c>
      <c r="B156" s="87" t="s">
        <v>624</v>
      </c>
      <c r="C156" s="79">
        <f>VLOOKUP(GroupVertices[[#This Row],[Vertex]],Vertices[],MATCH("ID",Vertices[[#Headers],[Vertex]:[Top Word Pairs in Tweet by Salience]],0),FALSE)</f>
        <v>19</v>
      </c>
    </row>
    <row r="157" spans="1:3" ht="15">
      <c r="A157" s="79" t="s">
        <v>8120</v>
      </c>
      <c r="B157" s="87" t="s">
        <v>839</v>
      </c>
      <c r="C157" s="79">
        <f>VLOOKUP(GroupVertices[[#This Row],[Vertex]],Vertices[],MATCH("ID",Vertices[[#Headers],[Vertex]:[Top Word Pairs in Tweet by Salience]],0),FALSE)</f>
        <v>635</v>
      </c>
    </row>
    <row r="158" spans="1:3" ht="15">
      <c r="A158" s="79" t="s">
        <v>8120</v>
      </c>
      <c r="B158" s="87" t="s">
        <v>838</v>
      </c>
      <c r="C158" s="79">
        <f>VLOOKUP(GroupVertices[[#This Row],[Vertex]],Vertices[],MATCH("ID",Vertices[[#Headers],[Vertex]:[Top Word Pairs in Tweet by Salience]],0),FALSE)</f>
        <v>634</v>
      </c>
    </row>
    <row r="159" spans="1:3" ht="15">
      <c r="A159" s="79" t="s">
        <v>8121</v>
      </c>
      <c r="B159" s="87" t="s">
        <v>375</v>
      </c>
      <c r="C159" s="79">
        <f>VLOOKUP(GroupVertices[[#This Row],[Vertex]],Vertices[],MATCH("ID",Vertices[[#Headers],[Vertex]:[Top Word Pairs in Tweet by Salience]],0),FALSE)</f>
        <v>393</v>
      </c>
    </row>
    <row r="160" spans="1:3" ht="15">
      <c r="A160" s="79" t="s">
        <v>8121</v>
      </c>
      <c r="B160" s="87" t="s">
        <v>671</v>
      </c>
      <c r="C160" s="79">
        <f>VLOOKUP(GroupVertices[[#This Row],[Vertex]],Vertices[],MATCH("ID",Vertices[[#Headers],[Vertex]:[Top Word Pairs in Tweet by Salience]],0),FALSE)</f>
        <v>10</v>
      </c>
    </row>
    <row r="161" spans="1:3" ht="15">
      <c r="A161" s="79" t="s">
        <v>8121</v>
      </c>
      <c r="B161" s="87" t="s">
        <v>341</v>
      </c>
      <c r="C161" s="79">
        <f>VLOOKUP(GroupVertices[[#This Row],[Vertex]],Vertices[],MATCH("ID",Vertices[[#Headers],[Vertex]:[Top Word Pairs in Tweet by Salience]],0),FALSE)</f>
        <v>374</v>
      </c>
    </row>
    <row r="162" spans="1:3" ht="15">
      <c r="A162" s="79" t="s">
        <v>8121</v>
      </c>
      <c r="B162" s="87" t="s">
        <v>244</v>
      </c>
      <c r="C162" s="79">
        <f>VLOOKUP(GroupVertices[[#This Row],[Vertex]],Vertices[],MATCH("ID",Vertices[[#Headers],[Vertex]:[Top Word Pairs in Tweet by Salience]],0),FALSE)</f>
        <v>319</v>
      </c>
    </row>
    <row r="163" spans="1:3" ht="15">
      <c r="A163" s="79" t="s">
        <v>8121</v>
      </c>
      <c r="B163" s="87" t="s">
        <v>251</v>
      </c>
      <c r="C163" s="79">
        <f>VLOOKUP(GroupVertices[[#This Row],[Vertex]],Vertices[],MATCH("ID",Vertices[[#Headers],[Vertex]:[Top Word Pairs in Tweet by Salience]],0),FALSE)</f>
        <v>324</v>
      </c>
    </row>
    <row r="164" spans="1:3" ht="15">
      <c r="A164" s="79" t="s">
        <v>8121</v>
      </c>
      <c r="B164" s="87" t="s">
        <v>408</v>
      </c>
      <c r="C164" s="79">
        <f>VLOOKUP(GroupVertices[[#This Row],[Vertex]],Vertices[],MATCH("ID",Vertices[[#Headers],[Vertex]:[Top Word Pairs in Tweet by Salience]],0),FALSE)</f>
        <v>401</v>
      </c>
    </row>
    <row r="165" spans="1:3" ht="15">
      <c r="A165" s="79" t="s">
        <v>8121</v>
      </c>
      <c r="B165" s="87" t="s">
        <v>672</v>
      </c>
      <c r="C165" s="79">
        <f>VLOOKUP(GroupVertices[[#This Row],[Vertex]],Vertices[],MATCH("ID",Vertices[[#Headers],[Vertex]:[Top Word Pairs in Tweet by Salience]],0),FALSE)</f>
        <v>479</v>
      </c>
    </row>
    <row r="166" spans="1:3" ht="15">
      <c r="A166" s="79" t="s">
        <v>8121</v>
      </c>
      <c r="B166" s="87" t="s">
        <v>355</v>
      </c>
      <c r="C166" s="79">
        <f>VLOOKUP(GroupVertices[[#This Row],[Vertex]],Vertices[],MATCH("ID",Vertices[[#Headers],[Vertex]:[Top Word Pairs in Tweet by Salience]],0),FALSE)</f>
        <v>383</v>
      </c>
    </row>
    <row r="167" spans="1:3" ht="15">
      <c r="A167" s="79" t="s">
        <v>8121</v>
      </c>
      <c r="B167" s="87" t="s">
        <v>298</v>
      </c>
      <c r="C167" s="79">
        <f>VLOOKUP(GroupVertices[[#This Row],[Vertex]],Vertices[],MATCH("ID",Vertices[[#Headers],[Vertex]:[Top Word Pairs in Tweet by Salience]],0),FALSE)</f>
        <v>353</v>
      </c>
    </row>
    <row r="168" spans="1:3" ht="15">
      <c r="A168" s="79" t="s">
        <v>8121</v>
      </c>
      <c r="B168" s="87" t="s">
        <v>389</v>
      </c>
      <c r="C168" s="79">
        <f>VLOOKUP(GroupVertices[[#This Row],[Vertex]],Vertices[],MATCH("ID",Vertices[[#Headers],[Vertex]:[Top Word Pairs in Tweet by Salience]],0),FALSE)</f>
        <v>397</v>
      </c>
    </row>
    <row r="169" spans="1:3" ht="15">
      <c r="A169" s="79" t="s">
        <v>8122</v>
      </c>
      <c r="B169" s="87" t="s">
        <v>395</v>
      </c>
      <c r="C169" s="79">
        <f>VLOOKUP(GroupVertices[[#This Row],[Vertex]],Vertices[],MATCH("ID",Vertices[[#Headers],[Vertex]:[Top Word Pairs in Tweet by Salience]],0),FALSE)</f>
        <v>82</v>
      </c>
    </row>
    <row r="170" spans="1:3" ht="15">
      <c r="A170" s="79" t="s">
        <v>8122</v>
      </c>
      <c r="B170" s="87" t="s">
        <v>696</v>
      </c>
      <c r="C170" s="79">
        <f>VLOOKUP(GroupVertices[[#This Row],[Vertex]],Vertices[],MATCH("ID",Vertices[[#Headers],[Vertex]:[Top Word Pairs in Tweet by Salience]],0),FALSE)</f>
        <v>25</v>
      </c>
    </row>
    <row r="171" spans="1:3" ht="15">
      <c r="A171" s="79" t="s">
        <v>8122</v>
      </c>
      <c r="B171" s="87" t="s">
        <v>446</v>
      </c>
      <c r="C171" s="79">
        <f>VLOOKUP(GroupVertices[[#This Row],[Vertex]],Vertices[],MATCH("ID",Vertices[[#Headers],[Vertex]:[Top Word Pairs in Tweet by Salience]],0),FALSE)</f>
        <v>24</v>
      </c>
    </row>
    <row r="172" spans="1:3" ht="15">
      <c r="A172" s="79" t="s">
        <v>8122</v>
      </c>
      <c r="B172" s="87" t="s">
        <v>397</v>
      </c>
      <c r="C172" s="79">
        <f>VLOOKUP(GroupVertices[[#This Row],[Vertex]],Vertices[],MATCH("ID",Vertices[[#Headers],[Vertex]:[Top Word Pairs in Tweet by Salience]],0),FALSE)</f>
        <v>83</v>
      </c>
    </row>
    <row r="173" spans="1:3" ht="15">
      <c r="A173" s="79" t="s">
        <v>8122</v>
      </c>
      <c r="B173" s="87" t="s">
        <v>280</v>
      </c>
      <c r="C173" s="79">
        <f>VLOOKUP(GroupVertices[[#This Row],[Vertex]],Vertices[],MATCH("ID",Vertices[[#Headers],[Vertex]:[Top Word Pairs in Tweet by Salience]],0),FALSE)</f>
        <v>80</v>
      </c>
    </row>
    <row r="174" spans="1:3" ht="15">
      <c r="A174" s="79" t="s">
        <v>8122</v>
      </c>
      <c r="B174" s="87" t="s">
        <v>254</v>
      </c>
      <c r="C174" s="79">
        <f>VLOOKUP(GroupVertices[[#This Row],[Vertex]],Vertices[],MATCH("ID",Vertices[[#Headers],[Vertex]:[Top Word Pairs in Tweet by Salience]],0),FALSE)</f>
        <v>78</v>
      </c>
    </row>
    <row r="175" spans="1:3" ht="15">
      <c r="A175" s="79" t="s">
        <v>8122</v>
      </c>
      <c r="B175" s="87" t="s">
        <v>320</v>
      </c>
      <c r="C175" s="79">
        <f>VLOOKUP(GroupVertices[[#This Row],[Vertex]],Vertices[],MATCH("ID",Vertices[[#Headers],[Vertex]:[Top Word Pairs in Tweet by Salience]],0),FALSE)</f>
        <v>81</v>
      </c>
    </row>
    <row r="176" spans="1:3" ht="15">
      <c r="A176" s="79" t="s">
        <v>8122</v>
      </c>
      <c r="B176" s="87" t="s">
        <v>271</v>
      </c>
      <c r="C176" s="79">
        <f>VLOOKUP(GroupVertices[[#This Row],[Vertex]],Vertices[],MATCH("ID",Vertices[[#Headers],[Vertex]:[Top Word Pairs in Tweet by Salience]],0),FALSE)</f>
        <v>79</v>
      </c>
    </row>
    <row r="177" spans="1:3" ht="15">
      <c r="A177" s="79" t="s">
        <v>8122</v>
      </c>
      <c r="B177" s="87" t="s">
        <v>447</v>
      </c>
      <c r="C177" s="79">
        <f>VLOOKUP(GroupVertices[[#This Row],[Vertex]],Vertices[],MATCH("ID",Vertices[[#Headers],[Vertex]:[Top Word Pairs in Tweet by Salience]],0),FALSE)</f>
        <v>87</v>
      </c>
    </row>
    <row r="178" spans="1:3" ht="15">
      <c r="A178" s="79" t="s">
        <v>8123</v>
      </c>
      <c r="B178" s="87" t="s">
        <v>573</v>
      </c>
      <c r="C178" s="79">
        <f>VLOOKUP(GroupVertices[[#This Row],[Vertex]],Vertices[],MATCH("ID",Vertices[[#Headers],[Vertex]:[Top Word Pairs in Tweet by Salience]],0),FALSE)</f>
        <v>111</v>
      </c>
    </row>
    <row r="179" spans="1:3" ht="15">
      <c r="A179" s="79" t="s">
        <v>8123</v>
      </c>
      <c r="B179" s="87" t="s">
        <v>566</v>
      </c>
      <c r="C179" s="79">
        <f>VLOOKUP(GroupVertices[[#This Row],[Vertex]],Vertices[],MATCH("ID",Vertices[[#Headers],[Vertex]:[Top Word Pairs in Tweet by Salience]],0),FALSE)</f>
        <v>13</v>
      </c>
    </row>
    <row r="180" spans="1:3" ht="15">
      <c r="A180" s="79" t="s">
        <v>8123</v>
      </c>
      <c r="B180" s="87" t="s">
        <v>567</v>
      </c>
      <c r="C180" s="79">
        <f>VLOOKUP(GroupVertices[[#This Row],[Vertex]],Vertices[],MATCH("ID",Vertices[[#Headers],[Vertex]:[Top Word Pairs in Tweet by Salience]],0),FALSE)</f>
        <v>106</v>
      </c>
    </row>
    <row r="181" spans="1:3" ht="15">
      <c r="A181" s="79" t="s">
        <v>8123</v>
      </c>
      <c r="B181" s="87" t="s">
        <v>565</v>
      </c>
      <c r="C181" s="79">
        <f>VLOOKUP(GroupVertices[[#This Row],[Vertex]],Vertices[],MATCH("ID",Vertices[[#Headers],[Vertex]:[Top Word Pairs in Tweet by Salience]],0),FALSE)</f>
        <v>105</v>
      </c>
    </row>
    <row r="182" spans="1:3" ht="15">
      <c r="A182" s="79" t="s">
        <v>8123</v>
      </c>
      <c r="B182" s="87" t="s">
        <v>569</v>
      </c>
      <c r="C182" s="79">
        <f>VLOOKUP(GroupVertices[[#This Row],[Vertex]],Vertices[],MATCH("ID",Vertices[[#Headers],[Vertex]:[Top Word Pairs in Tweet by Salience]],0),FALSE)</f>
        <v>108</v>
      </c>
    </row>
    <row r="183" spans="1:3" ht="15">
      <c r="A183" s="79" t="s">
        <v>8123</v>
      </c>
      <c r="B183" s="87" t="s">
        <v>568</v>
      </c>
      <c r="C183" s="79">
        <f>VLOOKUP(GroupVertices[[#This Row],[Vertex]],Vertices[],MATCH("ID",Vertices[[#Headers],[Vertex]:[Top Word Pairs in Tweet by Salience]],0),FALSE)</f>
        <v>107</v>
      </c>
    </row>
    <row r="184" spans="1:3" ht="15">
      <c r="A184" s="79" t="s">
        <v>8123</v>
      </c>
      <c r="B184" s="87" t="s">
        <v>572</v>
      </c>
      <c r="C184" s="79">
        <f>VLOOKUP(GroupVertices[[#This Row],[Vertex]],Vertices[],MATCH("ID",Vertices[[#Headers],[Vertex]:[Top Word Pairs in Tweet by Salience]],0),FALSE)</f>
        <v>110</v>
      </c>
    </row>
    <row r="185" spans="1:3" ht="15">
      <c r="A185" s="79" t="s">
        <v>8123</v>
      </c>
      <c r="B185" s="87" t="s">
        <v>571</v>
      </c>
      <c r="C185" s="79">
        <f>VLOOKUP(GroupVertices[[#This Row],[Vertex]],Vertices[],MATCH("ID",Vertices[[#Headers],[Vertex]:[Top Word Pairs in Tweet by Salience]],0),FALSE)</f>
        <v>252</v>
      </c>
    </row>
    <row r="186" spans="1:3" ht="15">
      <c r="A186" s="79" t="s">
        <v>8123</v>
      </c>
      <c r="B186" s="87" t="s">
        <v>570</v>
      </c>
      <c r="C186" s="79">
        <f>VLOOKUP(GroupVertices[[#This Row],[Vertex]],Vertices[],MATCH("ID",Vertices[[#Headers],[Vertex]:[Top Word Pairs in Tweet by Salience]],0),FALSE)</f>
        <v>109</v>
      </c>
    </row>
    <row r="187" spans="1:3" ht="15">
      <c r="A187" s="79" t="s">
        <v>8124</v>
      </c>
      <c r="B187" s="87" t="s">
        <v>628</v>
      </c>
      <c r="C187" s="79">
        <f>VLOOKUP(GroupVertices[[#This Row],[Vertex]],Vertices[],MATCH("ID",Vertices[[#Headers],[Vertex]:[Top Word Pairs in Tweet by Salience]],0),FALSE)</f>
        <v>17</v>
      </c>
    </row>
    <row r="188" spans="1:3" ht="15">
      <c r="A188" s="79" t="s">
        <v>8124</v>
      </c>
      <c r="B188" s="87" t="s">
        <v>847</v>
      </c>
      <c r="C188" s="79">
        <f>VLOOKUP(GroupVertices[[#This Row],[Vertex]],Vertices[],MATCH("ID",Vertices[[#Headers],[Vertex]:[Top Word Pairs in Tweet by Salience]],0),FALSE)</f>
        <v>643</v>
      </c>
    </row>
    <row r="189" spans="1:3" ht="15">
      <c r="A189" s="79" t="s">
        <v>8124</v>
      </c>
      <c r="B189" s="87" t="s">
        <v>846</v>
      </c>
      <c r="C189" s="79">
        <f>VLOOKUP(GroupVertices[[#This Row],[Vertex]],Vertices[],MATCH("ID",Vertices[[#Headers],[Vertex]:[Top Word Pairs in Tweet by Salience]],0),FALSE)</f>
        <v>642</v>
      </c>
    </row>
    <row r="190" spans="1:3" ht="15">
      <c r="A190" s="79" t="s">
        <v>8124</v>
      </c>
      <c r="B190" s="87" t="s">
        <v>845</v>
      </c>
      <c r="C190" s="79">
        <f>VLOOKUP(GroupVertices[[#This Row],[Vertex]],Vertices[],MATCH("ID",Vertices[[#Headers],[Vertex]:[Top Word Pairs in Tweet by Salience]],0),FALSE)</f>
        <v>641</v>
      </c>
    </row>
    <row r="191" spans="1:3" ht="15">
      <c r="A191" s="79" t="s">
        <v>8124</v>
      </c>
      <c r="B191" s="87" t="s">
        <v>844</v>
      </c>
      <c r="C191" s="79">
        <f>VLOOKUP(GroupVertices[[#This Row],[Vertex]],Vertices[],MATCH("ID",Vertices[[#Headers],[Vertex]:[Top Word Pairs in Tweet by Salience]],0),FALSE)</f>
        <v>640</v>
      </c>
    </row>
    <row r="192" spans="1:3" ht="15">
      <c r="A192" s="79" t="s">
        <v>8124</v>
      </c>
      <c r="B192" s="87" t="s">
        <v>843</v>
      </c>
      <c r="C192" s="79">
        <f>VLOOKUP(GroupVertices[[#This Row],[Vertex]],Vertices[],MATCH("ID",Vertices[[#Headers],[Vertex]:[Top Word Pairs in Tweet by Salience]],0),FALSE)</f>
        <v>639</v>
      </c>
    </row>
    <row r="193" spans="1:3" ht="15">
      <c r="A193" s="79" t="s">
        <v>8124</v>
      </c>
      <c r="B193" s="87" t="s">
        <v>842</v>
      </c>
      <c r="C193" s="79">
        <f>VLOOKUP(GroupVertices[[#This Row],[Vertex]],Vertices[],MATCH("ID",Vertices[[#Headers],[Vertex]:[Top Word Pairs in Tweet by Salience]],0),FALSE)</f>
        <v>638</v>
      </c>
    </row>
    <row r="194" spans="1:3" ht="15">
      <c r="A194" s="79" t="s">
        <v>8124</v>
      </c>
      <c r="B194" s="87" t="s">
        <v>841</v>
      </c>
      <c r="C194" s="79">
        <f>VLOOKUP(GroupVertices[[#This Row],[Vertex]],Vertices[],MATCH("ID",Vertices[[#Headers],[Vertex]:[Top Word Pairs in Tweet by Salience]],0),FALSE)</f>
        <v>637</v>
      </c>
    </row>
    <row r="195" spans="1:3" ht="15">
      <c r="A195" s="79" t="s">
        <v>8125</v>
      </c>
      <c r="B195" s="87" t="s">
        <v>430</v>
      </c>
      <c r="C195" s="79">
        <f>VLOOKUP(GroupVertices[[#This Row],[Vertex]],Vertices[],MATCH("ID",Vertices[[#Headers],[Vertex]:[Top Word Pairs in Tweet by Salience]],0),FALSE)</f>
        <v>18</v>
      </c>
    </row>
    <row r="196" spans="1:3" ht="15">
      <c r="A196" s="79" t="s">
        <v>8125</v>
      </c>
      <c r="B196" s="87" t="s">
        <v>789</v>
      </c>
      <c r="C196" s="79">
        <f>VLOOKUP(GroupVertices[[#This Row],[Vertex]],Vertices[],MATCH("ID",Vertices[[#Headers],[Vertex]:[Top Word Pairs in Tweet by Salience]],0),FALSE)</f>
        <v>592</v>
      </c>
    </row>
    <row r="197" spans="1:3" ht="15">
      <c r="A197" s="79" t="s">
        <v>8125</v>
      </c>
      <c r="B197" s="87" t="s">
        <v>788</v>
      </c>
      <c r="C197" s="79">
        <f>VLOOKUP(GroupVertices[[#This Row],[Vertex]],Vertices[],MATCH("ID",Vertices[[#Headers],[Vertex]:[Top Word Pairs in Tweet by Salience]],0),FALSE)</f>
        <v>591</v>
      </c>
    </row>
    <row r="198" spans="1:3" ht="15">
      <c r="A198" s="79" t="s">
        <v>8125</v>
      </c>
      <c r="B198" s="87" t="s">
        <v>787</v>
      </c>
      <c r="C198" s="79">
        <f>VLOOKUP(GroupVertices[[#This Row],[Vertex]],Vertices[],MATCH("ID",Vertices[[#Headers],[Vertex]:[Top Word Pairs in Tweet by Salience]],0),FALSE)</f>
        <v>590</v>
      </c>
    </row>
    <row r="199" spans="1:3" ht="15">
      <c r="A199" s="79" t="s">
        <v>8125</v>
      </c>
      <c r="B199" s="87" t="s">
        <v>786</v>
      </c>
      <c r="C199" s="79">
        <f>VLOOKUP(GroupVertices[[#This Row],[Vertex]],Vertices[],MATCH("ID",Vertices[[#Headers],[Vertex]:[Top Word Pairs in Tweet by Salience]],0),FALSE)</f>
        <v>589</v>
      </c>
    </row>
    <row r="200" spans="1:3" ht="15">
      <c r="A200" s="79" t="s">
        <v>8125</v>
      </c>
      <c r="B200" s="87" t="s">
        <v>785</v>
      </c>
      <c r="C200" s="79">
        <f>VLOOKUP(GroupVertices[[#This Row],[Vertex]],Vertices[],MATCH("ID",Vertices[[#Headers],[Vertex]:[Top Word Pairs in Tweet by Salience]],0),FALSE)</f>
        <v>588</v>
      </c>
    </row>
    <row r="201" spans="1:3" ht="15">
      <c r="A201" s="79" t="s">
        <v>8125</v>
      </c>
      <c r="B201" s="87" t="s">
        <v>784</v>
      </c>
      <c r="C201" s="79">
        <f>VLOOKUP(GroupVertices[[#This Row],[Vertex]],Vertices[],MATCH("ID",Vertices[[#Headers],[Vertex]:[Top Word Pairs in Tweet by Salience]],0),FALSE)</f>
        <v>587</v>
      </c>
    </row>
    <row r="202" spans="1:3" ht="15">
      <c r="A202" s="79" t="s">
        <v>8126</v>
      </c>
      <c r="B202" s="87" t="s">
        <v>502</v>
      </c>
      <c r="C202" s="79">
        <f>VLOOKUP(GroupVertices[[#This Row],[Vertex]],Vertices[],MATCH("ID",Vertices[[#Headers],[Vertex]:[Top Word Pairs in Tweet by Salience]],0),FALSE)</f>
        <v>442</v>
      </c>
    </row>
    <row r="203" spans="1:3" ht="15">
      <c r="A203" s="79" t="s">
        <v>8126</v>
      </c>
      <c r="B203" s="87" t="s">
        <v>793</v>
      </c>
      <c r="C203" s="79">
        <f>VLOOKUP(GroupVertices[[#This Row],[Vertex]],Vertices[],MATCH("ID",Vertices[[#Headers],[Vertex]:[Top Word Pairs in Tweet by Salience]],0),FALSE)</f>
        <v>20</v>
      </c>
    </row>
    <row r="204" spans="1:3" ht="15">
      <c r="A204" s="79" t="s">
        <v>8126</v>
      </c>
      <c r="B204" s="87" t="s">
        <v>434</v>
      </c>
      <c r="C204" s="79">
        <f>VLOOKUP(GroupVertices[[#This Row],[Vertex]],Vertices[],MATCH("ID",Vertices[[#Headers],[Vertex]:[Top Word Pairs in Tweet by Salience]],0),FALSE)</f>
        <v>412</v>
      </c>
    </row>
    <row r="205" spans="1:3" ht="15">
      <c r="A205" s="79" t="s">
        <v>8126</v>
      </c>
      <c r="B205" s="87" t="s">
        <v>500</v>
      </c>
      <c r="C205" s="79">
        <f>VLOOKUP(GroupVertices[[#This Row],[Vertex]],Vertices[],MATCH("ID",Vertices[[#Headers],[Vertex]:[Top Word Pairs in Tweet by Salience]],0),FALSE)</f>
        <v>440</v>
      </c>
    </row>
    <row r="206" spans="1:3" ht="15">
      <c r="A206" s="79" t="s">
        <v>8126</v>
      </c>
      <c r="B206" s="87" t="s">
        <v>453</v>
      </c>
      <c r="C206" s="79">
        <f>VLOOKUP(GroupVertices[[#This Row],[Vertex]],Vertices[],MATCH("ID",Vertices[[#Headers],[Vertex]:[Top Word Pairs in Tweet by Salience]],0),FALSE)</f>
        <v>421</v>
      </c>
    </row>
    <row r="207" spans="1:3" ht="15">
      <c r="A207" s="79" t="s">
        <v>8126</v>
      </c>
      <c r="B207" s="87" t="s">
        <v>437</v>
      </c>
      <c r="C207" s="79">
        <f>VLOOKUP(GroupVertices[[#This Row],[Vertex]],Vertices[],MATCH("ID",Vertices[[#Headers],[Vertex]:[Top Word Pairs in Tweet by Salience]],0),FALSE)</f>
        <v>414</v>
      </c>
    </row>
    <row r="208" spans="1:3" ht="15">
      <c r="A208" s="79" t="s">
        <v>8126</v>
      </c>
      <c r="B208" s="87" t="s">
        <v>642</v>
      </c>
      <c r="C208" s="79">
        <f>VLOOKUP(GroupVertices[[#This Row],[Vertex]],Vertices[],MATCH("ID",Vertices[[#Headers],[Vertex]:[Top Word Pairs in Tweet by Salience]],0),FALSE)</f>
        <v>471</v>
      </c>
    </row>
    <row r="209" spans="1:3" ht="15">
      <c r="A209" s="79" t="s">
        <v>8127</v>
      </c>
      <c r="B209" s="87" t="s">
        <v>452</v>
      </c>
      <c r="C209" s="79">
        <f>VLOOKUP(GroupVertices[[#This Row],[Vertex]],Vertices[],MATCH("ID",Vertices[[#Headers],[Vertex]:[Top Word Pairs in Tweet by Salience]],0),FALSE)</f>
        <v>420</v>
      </c>
    </row>
    <row r="210" spans="1:3" ht="15">
      <c r="A210" s="79" t="s">
        <v>8127</v>
      </c>
      <c r="B210" s="87" t="s">
        <v>548</v>
      </c>
      <c r="C210" s="79">
        <f>VLOOKUP(GroupVertices[[#This Row],[Vertex]],Vertices[],MATCH("ID",Vertices[[#Headers],[Vertex]:[Top Word Pairs in Tweet by Salience]],0),FALSE)</f>
        <v>28</v>
      </c>
    </row>
    <row r="211" spans="1:3" ht="15">
      <c r="A211" s="79" t="s">
        <v>8127</v>
      </c>
      <c r="B211" s="87" t="s">
        <v>549</v>
      </c>
      <c r="C211" s="79">
        <f>VLOOKUP(GroupVertices[[#This Row],[Vertex]],Vertices[],MATCH("ID",Vertices[[#Headers],[Vertex]:[Top Word Pairs in Tweet by Salience]],0),FALSE)</f>
        <v>461</v>
      </c>
    </row>
    <row r="212" spans="1:3" ht="15">
      <c r="A212" s="79" t="s">
        <v>8127</v>
      </c>
      <c r="B212" s="87" t="s">
        <v>301</v>
      </c>
      <c r="C212" s="79">
        <f>VLOOKUP(GroupVertices[[#This Row],[Vertex]],Vertices[],MATCH("ID",Vertices[[#Headers],[Vertex]:[Top Word Pairs in Tweet by Salience]],0),FALSE)</f>
        <v>355</v>
      </c>
    </row>
    <row r="213" spans="1:3" ht="15">
      <c r="A213" s="79" t="s">
        <v>8127</v>
      </c>
      <c r="B213" s="87" t="s">
        <v>423</v>
      </c>
      <c r="C213" s="79">
        <f>VLOOKUP(GroupVertices[[#This Row],[Vertex]],Vertices[],MATCH("ID",Vertices[[#Headers],[Vertex]:[Top Word Pairs in Tweet by Salience]],0),FALSE)</f>
        <v>408</v>
      </c>
    </row>
    <row r="214" spans="1:3" ht="15">
      <c r="A214" s="79" t="s">
        <v>8127</v>
      </c>
      <c r="B214" s="87" t="s">
        <v>370</v>
      </c>
      <c r="C214" s="79">
        <f>VLOOKUP(GroupVertices[[#This Row],[Vertex]],Vertices[],MATCH("ID",Vertices[[#Headers],[Vertex]:[Top Word Pairs in Tweet by Salience]],0),FALSE)</f>
        <v>390</v>
      </c>
    </row>
    <row r="215" spans="1:3" ht="15">
      <c r="A215" s="79" t="s">
        <v>8128</v>
      </c>
      <c r="B215" s="87" t="s">
        <v>414</v>
      </c>
      <c r="C215" s="79">
        <f>VLOOKUP(GroupVertices[[#This Row],[Vertex]],Vertices[],MATCH("ID",Vertices[[#Headers],[Vertex]:[Top Word Pairs in Tweet by Salience]],0),FALSE)</f>
        <v>29</v>
      </c>
    </row>
    <row r="216" spans="1:3" ht="15">
      <c r="A216" s="79" t="s">
        <v>8128</v>
      </c>
      <c r="B216" s="87" t="s">
        <v>772</v>
      </c>
      <c r="C216" s="79">
        <f>VLOOKUP(GroupVertices[[#This Row],[Vertex]],Vertices[],MATCH("ID",Vertices[[#Headers],[Vertex]:[Top Word Pairs in Tweet by Salience]],0),FALSE)</f>
        <v>577</v>
      </c>
    </row>
    <row r="217" spans="1:3" ht="15">
      <c r="A217" s="79" t="s">
        <v>8128</v>
      </c>
      <c r="B217" s="87" t="s">
        <v>771</v>
      </c>
      <c r="C217" s="79">
        <f>VLOOKUP(GroupVertices[[#This Row],[Vertex]],Vertices[],MATCH("ID",Vertices[[#Headers],[Vertex]:[Top Word Pairs in Tweet by Salience]],0),FALSE)</f>
        <v>576</v>
      </c>
    </row>
    <row r="218" spans="1:3" ht="15">
      <c r="A218" s="79" t="s">
        <v>8128</v>
      </c>
      <c r="B218" s="87" t="s">
        <v>770</v>
      </c>
      <c r="C218" s="79">
        <f>VLOOKUP(GroupVertices[[#This Row],[Vertex]],Vertices[],MATCH("ID",Vertices[[#Headers],[Vertex]:[Top Word Pairs in Tweet by Salience]],0),FALSE)</f>
        <v>575</v>
      </c>
    </row>
    <row r="219" spans="1:3" ht="15">
      <c r="A219" s="79" t="s">
        <v>8128</v>
      </c>
      <c r="B219" s="87" t="s">
        <v>712</v>
      </c>
      <c r="C219" s="79">
        <f>VLOOKUP(GroupVertices[[#This Row],[Vertex]],Vertices[],MATCH("ID",Vertices[[#Headers],[Vertex]:[Top Word Pairs in Tweet by Salience]],0),FALSE)</f>
        <v>33</v>
      </c>
    </row>
    <row r="220" spans="1:3" ht="15">
      <c r="A220" s="79" t="s">
        <v>8128</v>
      </c>
      <c r="B220" s="87" t="s">
        <v>308</v>
      </c>
      <c r="C220" s="79">
        <f>VLOOKUP(GroupVertices[[#This Row],[Vertex]],Vertices[],MATCH("ID",Vertices[[#Headers],[Vertex]:[Top Word Pairs in Tweet by Salience]],0),FALSE)</f>
        <v>358</v>
      </c>
    </row>
    <row r="221" spans="1:3" ht="15">
      <c r="A221" s="79" t="s">
        <v>8129</v>
      </c>
      <c r="B221" s="87" t="s">
        <v>421</v>
      </c>
      <c r="C221" s="79">
        <f>VLOOKUP(GroupVertices[[#This Row],[Vertex]],Vertices[],MATCH("ID",Vertices[[#Headers],[Vertex]:[Top Word Pairs in Tweet by Salience]],0),FALSE)</f>
        <v>86</v>
      </c>
    </row>
    <row r="222" spans="1:3" ht="15">
      <c r="A222" s="79" t="s">
        <v>8129</v>
      </c>
      <c r="B222" s="87" t="s">
        <v>777</v>
      </c>
      <c r="C222" s="79">
        <f>VLOOKUP(GroupVertices[[#This Row],[Vertex]],Vertices[],MATCH("ID",Vertices[[#Headers],[Vertex]:[Top Word Pairs in Tweet by Salience]],0),FALSE)</f>
        <v>48</v>
      </c>
    </row>
    <row r="223" spans="1:3" ht="15">
      <c r="A223" s="79" t="s">
        <v>8129</v>
      </c>
      <c r="B223" s="87" t="s">
        <v>686</v>
      </c>
      <c r="C223" s="79">
        <f>VLOOKUP(GroupVertices[[#This Row],[Vertex]],Vertices[],MATCH("ID",Vertices[[#Headers],[Vertex]:[Top Word Pairs in Tweet by Salience]],0),FALSE)</f>
        <v>47</v>
      </c>
    </row>
    <row r="224" spans="1:3" ht="15">
      <c r="A224" s="79" t="s">
        <v>8129</v>
      </c>
      <c r="B224" s="87" t="s">
        <v>687</v>
      </c>
      <c r="C224" s="79">
        <f>VLOOKUP(GroupVertices[[#This Row],[Vertex]],Vertices[],MATCH("ID",Vertices[[#Headers],[Vertex]:[Top Word Pairs in Tweet by Salience]],0),FALSE)</f>
        <v>91</v>
      </c>
    </row>
    <row r="225" spans="1:3" ht="15">
      <c r="A225" s="79" t="s">
        <v>8129</v>
      </c>
      <c r="B225" s="87" t="s">
        <v>455</v>
      </c>
      <c r="C225" s="79">
        <f>VLOOKUP(GroupVertices[[#This Row],[Vertex]],Vertices[],MATCH("ID",Vertices[[#Headers],[Vertex]:[Top Word Pairs in Tweet by Salience]],0),FALSE)</f>
        <v>88</v>
      </c>
    </row>
    <row r="226" spans="1:3" ht="15">
      <c r="A226" s="79" t="s">
        <v>8130</v>
      </c>
      <c r="B226" s="87" t="s">
        <v>494</v>
      </c>
      <c r="C226" s="79">
        <f>VLOOKUP(GroupVertices[[#This Row],[Vertex]],Vertices[],MATCH("ID",Vertices[[#Headers],[Vertex]:[Top Word Pairs in Tweet by Salience]],0),FALSE)</f>
        <v>437</v>
      </c>
    </row>
    <row r="227" spans="1:3" ht="15">
      <c r="A227" s="79" t="s">
        <v>8130</v>
      </c>
      <c r="B227" s="87" t="s">
        <v>495</v>
      </c>
      <c r="C227" s="79">
        <f>VLOOKUP(GroupVertices[[#This Row],[Vertex]],Vertices[],MATCH("ID",Vertices[[#Headers],[Vertex]:[Top Word Pairs in Tweet by Salience]],0),FALSE)</f>
        <v>31</v>
      </c>
    </row>
    <row r="228" spans="1:3" ht="15">
      <c r="A228" s="79" t="s">
        <v>8130</v>
      </c>
      <c r="B228" s="87" t="s">
        <v>492</v>
      </c>
      <c r="C228" s="79">
        <f>VLOOKUP(GroupVertices[[#This Row],[Vertex]],Vertices[],MATCH("ID",Vertices[[#Headers],[Vertex]:[Top Word Pairs in Tweet by Salience]],0),FALSE)</f>
        <v>435</v>
      </c>
    </row>
    <row r="229" spans="1:3" ht="15">
      <c r="A229" s="79" t="s">
        <v>8130</v>
      </c>
      <c r="B229" s="87" t="s">
        <v>496</v>
      </c>
      <c r="C229" s="79">
        <f>VLOOKUP(GroupVertices[[#This Row],[Vertex]],Vertices[],MATCH("ID",Vertices[[#Headers],[Vertex]:[Top Word Pairs in Tweet by Salience]],0),FALSE)</f>
        <v>438</v>
      </c>
    </row>
    <row r="230" spans="1:3" ht="15">
      <c r="A230" s="79" t="s">
        <v>8130</v>
      </c>
      <c r="B230" s="87" t="s">
        <v>491</v>
      </c>
      <c r="C230" s="79">
        <f>VLOOKUP(GroupVertices[[#This Row],[Vertex]],Vertices[],MATCH("ID",Vertices[[#Headers],[Vertex]:[Top Word Pairs in Tweet by Salience]],0),FALSE)</f>
        <v>434</v>
      </c>
    </row>
    <row r="231" spans="1:3" ht="15">
      <c r="A231" s="79" t="s">
        <v>8131</v>
      </c>
      <c r="B231" s="87" t="s">
        <v>578</v>
      </c>
      <c r="C231" s="79">
        <f>VLOOKUP(GroupVertices[[#This Row],[Vertex]],Vertices[],MATCH("ID",Vertices[[#Headers],[Vertex]:[Top Word Pairs in Tweet by Salience]],0),FALSE)</f>
        <v>32</v>
      </c>
    </row>
    <row r="232" spans="1:3" ht="15">
      <c r="A232" s="79" t="s">
        <v>8131</v>
      </c>
      <c r="B232" s="87" t="s">
        <v>831</v>
      </c>
      <c r="C232" s="79">
        <f>VLOOKUP(GroupVertices[[#This Row],[Vertex]],Vertices[],MATCH("ID",Vertices[[#Headers],[Vertex]:[Top Word Pairs in Tweet by Salience]],0),FALSE)</f>
        <v>627</v>
      </c>
    </row>
    <row r="233" spans="1:3" ht="15">
      <c r="A233" s="79" t="s">
        <v>8131</v>
      </c>
      <c r="B233" s="87" t="s">
        <v>830</v>
      </c>
      <c r="C233" s="79">
        <f>VLOOKUP(GroupVertices[[#This Row],[Vertex]],Vertices[],MATCH("ID",Vertices[[#Headers],[Vertex]:[Top Word Pairs in Tweet by Salience]],0),FALSE)</f>
        <v>626</v>
      </c>
    </row>
    <row r="234" spans="1:3" ht="15">
      <c r="A234" s="79" t="s">
        <v>8131</v>
      </c>
      <c r="B234" s="87" t="s">
        <v>319</v>
      </c>
      <c r="C234" s="79">
        <f>VLOOKUP(GroupVertices[[#This Row],[Vertex]],Vertices[],MATCH("ID",Vertices[[#Headers],[Vertex]:[Top Word Pairs in Tweet by Salience]],0),FALSE)</f>
        <v>39</v>
      </c>
    </row>
    <row r="235" spans="1:3" ht="15">
      <c r="A235" s="79" t="s">
        <v>8131</v>
      </c>
      <c r="B235" s="87" t="s">
        <v>714</v>
      </c>
      <c r="C235" s="79">
        <f>VLOOKUP(GroupVertices[[#This Row],[Vertex]],Vertices[],MATCH("ID",Vertices[[#Headers],[Vertex]:[Top Word Pairs in Tweet by Salience]],0),FALSE)</f>
        <v>536</v>
      </c>
    </row>
    <row r="236" spans="1:3" ht="15">
      <c r="A236" s="79" t="s">
        <v>8132</v>
      </c>
      <c r="B236" s="87" t="s">
        <v>526</v>
      </c>
      <c r="C236" s="79">
        <f>VLOOKUP(GroupVertices[[#This Row],[Vertex]],Vertices[],MATCH("ID",Vertices[[#Headers],[Vertex]:[Top Word Pairs in Tweet by Salience]],0),FALSE)</f>
        <v>72</v>
      </c>
    </row>
    <row r="237" spans="1:3" ht="15">
      <c r="A237" s="79" t="s">
        <v>8132</v>
      </c>
      <c r="B237" s="87" t="s">
        <v>525</v>
      </c>
      <c r="C237" s="79">
        <f>VLOOKUP(GroupVertices[[#This Row],[Vertex]],Vertices[],MATCH("ID",Vertices[[#Headers],[Vertex]:[Top Word Pairs in Tweet by Salience]],0),FALSE)</f>
        <v>70</v>
      </c>
    </row>
    <row r="238" spans="1:3" ht="15">
      <c r="A238" s="79" t="s">
        <v>8132</v>
      </c>
      <c r="B238" s="87" t="s">
        <v>821</v>
      </c>
      <c r="C238" s="79">
        <f>VLOOKUP(GroupVertices[[#This Row],[Vertex]],Vertices[],MATCH("ID",Vertices[[#Headers],[Vertex]:[Top Word Pairs in Tweet by Salience]],0),FALSE)</f>
        <v>510</v>
      </c>
    </row>
    <row r="239" spans="1:3" ht="15">
      <c r="A239" s="79" t="s">
        <v>8132</v>
      </c>
      <c r="B239" s="87" t="s">
        <v>820</v>
      </c>
      <c r="C239" s="79">
        <f>VLOOKUP(GroupVertices[[#This Row],[Vertex]],Vertices[],MATCH("ID",Vertices[[#Headers],[Vertex]:[Top Word Pairs in Tweet by Salience]],0),FALSE)</f>
        <v>509</v>
      </c>
    </row>
    <row r="240" spans="1:3" ht="15">
      <c r="A240" s="79" t="s">
        <v>8133</v>
      </c>
      <c r="B240" s="87" t="s">
        <v>364</v>
      </c>
      <c r="C240" s="79">
        <f>VLOOKUP(GroupVertices[[#This Row],[Vertex]],Vertices[],MATCH("ID",Vertices[[#Headers],[Vertex]:[Top Word Pairs in Tweet by Salience]],0),FALSE)</f>
        <v>388</v>
      </c>
    </row>
    <row r="241" spans="1:3" ht="15">
      <c r="A241" s="79" t="s">
        <v>8133</v>
      </c>
      <c r="B241" s="87" t="s">
        <v>662</v>
      </c>
      <c r="C241" s="79">
        <f>VLOOKUP(GroupVertices[[#This Row],[Vertex]],Vertices[],MATCH("ID",Vertices[[#Headers],[Vertex]:[Top Word Pairs in Tweet by Salience]],0),FALSE)</f>
        <v>34</v>
      </c>
    </row>
    <row r="242" spans="1:3" ht="15">
      <c r="A242" s="79" t="s">
        <v>8133</v>
      </c>
      <c r="B242" s="87" t="s">
        <v>663</v>
      </c>
      <c r="C242" s="79">
        <f>VLOOKUP(GroupVertices[[#This Row],[Vertex]],Vertices[],MATCH("ID",Vertices[[#Headers],[Vertex]:[Top Word Pairs in Tweet by Salience]],0),FALSE)</f>
        <v>145</v>
      </c>
    </row>
    <row r="243" spans="1:3" ht="15">
      <c r="A243" s="79" t="s">
        <v>8133</v>
      </c>
      <c r="B243" s="87" t="s">
        <v>862</v>
      </c>
      <c r="C243" s="79">
        <f>VLOOKUP(GroupVertices[[#This Row],[Vertex]],Vertices[],MATCH("ID",Vertices[[#Headers],[Vertex]:[Top Word Pairs in Tweet by Salience]],0),FALSE)</f>
        <v>650</v>
      </c>
    </row>
    <row r="244" spans="1:3" ht="15">
      <c r="A244" s="79" t="s">
        <v>8134</v>
      </c>
      <c r="B244" s="87" t="s">
        <v>326</v>
      </c>
      <c r="C244" s="79">
        <f>VLOOKUP(GroupVertices[[#This Row],[Vertex]],Vertices[],MATCH("ID",Vertices[[#Headers],[Vertex]:[Top Word Pairs in Tweet by Salience]],0),FALSE)</f>
        <v>71</v>
      </c>
    </row>
    <row r="245" spans="1:3" ht="15">
      <c r="A245" s="79" t="s">
        <v>8134</v>
      </c>
      <c r="B245" s="87" t="s">
        <v>720</v>
      </c>
      <c r="C245" s="79">
        <f>VLOOKUP(GroupVertices[[#This Row],[Vertex]],Vertices[],MATCH("ID",Vertices[[#Headers],[Vertex]:[Top Word Pairs in Tweet by Salience]],0),FALSE)</f>
        <v>492</v>
      </c>
    </row>
    <row r="246" spans="1:3" ht="15">
      <c r="A246" s="79" t="s">
        <v>8134</v>
      </c>
      <c r="B246" s="87" t="s">
        <v>719</v>
      </c>
      <c r="C246" s="79">
        <f>VLOOKUP(GroupVertices[[#This Row],[Vertex]],Vertices[],MATCH("ID",Vertices[[#Headers],[Vertex]:[Top Word Pairs in Tweet by Salience]],0),FALSE)</f>
        <v>491</v>
      </c>
    </row>
    <row r="247" spans="1:3" ht="15">
      <c r="A247" s="79" t="s">
        <v>8134</v>
      </c>
      <c r="B247" s="87" t="s">
        <v>325</v>
      </c>
      <c r="C247" s="79">
        <f>VLOOKUP(GroupVertices[[#This Row],[Vertex]],Vertices[],MATCH("ID",Vertices[[#Headers],[Vertex]:[Top Word Pairs in Tweet by Salience]],0),FALSE)</f>
        <v>73</v>
      </c>
    </row>
    <row r="248" spans="1:3" ht="15">
      <c r="A248" s="79" t="s">
        <v>8135</v>
      </c>
      <c r="B248" s="87" t="s">
        <v>361</v>
      </c>
      <c r="C248" s="79">
        <f>VLOOKUP(GroupVertices[[#This Row],[Vertex]],Vertices[],MATCH("ID",Vertices[[#Headers],[Vertex]:[Top Word Pairs in Tweet by Salience]],0),FALSE)</f>
        <v>386</v>
      </c>
    </row>
    <row r="249" spans="1:3" ht="15">
      <c r="A249" s="79" t="s">
        <v>8135</v>
      </c>
      <c r="B249" s="87" t="s">
        <v>479</v>
      </c>
      <c r="C249" s="79">
        <f>VLOOKUP(GroupVertices[[#This Row],[Vertex]],Vertices[],MATCH("ID",Vertices[[#Headers],[Vertex]:[Top Word Pairs in Tweet by Salience]],0),FALSE)</f>
        <v>43</v>
      </c>
    </row>
    <row r="250" spans="1:3" ht="15">
      <c r="A250" s="79" t="s">
        <v>8135</v>
      </c>
      <c r="B250" s="87" t="s">
        <v>438</v>
      </c>
      <c r="C250" s="79">
        <f>VLOOKUP(GroupVertices[[#This Row],[Vertex]],Vertices[],MATCH("ID",Vertices[[#Headers],[Vertex]:[Top Word Pairs in Tweet by Salience]],0),FALSE)</f>
        <v>415</v>
      </c>
    </row>
    <row r="251" spans="1:3" ht="15">
      <c r="A251" s="79" t="s">
        <v>8135</v>
      </c>
      <c r="B251" s="87" t="s">
        <v>480</v>
      </c>
      <c r="C251" s="79">
        <f>VLOOKUP(GroupVertices[[#This Row],[Vertex]],Vertices[],MATCH("ID",Vertices[[#Headers],[Vertex]:[Top Word Pairs in Tweet by Salience]],0),FALSE)</f>
        <v>429</v>
      </c>
    </row>
    <row r="252" spans="1:3" ht="15">
      <c r="A252" s="79" t="s">
        <v>8136</v>
      </c>
      <c r="B252" s="87" t="s">
        <v>449</v>
      </c>
      <c r="C252" s="79">
        <f>VLOOKUP(GroupVertices[[#This Row],[Vertex]],Vertices[],MATCH("ID",Vertices[[#Headers],[Vertex]:[Top Word Pairs in Tweet by Salience]],0),FALSE)</f>
        <v>37</v>
      </c>
    </row>
    <row r="253" spans="1:3" ht="15">
      <c r="A253" s="79" t="s">
        <v>8136</v>
      </c>
      <c r="B253" s="87" t="s">
        <v>799</v>
      </c>
      <c r="C253" s="79">
        <f>VLOOKUP(GroupVertices[[#This Row],[Vertex]],Vertices[],MATCH("ID",Vertices[[#Headers],[Vertex]:[Top Word Pairs in Tweet by Salience]],0),FALSE)</f>
        <v>600</v>
      </c>
    </row>
    <row r="254" spans="1:3" ht="15">
      <c r="A254" s="79" t="s">
        <v>8136</v>
      </c>
      <c r="B254" s="87" t="s">
        <v>798</v>
      </c>
      <c r="C254" s="79">
        <f>VLOOKUP(GroupVertices[[#This Row],[Vertex]],Vertices[],MATCH("ID",Vertices[[#Headers],[Vertex]:[Top Word Pairs in Tweet by Salience]],0),FALSE)</f>
        <v>599</v>
      </c>
    </row>
    <row r="255" spans="1:3" ht="15">
      <c r="A255" s="79" t="s">
        <v>8136</v>
      </c>
      <c r="B255" s="87" t="s">
        <v>797</v>
      </c>
      <c r="C255" s="79">
        <f>VLOOKUP(GroupVertices[[#This Row],[Vertex]],Vertices[],MATCH("ID",Vertices[[#Headers],[Vertex]:[Top Word Pairs in Tweet by Salience]],0),FALSE)</f>
        <v>598</v>
      </c>
    </row>
    <row r="256" spans="1:3" ht="15">
      <c r="A256" s="79" t="s">
        <v>8137</v>
      </c>
      <c r="B256" s="87" t="s">
        <v>406</v>
      </c>
      <c r="C256" s="79">
        <f>VLOOKUP(GroupVertices[[#This Row],[Vertex]],Vertices[],MATCH("ID",Vertices[[#Headers],[Vertex]:[Top Word Pairs in Tweet by Salience]],0),FALSE)</f>
        <v>399</v>
      </c>
    </row>
    <row r="257" spans="1:3" ht="15">
      <c r="A257" s="79" t="s">
        <v>8137</v>
      </c>
      <c r="B257" s="87" t="s">
        <v>405</v>
      </c>
      <c r="C257" s="79">
        <f>VLOOKUP(GroupVertices[[#This Row],[Vertex]],Vertices[],MATCH("ID",Vertices[[#Headers],[Vertex]:[Top Word Pairs in Tweet by Salience]],0),FALSE)</f>
        <v>42</v>
      </c>
    </row>
    <row r="258" spans="1:3" ht="15">
      <c r="A258" s="79" t="s">
        <v>8137</v>
      </c>
      <c r="B258" s="87" t="s">
        <v>300</v>
      </c>
      <c r="C258" s="79">
        <f>VLOOKUP(GroupVertices[[#This Row],[Vertex]],Vertices[],MATCH("ID",Vertices[[#Headers],[Vertex]:[Top Word Pairs in Tweet by Salience]],0),FALSE)</f>
        <v>354</v>
      </c>
    </row>
    <row r="259" spans="1:3" ht="15">
      <c r="A259" s="79" t="s">
        <v>8137</v>
      </c>
      <c r="B259" s="87" t="s">
        <v>329</v>
      </c>
      <c r="C259" s="79">
        <f>VLOOKUP(GroupVertices[[#This Row],[Vertex]],Vertices[],MATCH("ID",Vertices[[#Headers],[Vertex]:[Top Word Pairs in Tweet by Salience]],0),FALSE)</f>
        <v>368</v>
      </c>
    </row>
    <row r="260" spans="1:3" ht="15">
      <c r="A260" s="79" t="s">
        <v>8138</v>
      </c>
      <c r="B260" s="87" t="s">
        <v>489</v>
      </c>
      <c r="C260" s="79">
        <f>VLOOKUP(GroupVertices[[#This Row],[Vertex]],Vertices[],MATCH("ID",Vertices[[#Headers],[Vertex]:[Top Word Pairs in Tweet by Salience]],0),FALSE)</f>
        <v>44</v>
      </c>
    </row>
    <row r="261" spans="1:3" ht="15">
      <c r="A261" s="79" t="s">
        <v>8138</v>
      </c>
      <c r="B261" s="87" t="s">
        <v>807</v>
      </c>
      <c r="C261" s="79">
        <f>VLOOKUP(GroupVertices[[#This Row],[Vertex]],Vertices[],MATCH("ID",Vertices[[#Headers],[Vertex]:[Top Word Pairs in Tweet by Salience]],0),FALSE)</f>
        <v>607</v>
      </c>
    </row>
    <row r="262" spans="1:3" ht="15">
      <c r="A262" s="79" t="s">
        <v>8138</v>
      </c>
      <c r="B262" s="87" t="s">
        <v>806</v>
      </c>
      <c r="C262" s="79">
        <f>VLOOKUP(GroupVertices[[#This Row],[Vertex]],Vertices[],MATCH("ID",Vertices[[#Headers],[Vertex]:[Top Word Pairs in Tweet by Salience]],0),FALSE)</f>
        <v>508</v>
      </c>
    </row>
    <row r="263" spans="1:3" ht="15">
      <c r="A263" s="79" t="s">
        <v>8138</v>
      </c>
      <c r="B263" s="87" t="s">
        <v>488</v>
      </c>
      <c r="C263" s="79">
        <f>VLOOKUP(GroupVertices[[#This Row],[Vertex]],Vertices[],MATCH("ID",Vertices[[#Headers],[Vertex]:[Top Word Pairs in Tweet by Salience]],0),FALSE)</f>
        <v>225</v>
      </c>
    </row>
    <row r="264" spans="1:3" ht="15">
      <c r="A264" s="79" t="s">
        <v>8139</v>
      </c>
      <c r="B264" s="87" t="s">
        <v>427</v>
      </c>
      <c r="C264" s="79">
        <f>VLOOKUP(GroupVertices[[#This Row],[Vertex]],Vertices[],MATCH("ID",Vertices[[#Headers],[Vertex]:[Top Word Pairs in Tweet by Salience]],0),FALSE)</f>
        <v>36</v>
      </c>
    </row>
    <row r="265" spans="1:3" ht="15">
      <c r="A265" s="79" t="s">
        <v>8139</v>
      </c>
      <c r="B265" s="87" t="s">
        <v>783</v>
      </c>
      <c r="C265" s="79">
        <f>VLOOKUP(GroupVertices[[#This Row],[Vertex]],Vertices[],MATCH("ID",Vertices[[#Headers],[Vertex]:[Top Word Pairs in Tweet by Salience]],0),FALSE)</f>
        <v>586</v>
      </c>
    </row>
    <row r="266" spans="1:3" ht="15">
      <c r="A266" s="79" t="s">
        <v>8139</v>
      </c>
      <c r="B266" s="87" t="s">
        <v>782</v>
      </c>
      <c r="C266" s="79">
        <f>VLOOKUP(GroupVertices[[#This Row],[Vertex]],Vertices[],MATCH("ID",Vertices[[#Headers],[Vertex]:[Top Word Pairs in Tweet by Salience]],0),FALSE)</f>
        <v>585</v>
      </c>
    </row>
    <row r="267" spans="1:3" ht="15">
      <c r="A267" s="79" t="s">
        <v>8139</v>
      </c>
      <c r="B267" s="87" t="s">
        <v>781</v>
      </c>
      <c r="C267" s="79">
        <f>VLOOKUP(GroupVertices[[#This Row],[Vertex]],Vertices[],MATCH("ID",Vertices[[#Headers],[Vertex]:[Top Word Pairs in Tweet by Salience]],0),FALSE)</f>
        <v>584</v>
      </c>
    </row>
    <row r="268" spans="1:3" ht="15">
      <c r="A268" s="79" t="s">
        <v>8140</v>
      </c>
      <c r="B268" s="87" t="s">
        <v>396</v>
      </c>
      <c r="C268" s="79">
        <f>VLOOKUP(GroupVertices[[#This Row],[Vertex]],Vertices[],MATCH("ID",Vertices[[#Headers],[Vertex]:[Top Word Pairs in Tweet by Salience]],0),FALSE)</f>
        <v>45</v>
      </c>
    </row>
    <row r="269" spans="1:3" ht="15">
      <c r="A269" s="79" t="s">
        <v>8140</v>
      </c>
      <c r="B269" s="87" t="s">
        <v>765</v>
      </c>
      <c r="C269" s="79">
        <f>VLOOKUP(GroupVertices[[#This Row],[Vertex]],Vertices[],MATCH("ID",Vertices[[#Headers],[Vertex]:[Top Word Pairs in Tweet by Salience]],0),FALSE)</f>
        <v>572</v>
      </c>
    </row>
    <row r="270" spans="1:3" ht="15">
      <c r="A270" s="79" t="s">
        <v>8140</v>
      </c>
      <c r="B270" s="87" t="s">
        <v>766</v>
      </c>
      <c r="C270" s="79">
        <f>VLOOKUP(GroupVertices[[#This Row],[Vertex]],Vertices[],MATCH("ID",Vertices[[#Headers],[Vertex]:[Top Word Pairs in Tweet by Salience]],0),FALSE)</f>
        <v>46</v>
      </c>
    </row>
    <row r="271" spans="1:3" ht="15">
      <c r="A271" s="79" t="s">
        <v>8140</v>
      </c>
      <c r="B271" s="87" t="s">
        <v>514</v>
      </c>
      <c r="C271" s="79">
        <f>VLOOKUP(GroupVertices[[#This Row],[Vertex]],Vertices[],MATCH("ID",Vertices[[#Headers],[Vertex]:[Top Word Pairs in Tweet by Salience]],0),FALSE)</f>
        <v>449</v>
      </c>
    </row>
    <row r="272" spans="1:3" ht="15">
      <c r="A272" s="79" t="s">
        <v>8141</v>
      </c>
      <c r="B272" s="87" t="s">
        <v>310</v>
      </c>
      <c r="C272" s="79">
        <f>VLOOKUP(GroupVertices[[#This Row],[Vertex]],Vertices[],MATCH("ID",Vertices[[#Headers],[Vertex]:[Top Word Pairs in Tweet by Salience]],0),FALSE)</f>
        <v>360</v>
      </c>
    </row>
    <row r="273" spans="1:3" ht="15">
      <c r="A273" s="79" t="s">
        <v>8141</v>
      </c>
      <c r="B273" s="87" t="s">
        <v>532</v>
      </c>
      <c r="C273" s="79">
        <f>VLOOKUP(GroupVertices[[#This Row],[Vertex]],Vertices[],MATCH("ID",Vertices[[#Headers],[Vertex]:[Top Word Pairs in Tweet by Salience]],0),FALSE)</f>
        <v>41</v>
      </c>
    </row>
    <row r="274" spans="1:3" ht="15">
      <c r="A274" s="79" t="s">
        <v>8141</v>
      </c>
      <c r="B274" s="87" t="s">
        <v>248</v>
      </c>
      <c r="C274" s="79">
        <f>VLOOKUP(GroupVertices[[#This Row],[Vertex]],Vertices[],MATCH("ID",Vertices[[#Headers],[Vertex]:[Top Word Pairs in Tweet by Salience]],0),FALSE)</f>
        <v>322</v>
      </c>
    </row>
    <row r="275" spans="1:3" ht="15">
      <c r="A275" s="79" t="s">
        <v>8141</v>
      </c>
      <c r="B275" s="87" t="s">
        <v>533</v>
      </c>
      <c r="C275" s="79">
        <f>VLOOKUP(GroupVertices[[#This Row],[Vertex]],Vertices[],MATCH("ID",Vertices[[#Headers],[Vertex]:[Top Word Pairs in Tweet by Salience]],0),FALSE)</f>
        <v>455</v>
      </c>
    </row>
    <row r="276" spans="1:3" ht="15">
      <c r="A276" s="79" t="s">
        <v>8142</v>
      </c>
      <c r="B276" s="87" t="s">
        <v>363</v>
      </c>
      <c r="C276" s="79">
        <f>VLOOKUP(GroupVertices[[#This Row],[Vertex]],Vertices[],MATCH("ID",Vertices[[#Headers],[Vertex]:[Top Word Pairs in Tweet by Salience]],0),FALSE)</f>
        <v>35</v>
      </c>
    </row>
    <row r="277" spans="1:3" ht="15">
      <c r="A277" s="79" t="s">
        <v>8142</v>
      </c>
      <c r="B277" s="87" t="s">
        <v>742</v>
      </c>
      <c r="C277" s="79">
        <f>VLOOKUP(GroupVertices[[#This Row],[Vertex]],Vertices[],MATCH("ID",Vertices[[#Headers],[Vertex]:[Top Word Pairs in Tweet by Salience]],0),FALSE)</f>
        <v>562</v>
      </c>
    </row>
    <row r="278" spans="1:3" ht="15">
      <c r="A278" s="79" t="s">
        <v>8142</v>
      </c>
      <c r="B278" s="87" t="s">
        <v>741</v>
      </c>
      <c r="C278" s="79">
        <f>VLOOKUP(GroupVertices[[#This Row],[Vertex]],Vertices[],MATCH("ID",Vertices[[#Headers],[Vertex]:[Top Word Pairs in Tweet by Salience]],0),FALSE)</f>
        <v>561</v>
      </c>
    </row>
    <row r="279" spans="1:3" ht="15">
      <c r="A279" s="79" t="s">
        <v>8142</v>
      </c>
      <c r="B279" s="87" t="s">
        <v>740</v>
      </c>
      <c r="C279" s="79">
        <f>VLOOKUP(GroupVertices[[#This Row],[Vertex]],Vertices[],MATCH("ID",Vertices[[#Headers],[Vertex]:[Top Word Pairs in Tweet by Salience]],0),FALSE)</f>
        <v>560</v>
      </c>
    </row>
    <row r="280" spans="1:3" ht="15">
      <c r="A280" s="79" t="s">
        <v>8143</v>
      </c>
      <c r="B280" s="87" t="s">
        <v>586</v>
      </c>
      <c r="C280" s="79">
        <f>VLOOKUP(GroupVertices[[#This Row],[Vertex]],Vertices[],MATCH("ID",Vertices[[#Headers],[Vertex]:[Top Word Pairs in Tweet by Salience]],0),FALSE)</f>
        <v>38</v>
      </c>
    </row>
    <row r="281" spans="1:3" ht="15">
      <c r="A281" s="79" t="s">
        <v>8143</v>
      </c>
      <c r="B281" s="87" t="s">
        <v>836</v>
      </c>
      <c r="C281" s="79">
        <f>VLOOKUP(GroupVertices[[#This Row],[Vertex]],Vertices[],MATCH("ID",Vertices[[#Headers],[Vertex]:[Top Word Pairs in Tweet by Salience]],0),FALSE)</f>
        <v>632</v>
      </c>
    </row>
    <row r="282" spans="1:3" ht="15">
      <c r="A282" s="79" t="s">
        <v>8143</v>
      </c>
      <c r="B282" s="87" t="s">
        <v>835</v>
      </c>
      <c r="C282" s="79">
        <f>VLOOKUP(GroupVertices[[#This Row],[Vertex]],Vertices[],MATCH("ID",Vertices[[#Headers],[Vertex]:[Top Word Pairs in Tweet by Salience]],0),FALSE)</f>
        <v>631</v>
      </c>
    </row>
    <row r="283" spans="1:3" ht="15">
      <c r="A283" s="79" t="s">
        <v>8143</v>
      </c>
      <c r="B283" s="87" t="s">
        <v>834</v>
      </c>
      <c r="C283" s="79">
        <f>VLOOKUP(GroupVertices[[#This Row],[Vertex]],Vertices[],MATCH("ID",Vertices[[#Headers],[Vertex]:[Top Word Pairs in Tweet by Salience]],0),FALSE)</f>
        <v>630</v>
      </c>
    </row>
    <row r="284" spans="1:3" ht="15">
      <c r="A284" s="79" t="s">
        <v>8144</v>
      </c>
      <c r="B284" s="87" t="s">
        <v>660</v>
      </c>
      <c r="C284" s="79">
        <f>VLOOKUP(GroupVertices[[#This Row],[Vertex]],Vertices[],MATCH("ID",Vertices[[#Headers],[Vertex]:[Top Word Pairs in Tweet by Salience]],0),FALSE)</f>
        <v>474</v>
      </c>
    </row>
    <row r="285" spans="1:3" ht="15">
      <c r="A285" s="79" t="s">
        <v>8144</v>
      </c>
      <c r="B285" s="87" t="s">
        <v>659</v>
      </c>
      <c r="C285" s="79">
        <f>VLOOKUP(GroupVertices[[#This Row],[Vertex]],Vertices[],MATCH("ID",Vertices[[#Headers],[Vertex]:[Top Word Pairs in Tweet by Salience]],0),FALSE)</f>
        <v>66</v>
      </c>
    </row>
    <row r="286" spans="1:3" ht="15">
      <c r="A286" s="79" t="s">
        <v>8144</v>
      </c>
      <c r="B286" s="87" t="s">
        <v>474</v>
      </c>
      <c r="C286" s="79">
        <f>VLOOKUP(GroupVertices[[#This Row],[Vertex]],Vertices[],MATCH("ID",Vertices[[#Headers],[Vertex]:[Top Word Pairs in Tweet by Salience]],0),FALSE)</f>
        <v>427</v>
      </c>
    </row>
    <row r="287" spans="1:3" ht="15">
      <c r="A287" s="79" t="s">
        <v>8145</v>
      </c>
      <c r="B287" s="87" t="s">
        <v>461</v>
      </c>
      <c r="C287" s="79">
        <f>VLOOKUP(GroupVertices[[#This Row],[Vertex]],Vertices[],MATCH("ID",Vertices[[#Headers],[Vertex]:[Top Word Pairs in Tweet by Salience]],0),FALSE)</f>
        <v>424</v>
      </c>
    </row>
    <row r="288" spans="1:3" ht="15">
      <c r="A288" s="79" t="s">
        <v>8145</v>
      </c>
      <c r="B288" s="87" t="s">
        <v>460</v>
      </c>
      <c r="C288" s="79">
        <f>VLOOKUP(GroupVertices[[#This Row],[Vertex]],Vertices[],MATCH("ID",Vertices[[#Headers],[Vertex]:[Top Word Pairs in Tweet by Salience]],0),FALSE)</f>
        <v>62</v>
      </c>
    </row>
    <row r="289" spans="1:3" ht="15">
      <c r="A289" s="79" t="s">
        <v>8145</v>
      </c>
      <c r="B289" s="87" t="s">
        <v>278</v>
      </c>
      <c r="C289" s="79">
        <f>VLOOKUP(GroupVertices[[#This Row],[Vertex]],Vertices[],MATCH("ID",Vertices[[#Headers],[Vertex]:[Top Word Pairs in Tweet by Salience]],0),FALSE)</f>
        <v>342</v>
      </c>
    </row>
    <row r="290" spans="1:3" ht="15">
      <c r="A290" s="79" t="s">
        <v>8146</v>
      </c>
      <c r="B290" s="87" t="s">
        <v>419</v>
      </c>
      <c r="C290" s="79">
        <f>VLOOKUP(GroupVertices[[#This Row],[Vertex]],Vertices[],MATCH("ID",Vertices[[#Headers],[Vertex]:[Top Word Pairs in Tweet by Salience]],0),FALSE)</f>
        <v>85</v>
      </c>
    </row>
    <row r="291" spans="1:3" ht="15">
      <c r="A291" s="79" t="s">
        <v>8146</v>
      </c>
      <c r="B291" s="87" t="s">
        <v>775</v>
      </c>
      <c r="C291" s="79">
        <f>VLOOKUP(GroupVertices[[#This Row],[Vertex]],Vertices[],MATCH("ID",Vertices[[#Headers],[Vertex]:[Top Word Pairs in Tweet by Salience]],0),FALSE)</f>
        <v>507</v>
      </c>
    </row>
    <row r="292" spans="1:3" ht="15">
      <c r="A292" s="79" t="s">
        <v>8146</v>
      </c>
      <c r="B292" s="87" t="s">
        <v>418</v>
      </c>
      <c r="C292" s="79">
        <f>VLOOKUP(GroupVertices[[#This Row],[Vertex]],Vertices[],MATCH("ID",Vertices[[#Headers],[Vertex]:[Top Word Pairs in Tweet by Salience]],0),FALSE)</f>
        <v>199</v>
      </c>
    </row>
    <row r="293" spans="1:3" ht="15">
      <c r="A293" s="79" t="s">
        <v>8147</v>
      </c>
      <c r="B293" s="87" t="s">
        <v>536</v>
      </c>
      <c r="C293" s="79">
        <f>VLOOKUP(GroupVertices[[#This Row],[Vertex]],Vertices[],MATCH("ID",Vertices[[#Headers],[Vertex]:[Top Word Pairs in Tweet by Salience]],0),FALSE)</f>
        <v>58</v>
      </c>
    </row>
    <row r="294" spans="1:3" ht="15">
      <c r="A294" s="79" t="s">
        <v>8147</v>
      </c>
      <c r="B294" s="87" t="s">
        <v>825</v>
      </c>
      <c r="C294" s="79">
        <f>VLOOKUP(GroupVertices[[#This Row],[Vertex]],Vertices[],MATCH("ID",Vertices[[#Headers],[Vertex]:[Top Word Pairs in Tweet by Salience]],0),FALSE)</f>
        <v>621</v>
      </c>
    </row>
    <row r="295" spans="1:3" ht="15">
      <c r="A295" s="79" t="s">
        <v>8147</v>
      </c>
      <c r="B295" s="87" t="s">
        <v>824</v>
      </c>
      <c r="C295" s="79">
        <f>VLOOKUP(GroupVertices[[#This Row],[Vertex]],Vertices[],MATCH("ID",Vertices[[#Headers],[Vertex]:[Top Word Pairs in Tweet by Salience]],0),FALSE)</f>
        <v>620</v>
      </c>
    </row>
    <row r="296" spans="1:3" ht="15">
      <c r="A296" s="79" t="s">
        <v>8148</v>
      </c>
      <c r="B296" s="87" t="s">
        <v>457</v>
      </c>
      <c r="C296" s="79">
        <f>VLOOKUP(GroupVertices[[#This Row],[Vertex]],Vertices[],MATCH("ID",Vertices[[#Headers],[Vertex]:[Top Word Pairs in Tweet by Salience]],0),FALSE)</f>
        <v>49</v>
      </c>
    </row>
    <row r="297" spans="1:3" ht="15">
      <c r="A297" s="79" t="s">
        <v>8148</v>
      </c>
      <c r="B297" s="87" t="s">
        <v>458</v>
      </c>
      <c r="C297" s="79">
        <f>VLOOKUP(GroupVertices[[#This Row],[Vertex]],Vertices[],MATCH("ID",Vertices[[#Headers],[Vertex]:[Top Word Pairs in Tweet by Salience]],0),FALSE)</f>
        <v>210</v>
      </c>
    </row>
    <row r="298" spans="1:3" ht="15">
      <c r="A298" s="79" t="s">
        <v>8148</v>
      </c>
      <c r="B298" s="87" t="s">
        <v>450</v>
      </c>
      <c r="C298" s="79">
        <f>VLOOKUP(GroupVertices[[#This Row],[Vertex]],Vertices[],MATCH("ID",Vertices[[#Headers],[Vertex]:[Top Word Pairs in Tweet by Salience]],0),FALSE)</f>
        <v>419</v>
      </c>
    </row>
    <row r="299" spans="1:3" ht="15">
      <c r="A299" s="79" t="s">
        <v>8149</v>
      </c>
      <c r="B299" s="87" t="s">
        <v>299</v>
      </c>
      <c r="C299" s="79">
        <f>VLOOKUP(GroupVertices[[#This Row],[Vertex]],Vertices[],MATCH("ID",Vertices[[#Headers],[Vertex]:[Top Word Pairs in Tweet by Salience]],0),FALSE)</f>
        <v>50</v>
      </c>
    </row>
    <row r="300" spans="1:3" ht="15">
      <c r="A300" s="79" t="s">
        <v>8149</v>
      </c>
      <c r="B300" s="87" t="s">
        <v>706</v>
      </c>
      <c r="C300" s="79">
        <f>VLOOKUP(GroupVertices[[#This Row],[Vertex]],Vertices[],MATCH("ID",Vertices[[#Headers],[Vertex]:[Top Word Pairs in Tweet by Salience]],0),FALSE)</f>
        <v>529</v>
      </c>
    </row>
    <row r="301" spans="1:3" ht="15">
      <c r="A301" s="79" t="s">
        <v>8149</v>
      </c>
      <c r="B301" s="87" t="s">
        <v>705</v>
      </c>
      <c r="C301" s="79">
        <f>VLOOKUP(GroupVertices[[#This Row],[Vertex]],Vertices[],MATCH("ID",Vertices[[#Headers],[Vertex]:[Top Word Pairs in Tweet by Salience]],0),FALSE)</f>
        <v>528</v>
      </c>
    </row>
    <row r="302" spans="1:3" ht="15">
      <c r="A302" s="79" t="s">
        <v>8150</v>
      </c>
      <c r="B302" s="87" t="s">
        <v>371</v>
      </c>
      <c r="C302" s="79">
        <f>VLOOKUP(GroupVertices[[#This Row],[Vertex]],Vertices[],MATCH("ID",Vertices[[#Headers],[Vertex]:[Top Word Pairs in Tweet by Salience]],0),FALSE)</f>
        <v>55</v>
      </c>
    </row>
    <row r="303" spans="1:3" ht="15">
      <c r="A303" s="79" t="s">
        <v>8150</v>
      </c>
      <c r="B303" s="87" t="s">
        <v>745</v>
      </c>
      <c r="C303" s="79">
        <f>VLOOKUP(GroupVertices[[#This Row],[Vertex]],Vertices[],MATCH("ID",Vertices[[#Headers],[Vertex]:[Top Word Pairs in Tweet by Salience]],0),FALSE)</f>
        <v>565</v>
      </c>
    </row>
    <row r="304" spans="1:3" ht="15">
      <c r="A304" s="79" t="s">
        <v>8150</v>
      </c>
      <c r="B304" s="87" t="s">
        <v>744</v>
      </c>
      <c r="C304" s="79">
        <f>VLOOKUP(GroupVertices[[#This Row],[Vertex]],Vertices[],MATCH("ID",Vertices[[#Headers],[Vertex]:[Top Word Pairs in Tweet by Salience]],0),FALSE)</f>
        <v>564</v>
      </c>
    </row>
    <row r="305" spans="1:3" ht="15">
      <c r="A305" s="79" t="s">
        <v>8151</v>
      </c>
      <c r="B305" s="87" t="s">
        <v>374</v>
      </c>
      <c r="C305" s="79">
        <f>VLOOKUP(GroupVertices[[#This Row],[Vertex]],Vertices[],MATCH("ID",Vertices[[#Headers],[Vertex]:[Top Word Pairs in Tweet by Salience]],0),FALSE)</f>
        <v>392</v>
      </c>
    </row>
    <row r="306" spans="1:3" ht="15">
      <c r="A306" s="79" t="s">
        <v>8151</v>
      </c>
      <c r="B306" s="87" t="s">
        <v>373</v>
      </c>
      <c r="C306" s="79">
        <f>VLOOKUP(GroupVertices[[#This Row],[Vertex]],Vertices[],MATCH("ID",Vertices[[#Headers],[Vertex]:[Top Word Pairs in Tweet by Salience]],0),FALSE)</f>
        <v>65</v>
      </c>
    </row>
    <row r="307" spans="1:3" ht="15">
      <c r="A307" s="79" t="s">
        <v>8151</v>
      </c>
      <c r="B307" s="87" t="s">
        <v>312</v>
      </c>
      <c r="C307" s="79">
        <f>VLOOKUP(GroupVertices[[#This Row],[Vertex]],Vertices[],MATCH("ID",Vertices[[#Headers],[Vertex]:[Top Word Pairs in Tweet by Salience]],0),FALSE)</f>
        <v>361</v>
      </c>
    </row>
    <row r="308" spans="1:3" ht="15">
      <c r="A308" s="79" t="s">
        <v>8152</v>
      </c>
      <c r="B308" s="87" t="s">
        <v>678</v>
      </c>
      <c r="C308" s="79">
        <f>VLOOKUP(GroupVertices[[#This Row],[Vertex]],Vertices[],MATCH("ID",Vertices[[#Headers],[Vertex]:[Top Word Pairs in Tweet by Salience]],0),FALSE)</f>
        <v>76</v>
      </c>
    </row>
    <row r="309" spans="1:3" ht="15">
      <c r="A309" s="79" t="s">
        <v>8152</v>
      </c>
      <c r="B309" s="87" t="s">
        <v>869</v>
      </c>
      <c r="C309" s="79">
        <f>VLOOKUP(GroupVertices[[#This Row],[Vertex]],Vertices[],MATCH("ID",Vertices[[#Headers],[Vertex]:[Top Word Pairs in Tweet by Salience]],0),FALSE)</f>
        <v>514</v>
      </c>
    </row>
    <row r="310" spans="1:3" ht="15">
      <c r="A310" s="79" t="s">
        <v>8152</v>
      </c>
      <c r="B310" s="87" t="s">
        <v>679</v>
      </c>
      <c r="C310" s="79">
        <f>VLOOKUP(GroupVertices[[#This Row],[Vertex]],Vertices[],MATCH("ID",Vertices[[#Headers],[Vertex]:[Top Word Pairs in Tweet by Salience]],0),FALSE)</f>
        <v>77</v>
      </c>
    </row>
    <row r="311" spans="1:3" ht="15">
      <c r="A311" s="79" t="s">
        <v>8153</v>
      </c>
      <c r="B311" s="87" t="s">
        <v>544</v>
      </c>
      <c r="C311" s="79">
        <f>VLOOKUP(GroupVertices[[#This Row],[Vertex]],Vertices[],MATCH("ID",Vertices[[#Headers],[Vertex]:[Top Word Pairs in Tweet by Salience]],0),FALSE)</f>
        <v>459</v>
      </c>
    </row>
    <row r="312" spans="1:3" ht="15">
      <c r="A312" s="79" t="s">
        <v>8153</v>
      </c>
      <c r="B312" s="87" t="s">
        <v>579</v>
      </c>
      <c r="C312" s="79">
        <f>VLOOKUP(GroupVertices[[#This Row],[Vertex]],Vertices[],MATCH("ID",Vertices[[#Headers],[Vertex]:[Top Word Pairs in Tweet by Salience]],0),FALSE)</f>
        <v>68</v>
      </c>
    </row>
    <row r="313" spans="1:3" ht="15">
      <c r="A313" s="79" t="s">
        <v>8153</v>
      </c>
      <c r="B313" s="87" t="s">
        <v>580</v>
      </c>
      <c r="C313" s="79">
        <f>VLOOKUP(GroupVertices[[#This Row],[Vertex]],Vertices[],MATCH("ID",Vertices[[#Headers],[Vertex]:[Top Word Pairs in Tweet by Salience]],0),FALSE)</f>
        <v>466</v>
      </c>
    </row>
    <row r="314" spans="1:3" ht="15">
      <c r="A314" s="79" t="s">
        <v>8154</v>
      </c>
      <c r="B314" s="87" t="s">
        <v>343</v>
      </c>
      <c r="C314" s="79">
        <f>VLOOKUP(GroupVertices[[#This Row],[Vertex]],Vertices[],MATCH("ID",Vertices[[#Headers],[Vertex]:[Top Word Pairs in Tweet by Salience]],0),FALSE)</f>
        <v>375</v>
      </c>
    </row>
    <row r="315" spans="1:3" ht="15">
      <c r="A315" s="79" t="s">
        <v>8154</v>
      </c>
      <c r="B315" s="87" t="s">
        <v>342</v>
      </c>
      <c r="C315" s="79">
        <f>VLOOKUP(GroupVertices[[#This Row],[Vertex]],Vertices[],MATCH("ID",Vertices[[#Headers],[Vertex]:[Top Word Pairs in Tweet by Salience]],0),FALSE)</f>
        <v>64</v>
      </c>
    </row>
    <row r="316" spans="1:3" ht="15">
      <c r="A316" s="79" t="s">
        <v>8154</v>
      </c>
      <c r="B316" s="87" t="s">
        <v>292</v>
      </c>
      <c r="C316" s="79">
        <f>VLOOKUP(GroupVertices[[#This Row],[Vertex]],Vertices[],MATCH("ID",Vertices[[#Headers],[Vertex]:[Top Word Pairs in Tweet by Salience]],0),FALSE)</f>
        <v>350</v>
      </c>
    </row>
    <row r="317" spans="1:3" ht="15">
      <c r="A317" s="79" t="s">
        <v>8155</v>
      </c>
      <c r="B317" s="87" t="s">
        <v>306</v>
      </c>
      <c r="C317" s="79">
        <f>VLOOKUP(GroupVertices[[#This Row],[Vertex]],Vertices[],MATCH("ID",Vertices[[#Headers],[Vertex]:[Top Word Pairs in Tweet by Salience]],0),FALSE)</f>
        <v>52</v>
      </c>
    </row>
    <row r="318" spans="1:3" ht="15">
      <c r="A318" s="79" t="s">
        <v>8155</v>
      </c>
      <c r="B318" s="87" t="s">
        <v>710</v>
      </c>
      <c r="C318" s="79">
        <f>VLOOKUP(GroupVertices[[#This Row],[Vertex]],Vertices[],MATCH("ID",Vertices[[#Headers],[Vertex]:[Top Word Pairs in Tweet by Salience]],0),FALSE)</f>
        <v>533</v>
      </c>
    </row>
    <row r="319" spans="1:3" ht="15">
      <c r="A319" s="79" t="s">
        <v>8155</v>
      </c>
      <c r="B319" s="87" t="s">
        <v>709</v>
      </c>
      <c r="C319" s="79">
        <f>VLOOKUP(GroupVertices[[#This Row],[Vertex]],Vertices[],MATCH("ID",Vertices[[#Headers],[Vertex]:[Top Word Pairs in Tweet by Salience]],0),FALSE)</f>
        <v>532</v>
      </c>
    </row>
    <row r="320" spans="1:3" ht="15">
      <c r="A320" s="79" t="s">
        <v>8156</v>
      </c>
      <c r="B320" s="87" t="s">
        <v>581</v>
      </c>
      <c r="C320" s="79">
        <f>VLOOKUP(GroupVertices[[#This Row],[Vertex]],Vertices[],MATCH("ID",Vertices[[#Headers],[Vertex]:[Top Word Pairs in Tweet by Salience]],0),FALSE)</f>
        <v>59</v>
      </c>
    </row>
    <row r="321" spans="1:3" ht="15">
      <c r="A321" s="79" t="s">
        <v>8156</v>
      </c>
      <c r="B321" s="87" t="s">
        <v>833</v>
      </c>
      <c r="C321" s="79">
        <f>VLOOKUP(GroupVertices[[#This Row],[Vertex]],Vertices[],MATCH("ID",Vertices[[#Headers],[Vertex]:[Top Word Pairs in Tweet by Salience]],0),FALSE)</f>
        <v>629</v>
      </c>
    </row>
    <row r="322" spans="1:3" ht="15">
      <c r="A322" s="79" t="s">
        <v>8156</v>
      </c>
      <c r="B322" s="87" t="s">
        <v>832</v>
      </c>
      <c r="C322" s="79">
        <f>VLOOKUP(GroupVertices[[#This Row],[Vertex]],Vertices[],MATCH("ID",Vertices[[#Headers],[Vertex]:[Top Word Pairs in Tweet by Salience]],0),FALSE)</f>
        <v>628</v>
      </c>
    </row>
    <row r="323" spans="1:3" ht="15">
      <c r="A323" s="79" t="s">
        <v>8157</v>
      </c>
      <c r="B323" s="87" t="s">
        <v>531</v>
      </c>
      <c r="C323" s="79">
        <f>VLOOKUP(GroupVertices[[#This Row],[Vertex]],Vertices[],MATCH("ID",Vertices[[#Headers],[Vertex]:[Top Word Pairs in Tweet by Salience]],0),FALSE)</f>
        <v>90</v>
      </c>
    </row>
    <row r="324" spans="1:3" ht="15">
      <c r="A324" s="79" t="s">
        <v>8157</v>
      </c>
      <c r="B324" s="87" t="s">
        <v>530</v>
      </c>
      <c r="C324" s="79">
        <f>VLOOKUP(GroupVertices[[#This Row],[Vertex]],Vertices[],MATCH("ID",Vertices[[#Headers],[Vertex]:[Top Word Pairs in Tweet by Salience]],0),FALSE)</f>
        <v>102</v>
      </c>
    </row>
    <row r="325" spans="1:3" ht="15">
      <c r="A325" s="79" t="s">
        <v>8157</v>
      </c>
      <c r="B325" s="87" t="s">
        <v>529</v>
      </c>
      <c r="C325" s="79">
        <f>VLOOKUP(GroupVertices[[#This Row],[Vertex]],Vertices[],MATCH("ID",Vertices[[#Headers],[Vertex]:[Top Word Pairs in Tweet by Salience]],0),FALSE)</f>
        <v>101</v>
      </c>
    </row>
    <row r="326" spans="1:3" ht="15">
      <c r="A326" s="79" t="s">
        <v>8158</v>
      </c>
      <c r="B326" s="87" t="s">
        <v>645</v>
      </c>
      <c r="C326" s="79">
        <f>VLOOKUP(GroupVertices[[#This Row],[Vertex]],Vertices[],MATCH("ID",Vertices[[#Headers],[Vertex]:[Top Word Pairs in Tweet by Salience]],0),FALSE)</f>
        <v>61</v>
      </c>
    </row>
    <row r="327" spans="1:3" ht="15">
      <c r="A327" s="79" t="s">
        <v>8158</v>
      </c>
      <c r="B327" s="87" t="s">
        <v>852</v>
      </c>
      <c r="C327" s="79">
        <f>VLOOKUP(GroupVertices[[#This Row],[Vertex]],Vertices[],MATCH("ID",Vertices[[#Headers],[Vertex]:[Top Word Pairs in Tweet by Salience]],0),FALSE)</f>
        <v>648</v>
      </c>
    </row>
    <row r="328" spans="1:3" ht="15">
      <c r="A328" s="79" t="s">
        <v>8158</v>
      </c>
      <c r="B328" s="87" t="s">
        <v>851</v>
      </c>
      <c r="C328" s="79">
        <f>VLOOKUP(GroupVertices[[#This Row],[Vertex]],Vertices[],MATCH("ID",Vertices[[#Headers],[Vertex]:[Top Word Pairs in Tweet by Salience]],0),FALSE)</f>
        <v>647</v>
      </c>
    </row>
    <row r="329" spans="1:3" ht="15">
      <c r="A329" s="79" t="s">
        <v>8159</v>
      </c>
      <c r="B329" s="87" t="s">
        <v>399</v>
      </c>
      <c r="C329" s="79">
        <f>VLOOKUP(GroupVertices[[#This Row],[Vertex]],Vertices[],MATCH("ID",Vertices[[#Headers],[Vertex]:[Top Word Pairs in Tweet by Salience]],0),FALSE)</f>
        <v>192</v>
      </c>
    </row>
    <row r="330" spans="1:3" ht="15">
      <c r="A330" s="79" t="s">
        <v>8159</v>
      </c>
      <c r="B330" s="87" t="s">
        <v>767</v>
      </c>
      <c r="C330" s="79">
        <f>VLOOKUP(GroupVertices[[#This Row],[Vertex]],Vertices[],MATCH("ID",Vertices[[#Headers],[Vertex]:[Top Word Pairs in Tweet by Salience]],0),FALSE)</f>
        <v>506</v>
      </c>
    </row>
    <row r="331" spans="1:3" ht="15">
      <c r="A331" s="79" t="s">
        <v>8159</v>
      </c>
      <c r="B331" s="87" t="s">
        <v>400</v>
      </c>
      <c r="C331" s="79">
        <f>VLOOKUP(GroupVertices[[#This Row],[Vertex]],Vertices[],MATCH("ID",Vertices[[#Headers],[Vertex]:[Top Word Pairs in Tweet by Salience]],0),FALSE)</f>
        <v>84</v>
      </c>
    </row>
    <row r="332" spans="1:3" ht="15">
      <c r="A332" s="79" t="s">
        <v>8160</v>
      </c>
      <c r="B332" s="87" t="s">
        <v>322</v>
      </c>
      <c r="C332" s="79">
        <f>VLOOKUP(GroupVertices[[#This Row],[Vertex]],Vertices[],MATCH("ID",Vertices[[#Headers],[Vertex]:[Top Word Pairs in Tweet by Salience]],0),FALSE)</f>
        <v>53</v>
      </c>
    </row>
    <row r="333" spans="1:3" ht="15">
      <c r="A333" s="79" t="s">
        <v>8160</v>
      </c>
      <c r="B333" s="87" t="s">
        <v>717</v>
      </c>
      <c r="C333" s="79">
        <f>VLOOKUP(GroupVertices[[#This Row],[Vertex]],Vertices[],MATCH("ID",Vertices[[#Headers],[Vertex]:[Top Word Pairs in Tweet by Salience]],0),FALSE)</f>
        <v>539</v>
      </c>
    </row>
    <row r="334" spans="1:3" ht="15">
      <c r="A334" s="79" t="s">
        <v>8160</v>
      </c>
      <c r="B334" s="87" t="s">
        <v>716</v>
      </c>
      <c r="C334" s="79">
        <f>VLOOKUP(GroupVertices[[#This Row],[Vertex]],Vertices[],MATCH("ID",Vertices[[#Headers],[Vertex]:[Top Word Pairs in Tweet by Salience]],0),FALSE)</f>
        <v>538</v>
      </c>
    </row>
    <row r="335" spans="1:3" ht="15">
      <c r="A335" s="79" t="s">
        <v>8161</v>
      </c>
      <c r="B335" s="87" t="s">
        <v>643</v>
      </c>
      <c r="C335" s="79">
        <f>VLOOKUP(GroupVertices[[#This Row],[Vertex]],Vertices[],MATCH("ID",Vertices[[#Headers],[Vertex]:[Top Word Pairs in Tweet by Salience]],0),FALSE)</f>
        <v>60</v>
      </c>
    </row>
    <row r="336" spans="1:3" ht="15">
      <c r="A336" s="79" t="s">
        <v>8161</v>
      </c>
      <c r="B336" s="87" t="s">
        <v>849</v>
      </c>
      <c r="C336" s="79">
        <f>VLOOKUP(GroupVertices[[#This Row],[Vertex]],Vertices[],MATCH("ID",Vertices[[#Headers],[Vertex]:[Top Word Pairs in Tweet by Salience]],0),FALSE)</f>
        <v>645</v>
      </c>
    </row>
    <row r="337" spans="1:3" ht="15">
      <c r="A337" s="79" t="s">
        <v>8161</v>
      </c>
      <c r="B337" s="87" t="s">
        <v>848</v>
      </c>
      <c r="C337" s="79">
        <f>VLOOKUP(GroupVertices[[#This Row],[Vertex]],Vertices[],MATCH("ID",Vertices[[#Headers],[Vertex]:[Top Word Pairs in Tweet by Salience]],0),FALSE)</f>
        <v>644</v>
      </c>
    </row>
    <row r="338" spans="1:3" ht="15">
      <c r="A338" s="79" t="s">
        <v>8162</v>
      </c>
      <c r="B338" s="87" t="s">
        <v>475</v>
      </c>
      <c r="C338" s="79">
        <f>VLOOKUP(GroupVertices[[#This Row],[Vertex]],Vertices[],MATCH("ID",Vertices[[#Headers],[Vertex]:[Top Word Pairs in Tweet by Salience]],0),FALSE)</f>
        <v>428</v>
      </c>
    </row>
    <row r="339" spans="1:3" ht="15">
      <c r="A339" s="79" t="s">
        <v>8162</v>
      </c>
      <c r="B339" s="87" t="s">
        <v>477</v>
      </c>
      <c r="C339" s="79">
        <f>VLOOKUP(GroupVertices[[#This Row],[Vertex]],Vertices[],MATCH("ID",Vertices[[#Headers],[Vertex]:[Top Word Pairs in Tweet by Salience]],0),FALSE)</f>
        <v>69</v>
      </c>
    </row>
    <row r="340" spans="1:3" ht="15">
      <c r="A340" s="79" t="s">
        <v>8162</v>
      </c>
      <c r="B340" s="87" t="s">
        <v>802</v>
      </c>
      <c r="C340" s="79">
        <f>VLOOKUP(GroupVertices[[#This Row],[Vertex]],Vertices[],MATCH("ID",Vertices[[#Headers],[Vertex]:[Top Word Pairs in Tweet by Salience]],0),FALSE)</f>
        <v>603</v>
      </c>
    </row>
    <row r="341" spans="1:3" ht="15">
      <c r="A341" s="79" t="s">
        <v>8163</v>
      </c>
      <c r="B341" s="87" t="s">
        <v>303</v>
      </c>
      <c r="C341" s="79">
        <f>VLOOKUP(GroupVertices[[#This Row],[Vertex]],Vertices[],MATCH("ID",Vertices[[#Headers],[Vertex]:[Top Word Pairs in Tweet by Salience]],0),FALSE)</f>
        <v>51</v>
      </c>
    </row>
    <row r="342" spans="1:3" ht="15">
      <c r="A342" s="79" t="s">
        <v>8163</v>
      </c>
      <c r="B342" s="87" t="s">
        <v>708</v>
      </c>
      <c r="C342" s="79">
        <f>VLOOKUP(GroupVertices[[#This Row],[Vertex]],Vertices[],MATCH("ID",Vertices[[#Headers],[Vertex]:[Top Word Pairs in Tweet by Salience]],0),FALSE)</f>
        <v>531</v>
      </c>
    </row>
    <row r="343" spans="1:3" ht="15">
      <c r="A343" s="79" t="s">
        <v>8163</v>
      </c>
      <c r="B343" s="87" t="s">
        <v>707</v>
      </c>
      <c r="C343" s="79">
        <f>VLOOKUP(GroupVertices[[#This Row],[Vertex]],Vertices[],MATCH("ID",Vertices[[#Headers],[Vertex]:[Top Word Pairs in Tweet by Salience]],0),FALSE)</f>
        <v>530</v>
      </c>
    </row>
    <row r="344" spans="1:3" ht="15">
      <c r="A344" s="79" t="s">
        <v>8164</v>
      </c>
      <c r="B344" s="87" t="s">
        <v>535</v>
      </c>
      <c r="C344" s="79">
        <f>VLOOKUP(GroupVertices[[#This Row],[Vertex]],Vertices[],MATCH("ID",Vertices[[#Headers],[Vertex]:[Top Word Pairs in Tweet by Salience]],0),FALSE)</f>
        <v>456</v>
      </c>
    </row>
    <row r="345" spans="1:3" ht="15">
      <c r="A345" s="79" t="s">
        <v>8164</v>
      </c>
      <c r="B345" s="87" t="s">
        <v>556</v>
      </c>
      <c r="C345" s="79">
        <f>VLOOKUP(GroupVertices[[#This Row],[Vertex]],Vertices[],MATCH("ID",Vertices[[#Headers],[Vertex]:[Top Word Pairs in Tweet by Salience]],0),FALSE)</f>
        <v>67</v>
      </c>
    </row>
    <row r="346" spans="1:3" ht="15">
      <c r="A346" s="79" t="s">
        <v>8164</v>
      </c>
      <c r="B346" s="87" t="s">
        <v>541</v>
      </c>
      <c r="C346" s="79">
        <f>VLOOKUP(GroupVertices[[#This Row],[Vertex]],Vertices[],MATCH("ID",Vertices[[#Headers],[Vertex]:[Top Word Pairs in Tweet by Salience]],0),FALSE)</f>
        <v>458</v>
      </c>
    </row>
    <row r="347" spans="1:3" ht="15">
      <c r="A347" s="79" t="s">
        <v>8165</v>
      </c>
      <c r="B347" s="87" t="s">
        <v>379</v>
      </c>
      <c r="C347" s="79">
        <f>VLOOKUP(GroupVertices[[#This Row],[Vertex]],Vertices[],MATCH("ID",Vertices[[#Headers],[Vertex]:[Top Word Pairs in Tweet by Salience]],0),FALSE)</f>
        <v>75</v>
      </c>
    </row>
    <row r="348" spans="1:3" ht="15">
      <c r="A348" s="79" t="s">
        <v>8165</v>
      </c>
      <c r="B348" s="87" t="s">
        <v>747</v>
      </c>
      <c r="C348" s="79">
        <f>VLOOKUP(GroupVertices[[#This Row],[Vertex]],Vertices[],MATCH("ID",Vertices[[#Headers],[Vertex]:[Top Word Pairs in Tweet by Salience]],0),FALSE)</f>
        <v>493</v>
      </c>
    </row>
    <row r="349" spans="1:3" ht="15">
      <c r="A349" s="79" t="s">
        <v>8165</v>
      </c>
      <c r="B349" s="87" t="s">
        <v>378</v>
      </c>
      <c r="C349" s="79">
        <f>VLOOKUP(GroupVertices[[#This Row],[Vertex]],Vertices[],MATCH("ID",Vertices[[#Headers],[Vertex]:[Top Word Pairs in Tweet by Salience]],0),FALSE)</f>
        <v>74</v>
      </c>
    </row>
    <row r="350" spans="1:3" ht="15">
      <c r="A350" s="79" t="s">
        <v>8166</v>
      </c>
      <c r="B350" s="87" t="s">
        <v>412</v>
      </c>
      <c r="C350" s="79">
        <f>VLOOKUP(GroupVertices[[#This Row],[Vertex]],Vertices[],MATCH("ID",Vertices[[#Headers],[Vertex]:[Top Word Pairs in Tweet by Salience]],0),FALSE)</f>
        <v>403</v>
      </c>
    </row>
    <row r="351" spans="1:3" ht="15">
      <c r="A351" s="79" t="s">
        <v>8166</v>
      </c>
      <c r="B351" s="87" t="s">
        <v>411</v>
      </c>
      <c r="C351" s="79">
        <f>VLOOKUP(GroupVertices[[#This Row],[Vertex]],Vertices[],MATCH("ID",Vertices[[#Headers],[Vertex]:[Top Word Pairs in Tweet by Salience]],0),FALSE)</f>
        <v>63</v>
      </c>
    </row>
    <row r="352" spans="1:3" ht="15">
      <c r="A352" s="79" t="s">
        <v>8166</v>
      </c>
      <c r="B352" s="87" t="s">
        <v>291</v>
      </c>
      <c r="C352" s="79">
        <f>VLOOKUP(GroupVertices[[#This Row],[Vertex]],Vertices[],MATCH("ID",Vertices[[#Headers],[Vertex]:[Top Word Pairs in Tweet by Salience]],0),FALSE)</f>
        <v>349</v>
      </c>
    </row>
    <row r="353" spans="1:3" ht="15">
      <c r="A353" s="79" t="s">
        <v>8167</v>
      </c>
      <c r="B353" s="87" t="s">
        <v>425</v>
      </c>
      <c r="C353" s="79">
        <f>VLOOKUP(GroupVertices[[#This Row],[Vertex]],Vertices[],MATCH("ID",Vertices[[#Headers],[Vertex]:[Top Word Pairs in Tweet by Salience]],0),FALSE)</f>
        <v>57</v>
      </c>
    </row>
    <row r="354" spans="1:3" ht="15">
      <c r="A354" s="79" t="s">
        <v>8167</v>
      </c>
      <c r="B354" s="87" t="s">
        <v>780</v>
      </c>
      <c r="C354" s="79">
        <f>VLOOKUP(GroupVertices[[#This Row],[Vertex]],Vertices[],MATCH("ID",Vertices[[#Headers],[Vertex]:[Top Word Pairs in Tweet by Salience]],0),FALSE)</f>
        <v>583</v>
      </c>
    </row>
    <row r="355" spans="1:3" ht="15">
      <c r="A355" s="79" t="s">
        <v>8167</v>
      </c>
      <c r="B355" s="87" t="s">
        <v>779</v>
      </c>
      <c r="C355" s="79">
        <f>VLOOKUP(GroupVertices[[#This Row],[Vertex]],Vertices[],MATCH("ID",Vertices[[#Headers],[Vertex]:[Top Word Pairs in Tweet by Salience]],0),FALSE)</f>
        <v>582</v>
      </c>
    </row>
    <row r="356" spans="1:3" ht="15">
      <c r="A356" s="79" t="s">
        <v>8168</v>
      </c>
      <c r="B356" s="87" t="s">
        <v>388</v>
      </c>
      <c r="C356" s="79">
        <f>VLOOKUP(GroupVertices[[#This Row],[Vertex]],Vertices[],MATCH("ID",Vertices[[#Headers],[Vertex]:[Top Word Pairs in Tweet by Salience]],0),FALSE)</f>
        <v>56</v>
      </c>
    </row>
    <row r="357" spans="1:3" ht="15">
      <c r="A357" s="79" t="s">
        <v>8168</v>
      </c>
      <c r="B357" s="87" t="s">
        <v>751</v>
      </c>
      <c r="C357" s="79">
        <f>VLOOKUP(GroupVertices[[#This Row],[Vertex]],Vertices[],MATCH("ID",Vertices[[#Headers],[Vertex]:[Top Word Pairs in Tweet by Salience]],0),FALSE)</f>
        <v>570</v>
      </c>
    </row>
    <row r="358" spans="1:3" ht="15">
      <c r="A358" s="79" t="s">
        <v>8168</v>
      </c>
      <c r="B358" s="87" t="s">
        <v>750</v>
      </c>
      <c r="C358" s="79">
        <f>VLOOKUP(GroupVertices[[#This Row],[Vertex]],Vertices[],MATCH("ID",Vertices[[#Headers],[Vertex]:[Top Word Pairs in Tweet by Salience]],0),FALSE)</f>
        <v>569</v>
      </c>
    </row>
    <row r="359" spans="1:3" ht="15">
      <c r="A359" s="79" t="s">
        <v>8169</v>
      </c>
      <c r="B359" s="87" t="s">
        <v>340</v>
      </c>
      <c r="C359" s="79">
        <f>VLOOKUP(GroupVertices[[#This Row],[Vertex]],Vertices[],MATCH("ID",Vertices[[#Headers],[Vertex]:[Top Word Pairs in Tweet by Salience]],0),FALSE)</f>
        <v>54</v>
      </c>
    </row>
    <row r="360" spans="1:3" ht="15">
      <c r="A360" s="79" t="s">
        <v>8169</v>
      </c>
      <c r="B360" s="87" t="s">
        <v>735</v>
      </c>
      <c r="C360" s="79">
        <f>VLOOKUP(GroupVertices[[#This Row],[Vertex]],Vertices[],MATCH("ID",Vertices[[#Headers],[Vertex]:[Top Word Pairs in Tweet by Salience]],0),FALSE)</f>
        <v>555</v>
      </c>
    </row>
    <row r="361" spans="1:3" ht="15">
      <c r="A361" s="79" t="s">
        <v>8169</v>
      </c>
      <c r="B361" s="87" t="s">
        <v>734</v>
      </c>
      <c r="C361" s="79">
        <f>VLOOKUP(GroupVertices[[#This Row],[Vertex]],Vertices[],MATCH("ID",Vertices[[#Headers],[Vertex]:[Top Word Pairs in Tweet by Salience]],0),FALSE)</f>
        <v>554</v>
      </c>
    </row>
    <row r="362" spans="1:3" ht="15">
      <c r="A362" s="79" t="s">
        <v>8170</v>
      </c>
      <c r="B362" s="87" t="s">
        <v>665</v>
      </c>
      <c r="C362" s="79">
        <f>VLOOKUP(GroupVertices[[#This Row],[Vertex]],Vertices[],MATCH("ID",Vertices[[#Headers],[Vertex]:[Top Word Pairs in Tweet by Salience]],0),FALSE)</f>
        <v>475</v>
      </c>
    </row>
    <row r="363" spans="1:3" ht="15">
      <c r="A363" s="79" t="s">
        <v>8170</v>
      </c>
      <c r="B363" s="87" t="s">
        <v>863</v>
      </c>
      <c r="C363" s="79">
        <f>VLOOKUP(GroupVertices[[#This Row],[Vertex]],Vertices[],MATCH("ID",Vertices[[#Headers],[Vertex]:[Top Word Pairs in Tweet by Salience]],0),FALSE)</f>
        <v>651</v>
      </c>
    </row>
    <row r="364" spans="1:3" ht="15">
      <c r="A364" s="79" t="s">
        <v>8171</v>
      </c>
      <c r="B364" s="87" t="s">
        <v>376</v>
      </c>
      <c r="C364" s="79">
        <f>VLOOKUP(GroupVertices[[#This Row],[Vertex]],Vertices[],MATCH("ID",Vertices[[#Headers],[Vertex]:[Top Word Pairs in Tweet by Salience]],0),FALSE)</f>
        <v>394</v>
      </c>
    </row>
    <row r="365" spans="1:3" ht="15">
      <c r="A365" s="79" t="s">
        <v>8171</v>
      </c>
      <c r="B365" s="87" t="s">
        <v>746</v>
      </c>
      <c r="C365" s="79">
        <f>VLOOKUP(GroupVertices[[#This Row],[Vertex]],Vertices[],MATCH("ID",Vertices[[#Headers],[Vertex]:[Top Word Pairs in Tweet by Salience]],0),FALSE)</f>
        <v>566</v>
      </c>
    </row>
    <row r="366" spans="1:3" ht="15">
      <c r="A366" s="79" t="s">
        <v>8172</v>
      </c>
      <c r="B366" s="87" t="s">
        <v>510</v>
      </c>
      <c r="C366" s="79">
        <f>VLOOKUP(GroupVertices[[#This Row],[Vertex]],Vertices[],MATCH("ID",Vertices[[#Headers],[Vertex]:[Top Word Pairs in Tweet by Salience]],0),FALSE)</f>
        <v>448</v>
      </c>
    </row>
    <row r="367" spans="1:3" ht="15">
      <c r="A367" s="79" t="s">
        <v>8172</v>
      </c>
      <c r="B367" s="87" t="s">
        <v>817</v>
      </c>
      <c r="C367" s="79">
        <f>VLOOKUP(GroupVertices[[#This Row],[Vertex]],Vertices[],MATCH("ID",Vertices[[#Headers],[Vertex]:[Top Word Pairs in Tweet by Salience]],0),FALSE)</f>
        <v>616</v>
      </c>
    </row>
    <row r="368" spans="1:3" ht="15">
      <c r="A368" s="79" t="s">
        <v>8173</v>
      </c>
      <c r="B368" s="87" t="s">
        <v>443</v>
      </c>
      <c r="C368" s="79">
        <f>VLOOKUP(GroupVertices[[#This Row],[Vertex]],Vertices[],MATCH("ID",Vertices[[#Headers],[Vertex]:[Top Word Pairs in Tweet by Salience]],0),FALSE)</f>
        <v>417</v>
      </c>
    </row>
    <row r="369" spans="1:3" ht="15">
      <c r="A369" s="79" t="s">
        <v>8173</v>
      </c>
      <c r="B369" s="87" t="s">
        <v>442</v>
      </c>
      <c r="C369" s="79">
        <f>VLOOKUP(GroupVertices[[#This Row],[Vertex]],Vertices[],MATCH("ID",Vertices[[#Headers],[Vertex]:[Top Word Pairs in Tweet by Salience]],0),FALSE)</f>
        <v>96</v>
      </c>
    </row>
    <row r="370" spans="1:3" ht="15">
      <c r="A370" s="79" t="s">
        <v>8174</v>
      </c>
      <c r="B370" s="87" t="s">
        <v>267</v>
      </c>
      <c r="C370" s="79">
        <f>VLOOKUP(GroupVertices[[#This Row],[Vertex]],Vertices[],MATCH("ID",Vertices[[#Headers],[Vertex]:[Top Word Pairs in Tweet by Salience]],0),FALSE)</f>
        <v>335</v>
      </c>
    </row>
    <row r="371" spans="1:3" ht="15">
      <c r="A371" s="79" t="s">
        <v>8174</v>
      </c>
      <c r="B371" s="87" t="s">
        <v>700</v>
      </c>
      <c r="C371" s="79">
        <f>VLOOKUP(GroupVertices[[#This Row],[Vertex]],Vertices[],MATCH("ID",Vertices[[#Headers],[Vertex]:[Top Word Pairs in Tweet by Salience]],0),FALSE)</f>
        <v>524</v>
      </c>
    </row>
    <row r="372" spans="1:3" ht="15">
      <c r="A372" s="79" t="s">
        <v>8175</v>
      </c>
      <c r="B372" s="87" t="s">
        <v>328</v>
      </c>
      <c r="C372" s="79">
        <f>VLOOKUP(GroupVertices[[#This Row],[Vertex]],Vertices[],MATCH("ID",Vertices[[#Headers],[Vertex]:[Top Word Pairs in Tweet by Salience]],0),FALSE)</f>
        <v>367</v>
      </c>
    </row>
    <row r="373" spans="1:3" ht="15">
      <c r="A373" s="79" t="s">
        <v>8175</v>
      </c>
      <c r="B373" s="87" t="s">
        <v>721</v>
      </c>
      <c r="C373" s="79">
        <f>VLOOKUP(GroupVertices[[#This Row],[Vertex]],Vertices[],MATCH("ID",Vertices[[#Headers],[Vertex]:[Top Word Pairs in Tweet by Salience]],0),FALSE)</f>
        <v>541</v>
      </c>
    </row>
    <row r="374" spans="1:3" ht="15">
      <c r="A374" s="79" t="s">
        <v>8176</v>
      </c>
      <c r="B374" s="87" t="s">
        <v>352</v>
      </c>
      <c r="C374" s="79">
        <f>VLOOKUP(GroupVertices[[#This Row],[Vertex]],Vertices[],MATCH("ID",Vertices[[#Headers],[Vertex]:[Top Word Pairs in Tweet by Salience]],0),FALSE)</f>
        <v>381</v>
      </c>
    </row>
    <row r="375" spans="1:3" ht="15">
      <c r="A375" s="79" t="s">
        <v>8176</v>
      </c>
      <c r="B375" s="87" t="s">
        <v>737</v>
      </c>
      <c r="C375" s="79">
        <f>VLOOKUP(GroupVertices[[#This Row],[Vertex]],Vertices[],MATCH("ID",Vertices[[#Headers],[Vertex]:[Top Word Pairs in Tweet by Salience]],0),FALSE)</f>
        <v>557</v>
      </c>
    </row>
    <row r="376" spans="1:3" ht="15">
      <c r="A376" s="79" t="s">
        <v>8177</v>
      </c>
      <c r="B376" s="87" t="s">
        <v>384</v>
      </c>
      <c r="C376" s="79">
        <f>VLOOKUP(GroupVertices[[#This Row],[Vertex]],Vertices[],MATCH("ID",Vertices[[#Headers],[Vertex]:[Top Word Pairs in Tweet by Salience]],0),FALSE)</f>
        <v>395</v>
      </c>
    </row>
    <row r="377" spans="1:3" ht="15">
      <c r="A377" s="79" t="s">
        <v>8177</v>
      </c>
      <c r="B377" s="87" t="s">
        <v>748</v>
      </c>
      <c r="C377" s="79">
        <f>VLOOKUP(GroupVertices[[#This Row],[Vertex]],Vertices[],MATCH("ID",Vertices[[#Headers],[Vertex]:[Top Word Pairs in Tweet by Salience]],0),FALSE)</f>
        <v>567</v>
      </c>
    </row>
    <row r="378" spans="1:3" ht="15">
      <c r="A378" s="79" t="s">
        <v>8178</v>
      </c>
      <c r="B378" s="87" t="s">
        <v>433</v>
      </c>
      <c r="C378" s="79">
        <f>VLOOKUP(GroupVertices[[#This Row],[Vertex]],Vertices[],MATCH("ID",Vertices[[#Headers],[Vertex]:[Top Word Pairs in Tweet by Salience]],0),FALSE)</f>
        <v>411</v>
      </c>
    </row>
    <row r="379" spans="1:3" ht="15">
      <c r="A379" s="79" t="s">
        <v>8178</v>
      </c>
      <c r="B379" s="87" t="s">
        <v>792</v>
      </c>
      <c r="C379" s="79">
        <f>VLOOKUP(GroupVertices[[#This Row],[Vertex]],Vertices[],MATCH("ID",Vertices[[#Headers],[Vertex]:[Top Word Pairs in Tweet by Salience]],0),FALSE)</f>
        <v>594</v>
      </c>
    </row>
    <row r="380" spans="1:3" ht="15">
      <c r="A380" s="79" t="s">
        <v>8179</v>
      </c>
      <c r="B380" s="87" t="s">
        <v>493</v>
      </c>
      <c r="C380" s="79">
        <f>VLOOKUP(GroupVertices[[#This Row],[Vertex]],Vertices[],MATCH("ID",Vertices[[#Headers],[Vertex]:[Top Word Pairs in Tweet by Salience]],0),FALSE)</f>
        <v>436</v>
      </c>
    </row>
    <row r="381" spans="1:3" ht="15">
      <c r="A381" s="79" t="s">
        <v>8179</v>
      </c>
      <c r="B381" s="87" t="s">
        <v>809</v>
      </c>
      <c r="C381" s="79">
        <f>VLOOKUP(GroupVertices[[#This Row],[Vertex]],Vertices[],MATCH("ID",Vertices[[#Headers],[Vertex]:[Top Word Pairs in Tweet by Salience]],0),FALSE)</f>
        <v>609</v>
      </c>
    </row>
    <row r="382" spans="1:3" ht="15">
      <c r="A382" s="79" t="s">
        <v>8180</v>
      </c>
      <c r="B382" s="87" t="s">
        <v>668</v>
      </c>
      <c r="C382" s="79">
        <f>VLOOKUP(GroupVertices[[#This Row],[Vertex]],Vertices[],MATCH("ID",Vertices[[#Headers],[Vertex]:[Top Word Pairs in Tweet by Salience]],0),FALSE)</f>
        <v>477</v>
      </c>
    </row>
    <row r="383" spans="1:3" ht="15">
      <c r="A383" s="79" t="s">
        <v>8180</v>
      </c>
      <c r="B383" s="87" t="s">
        <v>865</v>
      </c>
      <c r="C383" s="79">
        <f>VLOOKUP(GroupVertices[[#This Row],[Vertex]],Vertices[],MATCH("ID",Vertices[[#Headers],[Vertex]:[Top Word Pairs in Tweet by Salience]],0),FALSE)</f>
        <v>653</v>
      </c>
    </row>
    <row r="384" spans="1:3" ht="15">
      <c r="A384" s="79" t="s">
        <v>8181</v>
      </c>
      <c r="B384" s="87" t="s">
        <v>560</v>
      </c>
      <c r="C384" s="79">
        <f>VLOOKUP(GroupVertices[[#This Row],[Vertex]],Vertices[],MATCH("ID",Vertices[[#Headers],[Vertex]:[Top Word Pairs in Tweet by Salience]],0),FALSE)</f>
        <v>464</v>
      </c>
    </row>
    <row r="385" spans="1:3" ht="15">
      <c r="A385" s="79" t="s">
        <v>8181</v>
      </c>
      <c r="B385" s="87" t="s">
        <v>828</v>
      </c>
      <c r="C385" s="79">
        <f>VLOOKUP(GroupVertices[[#This Row],[Vertex]],Vertices[],MATCH("ID",Vertices[[#Headers],[Vertex]:[Top Word Pairs in Tweet by Salience]],0),FALSE)</f>
        <v>624</v>
      </c>
    </row>
    <row r="386" spans="1:3" ht="15">
      <c r="A386" s="79" t="s">
        <v>8182</v>
      </c>
      <c r="B386" s="87" t="s">
        <v>522</v>
      </c>
      <c r="C386" s="79">
        <f>VLOOKUP(GroupVertices[[#This Row],[Vertex]],Vertices[],MATCH("ID",Vertices[[#Headers],[Vertex]:[Top Word Pairs in Tweet by Salience]],0),FALSE)</f>
        <v>453</v>
      </c>
    </row>
    <row r="387" spans="1:3" ht="15">
      <c r="A387" s="79" t="s">
        <v>8182</v>
      </c>
      <c r="B387" s="87" t="s">
        <v>819</v>
      </c>
      <c r="C387" s="79">
        <f>VLOOKUP(GroupVertices[[#This Row],[Vertex]],Vertices[],MATCH("ID",Vertices[[#Headers],[Vertex]:[Top Word Pairs in Tweet by Salience]],0),FALSE)</f>
        <v>618</v>
      </c>
    </row>
    <row r="388" spans="1:3" ht="15">
      <c r="A388" s="79" t="s">
        <v>8183</v>
      </c>
      <c r="B388" s="87" t="s">
        <v>347</v>
      </c>
      <c r="C388" s="79">
        <f>VLOOKUP(GroupVertices[[#This Row],[Vertex]],Vertices[],MATCH("ID",Vertices[[#Headers],[Vertex]:[Top Word Pairs in Tweet by Salience]],0),FALSE)</f>
        <v>94</v>
      </c>
    </row>
    <row r="389" spans="1:3" ht="15">
      <c r="A389" s="79" t="s">
        <v>8183</v>
      </c>
      <c r="B389" s="87" t="s">
        <v>348</v>
      </c>
      <c r="C389" s="79">
        <f>VLOOKUP(GroupVertices[[#This Row],[Vertex]],Vertices[],MATCH("ID",Vertices[[#Headers],[Vertex]:[Top Word Pairs in Tweet by Salience]],0),FALSE)</f>
        <v>378</v>
      </c>
    </row>
    <row r="390" spans="1:3" ht="15">
      <c r="A390" s="79" t="s">
        <v>8184</v>
      </c>
      <c r="B390" s="87" t="s">
        <v>503</v>
      </c>
      <c r="C390" s="79">
        <f>VLOOKUP(GroupVertices[[#This Row],[Vertex]],Vertices[],MATCH("ID",Vertices[[#Headers],[Vertex]:[Top Word Pairs in Tweet by Salience]],0),FALSE)</f>
        <v>443</v>
      </c>
    </row>
    <row r="391" spans="1:3" ht="15">
      <c r="A391" s="79" t="s">
        <v>8184</v>
      </c>
      <c r="B391" s="87" t="s">
        <v>813</v>
      </c>
      <c r="C391" s="79">
        <f>VLOOKUP(GroupVertices[[#This Row],[Vertex]],Vertices[],MATCH("ID",Vertices[[#Headers],[Vertex]:[Top Word Pairs in Tweet by Salience]],0),FALSE)</f>
        <v>612</v>
      </c>
    </row>
    <row r="392" spans="1:3" ht="15">
      <c r="A392" s="79" t="s">
        <v>8185</v>
      </c>
      <c r="B392" s="87" t="s">
        <v>239</v>
      </c>
      <c r="C392" s="79">
        <f>VLOOKUP(GroupVertices[[#This Row],[Vertex]],Vertices[],MATCH("ID",Vertices[[#Headers],[Vertex]:[Top Word Pairs in Tweet by Salience]],0),FALSE)</f>
        <v>314</v>
      </c>
    </row>
    <row r="393" spans="1:3" ht="15">
      <c r="A393" s="79" t="s">
        <v>8185</v>
      </c>
      <c r="B393" s="87" t="s">
        <v>690</v>
      </c>
      <c r="C393" s="79">
        <f>VLOOKUP(GroupVertices[[#This Row],[Vertex]],Vertices[],MATCH("ID",Vertices[[#Headers],[Vertex]:[Top Word Pairs in Tweet by Salience]],0),FALSE)</f>
        <v>516</v>
      </c>
    </row>
    <row r="394" spans="1:3" ht="15">
      <c r="A394" s="79" t="s">
        <v>8186</v>
      </c>
      <c r="B394" s="87" t="s">
        <v>504</v>
      </c>
      <c r="C394" s="79">
        <f>VLOOKUP(GroupVertices[[#This Row],[Vertex]],Vertices[],MATCH("ID",Vertices[[#Headers],[Vertex]:[Top Word Pairs in Tweet by Salience]],0),FALSE)</f>
        <v>444</v>
      </c>
    </row>
    <row r="395" spans="1:3" ht="15">
      <c r="A395" s="79" t="s">
        <v>8186</v>
      </c>
      <c r="B395" s="87" t="s">
        <v>814</v>
      </c>
      <c r="C395" s="79">
        <f>VLOOKUP(GroupVertices[[#This Row],[Vertex]],Vertices[],MATCH("ID",Vertices[[#Headers],[Vertex]:[Top Word Pairs in Tweet by Salience]],0),FALSE)</f>
        <v>613</v>
      </c>
    </row>
    <row r="396" spans="1:3" ht="15">
      <c r="A396" s="79" t="s">
        <v>8187</v>
      </c>
      <c r="B396" s="87" t="s">
        <v>369</v>
      </c>
      <c r="C396" s="79">
        <f>VLOOKUP(GroupVertices[[#This Row],[Vertex]],Vertices[],MATCH("ID",Vertices[[#Headers],[Vertex]:[Top Word Pairs in Tweet by Salience]],0),FALSE)</f>
        <v>389</v>
      </c>
    </row>
    <row r="397" spans="1:3" ht="15">
      <c r="A397" s="79" t="s">
        <v>8187</v>
      </c>
      <c r="B397" s="87" t="s">
        <v>743</v>
      </c>
      <c r="C397" s="79">
        <f>VLOOKUP(GroupVertices[[#This Row],[Vertex]],Vertices[],MATCH("ID",Vertices[[#Headers],[Vertex]:[Top Word Pairs in Tweet by Salience]],0),FALSE)</f>
        <v>563</v>
      </c>
    </row>
    <row r="398" spans="1:3" ht="15">
      <c r="A398" s="79" t="s">
        <v>8188</v>
      </c>
      <c r="B398" s="87" t="s">
        <v>220</v>
      </c>
      <c r="C398" s="79">
        <f>VLOOKUP(GroupVertices[[#This Row],[Vertex]],Vertices[],MATCH("ID",Vertices[[#Headers],[Vertex]:[Top Word Pairs in Tweet by Salience]],0),FALSE)</f>
        <v>295</v>
      </c>
    </row>
    <row r="399" spans="1:3" ht="15">
      <c r="A399" s="79" t="s">
        <v>8188</v>
      </c>
      <c r="B399" s="87" t="s">
        <v>689</v>
      </c>
      <c r="C399" s="79">
        <f>VLOOKUP(GroupVertices[[#This Row],[Vertex]],Vertices[],MATCH("ID",Vertices[[#Headers],[Vertex]:[Top Word Pairs in Tweet by Salience]],0),FALSE)</f>
        <v>515</v>
      </c>
    </row>
    <row r="400" spans="1:3" ht="15">
      <c r="A400" s="79" t="s">
        <v>8189</v>
      </c>
      <c r="B400" s="87" t="s">
        <v>444</v>
      </c>
      <c r="C400" s="79">
        <f>VLOOKUP(GroupVertices[[#This Row],[Vertex]],Vertices[],MATCH("ID",Vertices[[#Headers],[Vertex]:[Top Word Pairs in Tweet by Salience]],0),FALSE)</f>
        <v>418</v>
      </c>
    </row>
    <row r="401" spans="1:3" ht="15">
      <c r="A401" s="79" t="s">
        <v>8189</v>
      </c>
      <c r="B401" s="87" t="s">
        <v>796</v>
      </c>
      <c r="C401" s="79">
        <f>VLOOKUP(GroupVertices[[#This Row],[Vertex]],Vertices[],MATCH("ID",Vertices[[#Headers],[Vertex]:[Top Word Pairs in Tweet by Salience]],0),FALSE)</f>
        <v>597</v>
      </c>
    </row>
    <row r="402" spans="1:3" ht="15">
      <c r="A402" s="79" t="s">
        <v>8190</v>
      </c>
      <c r="B402" s="87" t="s">
        <v>630</v>
      </c>
      <c r="C402" s="79">
        <f>VLOOKUP(GroupVertices[[#This Row],[Vertex]],Vertices[],MATCH("ID",Vertices[[#Headers],[Vertex]:[Top Word Pairs in Tweet by Salience]],0),FALSE)</f>
        <v>469</v>
      </c>
    </row>
    <row r="403" spans="1:3" ht="15">
      <c r="A403" s="79" t="s">
        <v>8190</v>
      </c>
      <c r="B403" s="87" t="s">
        <v>629</v>
      </c>
      <c r="C403" s="79">
        <f>VLOOKUP(GroupVertices[[#This Row],[Vertex]],Vertices[],MATCH("ID",Vertices[[#Headers],[Vertex]:[Top Word Pairs in Tweet by Salience]],0),FALSE)</f>
        <v>140</v>
      </c>
    </row>
    <row r="404" spans="1:3" ht="15">
      <c r="A404" s="79" t="s">
        <v>8191</v>
      </c>
      <c r="B404" s="87" t="s">
        <v>416</v>
      </c>
      <c r="C404" s="79">
        <f>VLOOKUP(GroupVertices[[#This Row],[Vertex]],Vertices[],MATCH("ID",Vertices[[#Headers],[Vertex]:[Top Word Pairs in Tweet by Salience]],0),FALSE)</f>
        <v>406</v>
      </c>
    </row>
    <row r="405" spans="1:3" ht="15">
      <c r="A405" s="79" t="s">
        <v>8191</v>
      </c>
      <c r="B405" s="87" t="s">
        <v>774</v>
      </c>
      <c r="C405" s="79">
        <f>VLOOKUP(GroupVertices[[#This Row],[Vertex]],Vertices[],MATCH("ID",Vertices[[#Headers],[Vertex]:[Top Word Pairs in Tweet by Salience]],0),FALSE)</f>
        <v>579</v>
      </c>
    </row>
    <row r="406" spans="1:3" ht="15">
      <c r="A406" s="79" t="s">
        <v>8192</v>
      </c>
      <c r="B406" s="87" t="s">
        <v>424</v>
      </c>
      <c r="C406" s="79">
        <f>VLOOKUP(GroupVertices[[#This Row],[Vertex]],Vertices[],MATCH("ID",Vertices[[#Headers],[Vertex]:[Top Word Pairs in Tweet by Salience]],0),FALSE)</f>
        <v>409</v>
      </c>
    </row>
    <row r="407" spans="1:3" ht="15">
      <c r="A407" s="79" t="s">
        <v>8192</v>
      </c>
      <c r="B407" s="87" t="s">
        <v>778</v>
      </c>
      <c r="C407" s="79">
        <f>VLOOKUP(GroupVertices[[#This Row],[Vertex]],Vertices[],MATCH("ID",Vertices[[#Headers],[Vertex]:[Top Word Pairs in Tweet by Salience]],0),FALSE)</f>
        <v>581</v>
      </c>
    </row>
    <row r="408" spans="1:3" ht="15">
      <c r="A408" s="79" t="s">
        <v>8193</v>
      </c>
      <c r="B408" s="87" t="s">
        <v>281</v>
      </c>
      <c r="C408" s="79">
        <f>VLOOKUP(GroupVertices[[#This Row],[Vertex]],Vertices[],MATCH("ID",Vertices[[#Headers],[Vertex]:[Top Word Pairs in Tweet by Salience]],0),FALSE)</f>
        <v>344</v>
      </c>
    </row>
    <row r="409" spans="1:3" ht="15">
      <c r="A409" s="79" t="s">
        <v>8193</v>
      </c>
      <c r="B409" s="87" t="s">
        <v>701</v>
      </c>
      <c r="C409" s="79">
        <f>VLOOKUP(GroupVertices[[#This Row],[Vertex]],Vertices[],MATCH("ID",Vertices[[#Headers],[Vertex]:[Top Word Pairs in Tweet by Salience]],0),FALSE)</f>
        <v>525</v>
      </c>
    </row>
    <row r="410" spans="1:3" ht="15">
      <c r="A410" s="79" t="s">
        <v>8194</v>
      </c>
      <c r="B410" s="87" t="s">
        <v>258</v>
      </c>
      <c r="C410" s="79">
        <f>VLOOKUP(GroupVertices[[#This Row],[Vertex]],Vertices[],MATCH("ID",Vertices[[#Headers],[Vertex]:[Top Word Pairs in Tweet by Salience]],0),FALSE)</f>
        <v>329</v>
      </c>
    </row>
    <row r="411" spans="1:3" ht="15">
      <c r="A411" s="79" t="s">
        <v>8194</v>
      </c>
      <c r="B411" s="87" t="s">
        <v>697</v>
      </c>
      <c r="C411" s="79">
        <f>VLOOKUP(GroupVertices[[#This Row],[Vertex]],Vertices[],MATCH("ID",Vertices[[#Headers],[Vertex]:[Top Word Pairs in Tweet by Salience]],0),FALSE)</f>
        <v>521</v>
      </c>
    </row>
    <row r="412" spans="1:3" ht="15">
      <c r="A412" s="79" t="s">
        <v>8195</v>
      </c>
      <c r="B412" s="87" t="s">
        <v>247</v>
      </c>
      <c r="C412" s="79">
        <f>VLOOKUP(GroupVertices[[#This Row],[Vertex]],Vertices[],MATCH("ID",Vertices[[#Headers],[Vertex]:[Top Word Pairs in Tweet by Salience]],0),FALSE)</f>
        <v>321</v>
      </c>
    </row>
    <row r="413" spans="1:3" ht="15">
      <c r="A413" s="79" t="s">
        <v>8195</v>
      </c>
      <c r="B413" s="87" t="s">
        <v>691</v>
      </c>
      <c r="C413" s="79">
        <f>VLOOKUP(GroupVertices[[#This Row],[Vertex]],Vertices[],MATCH("ID",Vertices[[#Headers],[Vertex]:[Top Word Pairs in Tweet by Salience]],0),FALSE)</f>
        <v>517</v>
      </c>
    </row>
    <row r="414" spans="1:3" ht="15">
      <c r="A414" s="79" t="s">
        <v>8196</v>
      </c>
      <c r="B414" s="87" t="s">
        <v>407</v>
      </c>
      <c r="C414" s="79">
        <f>VLOOKUP(GroupVertices[[#This Row],[Vertex]],Vertices[],MATCH("ID",Vertices[[#Headers],[Vertex]:[Top Word Pairs in Tweet by Salience]],0),FALSE)</f>
        <v>400</v>
      </c>
    </row>
    <row r="415" spans="1:3" ht="15">
      <c r="A415" s="79" t="s">
        <v>8196</v>
      </c>
      <c r="B415" s="87" t="s">
        <v>768</v>
      </c>
      <c r="C415" s="79">
        <f>VLOOKUP(GroupVertices[[#This Row],[Vertex]],Vertices[],MATCH("ID",Vertices[[#Headers],[Vertex]:[Top Word Pairs in Tweet by Salience]],0),FALSE)</f>
        <v>573</v>
      </c>
    </row>
    <row r="416" spans="1:3" ht="15">
      <c r="A416" s="79" t="s">
        <v>8197</v>
      </c>
      <c r="B416" s="87" t="s">
        <v>324</v>
      </c>
      <c r="C416" s="79">
        <f>VLOOKUP(GroupVertices[[#This Row],[Vertex]],Vertices[],MATCH("ID",Vertices[[#Headers],[Vertex]:[Top Word Pairs in Tweet by Salience]],0),FALSE)</f>
        <v>366</v>
      </c>
    </row>
    <row r="417" spans="1:3" ht="15">
      <c r="A417" s="79" t="s">
        <v>8197</v>
      </c>
      <c r="B417" s="87" t="s">
        <v>718</v>
      </c>
      <c r="C417" s="79">
        <f>VLOOKUP(GroupVertices[[#This Row],[Vertex]],Vertices[],MATCH("ID",Vertices[[#Headers],[Vertex]:[Top Word Pairs in Tweet by Salience]],0),FALSE)</f>
        <v>540</v>
      </c>
    </row>
    <row r="418" spans="1:3" ht="15">
      <c r="A418" s="79" t="s">
        <v>8198</v>
      </c>
      <c r="B418" s="87" t="s">
        <v>263</v>
      </c>
      <c r="C418" s="79">
        <f>VLOOKUP(GroupVertices[[#This Row],[Vertex]],Vertices[],MATCH("ID",Vertices[[#Headers],[Vertex]:[Top Word Pairs in Tweet by Salience]],0),FALSE)</f>
        <v>333</v>
      </c>
    </row>
    <row r="419" spans="1:3" ht="15">
      <c r="A419" s="79" t="s">
        <v>8198</v>
      </c>
      <c r="B419" s="87" t="s">
        <v>699</v>
      </c>
      <c r="C419" s="79">
        <f>VLOOKUP(GroupVertices[[#This Row],[Vertex]],Vertices[],MATCH("ID",Vertices[[#Headers],[Vertex]:[Top Word Pairs in Tweet by Salience]],0),FALSE)</f>
        <v>523</v>
      </c>
    </row>
    <row r="420" spans="1:3" ht="15">
      <c r="A420" s="79" t="s">
        <v>8199</v>
      </c>
      <c r="B420" s="87" t="s">
        <v>309</v>
      </c>
      <c r="C420" s="79">
        <f>VLOOKUP(GroupVertices[[#This Row],[Vertex]],Vertices[],MATCH("ID",Vertices[[#Headers],[Vertex]:[Top Word Pairs in Tweet by Salience]],0),FALSE)</f>
        <v>359</v>
      </c>
    </row>
    <row r="421" spans="1:3" ht="15">
      <c r="A421" s="79" t="s">
        <v>8199</v>
      </c>
      <c r="B421" s="87" t="s">
        <v>713</v>
      </c>
      <c r="C421" s="79">
        <f>VLOOKUP(GroupVertices[[#This Row],[Vertex]],Vertices[],MATCH("ID",Vertices[[#Headers],[Vertex]:[Top Word Pairs in Tweet by Salience]],0),FALSE)</f>
        <v>535</v>
      </c>
    </row>
    <row r="422" spans="1:3" ht="15">
      <c r="A422" s="79" t="s">
        <v>8200</v>
      </c>
      <c r="B422" s="87" t="s">
        <v>415</v>
      </c>
      <c r="C422" s="79">
        <f>VLOOKUP(GroupVertices[[#This Row],[Vertex]],Vertices[],MATCH("ID",Vertices[[#Headers],[Vertex]:[Top Word Pairs in Tweet by Salience]],0),FALSE)</f>
        <v>405</v>
      </c>
    </row>
    <row r="423" spans="1:3" ht="15">
      <c r="A423" s="79" t="s">
        <v>8200</v>
      </c>
      <c r="B423" s="87" t="s">
        <v>773</v>
      </c>
      <c r="C423" s="79">
        <f>VLOOKUP(GroupVertices[[#This Row],[Vertex]],Vertices[],MATCH("ID",Vertices[[#Headers],[Vertex]:[Top Word Pairs in Tweet by Salience]],0),FALSE)</f>
        <v>578</v>
      </c>
    </row>
    <row r="424" spans="1:3" ht="15">
      <c r="A424" s="79" t="s">
        <v>8201</v>
      </c>
      <c r="B424" s="87" t="s">
        <v>564</v>
      </c>
      <c r="C424" s="79">
        <f>VLOOKUP(GroupVertices[[#This Row],[Vertex]],Vertices[],MATCH("ID",Vertices[[#Headers],[Vertex]:[Top Word Pairs in Tweet by Salience]],0),FALSE)</f>
        <v>465</v>
      </c>
    </row>
    <row r="425" spans="1:3" ht="15">
      <c r="A425" s="79" t="s">
        <v>8201</v>
      </c>
      <c r="B425" s="87" t="s">
        <v>829</v>
      </c>
      <c r="C425" s="79">
        <f>VLOOKUP(GroupVertices[[#This Row],[Vertex]],Vertices[],MATCH("ID",Vertices[[#Headers],[Vertex]:[Top Word Pairs in Tweet by Salience]],0),FALSE)</f>
        <v>625</v>
      </c>
    </row>
    <row r="426" spans="1:3" ht="15">
      <c r="A426" s="79" t="s">
        <v>8202</v>
      </c>
      <c r="B426" s="87" t="s">
        <v>486</v>
      </c>
      <c r="C426" s="79">
        <f>VLOOKUP(GroupVertices[[#This Row],[Vertex]],Vertices[],MATCH("ID",Vertices[[#Headers],[Vertex]:[Top Word Pairs in Tweet by Salience]],0),FALSE)</f>
        <v>431</v>
      </c>
    </row>
    <row r="427" spans="1:3" ht="15">
      <c r="A427" s="79" t="s">
        <v>8202</v>
      </c>
      <c r="B427" s="87" t="s">
        <v>804</v>
      </c>
      <c r="C427" s="79">
        <f>VLOOKUP(GroupVertices[[#This Row],[Vertex]],Vertices[],MATCH("ID",Vertices[[#Headers],[Vertex]:[Top Word Pairs in Tweet by Salience]],0),FALSE)</f>
        <v>605</v>
      </c>
    </row>
    <row r="428" spans="1:3" ht="15">
      <c r="A428" s="79" t="s">
        <v>8203</v>
      </c>
      <c r="B428" s="87" t="s">
        <v>385</v>
      </c>
      <c r="C428" s="79">
        <f>VLOOKUP(GroupVertices[[#This Row],[Vertex]],Vertices[],MATCH("ID",Vertices[[#Headers],[Vertex]:[Top Word Pairs in Tweet by Salience]],0),FALSE)</f>
        <v>396</v>
      </c>
    </row>
    <row r="429" spans="1:3" ht="15">
      <c r="A429" s="79" t="s">
        <v>8203</v>
      </c>
      <c r="B429" s="87" t="s">
        <v>749</v>
      </c>
      <c r="C429" s="79">
        <f>VLOOKUP(GroupVertices[[#This Row],[Vertex]],Vertices[],MATCH("ID",Vertices[[#Headers],[Vertex]:[Top Word Pairs in Tweet by Salience]],0),FALSE)</f>
        <v>568</v>
      </c>
    </row>
    <row r="430" spans="1:3" ht="15">
      <c r="A430" s="79" t="s">
        <v>8204</v>
      </c>
      <c r="B430" s="87" t="s">
        <v>505</v>
      </c>
      <c r="C430" s="79">
        <f>VLOOKUP(GroupVertices[[#This Row],[Vertex]],Vertices[],MATCH("ID",Vertices[[#Headers],[Vertex]:[Top Word Pairs in Tweet by Salience]],0),FALSE)</f>
        <v>445</v>
      </c>
    </row>
    <row r="431" spans="1:3" ht="15">
      <c r="A431" s="79" t="s">
        <v>8204</v>
      </c>
      <c r="B431" s="87" t="s">
        <v>815</v>
      </c>
      <c r="C431" s="79">
        <f>VLOOKUP(GroupVertices[[#This Row],[Vertex]],Vertices[],MATCH("ID",Vertices[[#Headers],[Vertex]:[Top Word Pairs in Tweet by Salience]],0),FALSE)</f>
        <v>614</v>
      </c>
    </row>
    <row r="432" spans="1:3" ht="15">
      <c r="A432" s="79" t="s">
        <v>8205</v>
      </c>
      <c r="B432" s="87" t="s">
        <v>646</v>
      </c>
      <c r="C432" s="79">
        <f>VLOOKUP(GroupVertices[[#This Row],[Vertex]],Vertices[],MATCH("ID",Vertices[[#Headers],[Vertex]:[Top Word Pairs in Tweet by Salience]],0),FALSE)</f>
        <v>473</v>
      </c>
    </row>
    <row r="433" spans="1:3" ht="15">
      <c r="A433" s="79" t="s">
        <v>8205</v>
      </c>
      <c r="B433" s="87" t="s">
        <v>853</v>
      </c>
      <c r="C433" s="79">
        <f>VLOOKUP(GroupVertices[[#This Row],[Vertex]],Vertices[],MATCH("ID",Vertices[[#Headers],[Vertex]:[Top Word Pairs in Tweet by Salience]],0),FALSE)</f>
        <v>649</v>
      </c>
    </row>
    <row r="434" spans="1:3" ht="15">
      <c r="A434" s="79" t="s">
        <v>8206</v>
      </c>
      <c r="B434" s="87" t="s">
        <v>528</v>
      </c>
      <c r="C434" s="79">
        <f>VLOOKUP(GroupVertices[[#This Row],[Vertex]],Vertices[],MATCH("ID",Vertices[[#Headers],[Vertex]:[Top Word Pairs in Tweet by Salience]],0),FALSE)</f>
        <v>454</v>
      </c>
    </row>
    <row r="435" spans="1:3" ht="15">
      <c r="A435" s="79" t="s">
        <v>8206</v>
      </c>
      <c r="B435" s="87" t="s">
        <v>823</v>
      </c>
      <c r="C435" s="79">
        <f>VLOOKUP(GroupVertices[[#This Row],[Vertex]],Vertices[],MATCH("ID",Vertices[[#Headers],[Vertex]:[Top Word Pairs in Tweet by Salience]],0),FALSE)</f>
        <v>619</v>
      </c>
    </row>
    <row r="436" spans="1:3" ht="15">
      <c r="A436" s="79" t="s">
        <v>8207</v>
      </c>
      <c r="B436" s="87" t="s">
        <v>681</v>
      </c>
      <c r="C436" s="79">
        <f>VLOOKUP(GroupVertices[[#This Row],[Vertex]],Vertices[],MATCH("ID",Vertices[[#Headers],[Vertex]:[Top Word Pairs in Tweet by Salience]],0),FALSE)</f>
        <v>482</v>
      </c>
    </row>
    <row r="437" spans="1:3" ht="15">
      <c r="A437" s="79" t="s">
        <v>8207</v>
      </c>
      <c r="B437" s="87" t="s">
        <v>870</v>
      </c>
      <c r="C437" s="79">
        <f>VLOOKUP(GroupVertices[[#This Row],[Vertex]],Vertices[],MATCH("ID",Vertices[[#Headers],[Vertex]:[Top Word Pairs in Tweet by Salience]],0),FALSE)</f>
        <v>657</v>
      </c>
    </row>
    <row r="438" spans="1:3" ht="15">
      <c r="A438" s="79" t="s">
        <v>8208</v>
      </c>
      <c r="B438" s="87" t="s">
        <v>482</v>
      </c>
      <c r="C438" s="79">
        <f>VLOOKUP(GroupVertices[[#This Row],[Vertex]],Vertices[],MATCH("ID",Vertices[[#Headers],[Vertex]:[Top Word Pairs in Tweet by Salience]],0),FALSE)</f>
        <v>430</v>
      </c>
    </row>
    <row r="439" spans="1:3" ht="15">
      <c r="A439" s="79" t="s">
        <v>8208</v>
      </c>
      <c r="B439" s="87" t="s">
        <v>803</v>
      </c>
      <c r="C439" s="79">
        <f>VLOOKUP(GroupVertices[[#This Row],[Vertex]],Vertices[],MATCH("ID",Vertices[[#Headers],[Vertex]:[Top Word Pairs in Tweet by Salience]],0),FALSE)</f>
        <v>604</v>
      </c>
    </row>
    <row r="440" spans="1:3" ht="15">
      <c r="A440" s="79" t="s">
        <v>8209</v>
      </c>
      <c r="B440" s="87" t="s">
        <v>393</v>
      </c>
      <c r="C440" s="79">
        <f>VLOOKUP(GroupVertices[[#This Row],[Vertex]],Vertices[],MATCH("ID",Vertices[[#Headers],[Vertex]:[Top Word Pairs in Tweet by Salience]],0),FALSE)</f>
        <v>398</v>
      </c>
    </row>
    <row r="441" spans="1:3" ht="15">
      <c r="A441" s="79" t="s">
        <v>8209</v>
      </c>
      <c r="B441" s="87" t="s">
        <v>764</v>
      </c>
      <c r="C441" s="79">
        <f>VLOOKUP(GroupVertices[[#This Row],[Vertex]],Vertices[],MATCH("ID",Vertices[[#Headers],[Vertex]:[Top Word Pairs in Tweet by Salience]],0),FALSE)</f>
        <v>571</v>
      </c>
    </row>
    <row r="442" spans="1:3" ht="15">
      <c r="A442" s="79" t="s">
        <v>8210</v>
      </c>
      <c r="B442" s="87" t="s">
        <v>459</v>
      </c>
      <c r="C442" s="79">
        <f>VLOOKUP(GroupVertices[[#This Row],[Vertex]],Vertices[],MATCH("ID",Vertices[[#Headers],[Vertex]:[Top Word Pairs in Tweet by Salience]],0),FALSE)</f>
        <v>423</v>
      </c>
    </row>
    <row r="443" spans="1:3" ht="15">
      <c r="A443" s="79" t="s">
        <v>8210</v>
      </c>
      <c r="B443" s="87" t="s">
        <v>801</v>
      </c>
      <c r="C443" s="79">
        <f>VLOOKUP(GroupVertices[[#This Row],[Vertex]],Vertices[],MATCH("ID",Vertices[[#Headers],[Vertex]:[Top Word Pairs in Tweet by Salience]],0),FALSE)</f>
        <v>602</v>
      </c>
    </row>
    <row r="444" spans="1:3" ht="15">
      <c r="A444" s="79" t="s">
        <v>8211</v>
      </c>
      <c r="B444" s="87" t="s">
        <v>676</v>
      </c>
      <c r="C444" s="79">
        <f>VLOOKUP(GroupVertices[[#This Row],[Vertex]],Vertices[],MATCH("ID",Vertices[[#Headers],[Vertex]:[Top Word Pairs in Tweet by Salience]],0),FALSE)</f>
        <v>481</v>
      </c>
    </row>
    <row r="445" spans="1:3" ht="15">
      <c r="A445" s="79" t="s">
        <v>8211</v>
      </c>
      <c r="B445" s="87" t="s">
        <v>868</v>
      </c>
      <c r="C445" s="79">
        <f>VLOOKUP(GroupVertices[[#This Row],[Vertex]],Vertices[],MATCH("ID",Vertices[[#Headers],[Vertex]:[Top Word Pairs in Tweet by Salience]],0),FALSE)</f>
        <v>656</v>
      </c>
    </row>
    <row r="446" spans="1:3" ht="15">
      <c r="A446" s="79" t="s">
        <v>8212</v>
      </c>
      <c r="B446" s="87" t="s">
        <v>420</v>
      </c>
      <c r="C446" s="79">
        <f>VLOOKUP(GroupVertices[[#This Row],[Vertex]],Vertices[],MATCH("ID",Vertices[[#Headers],[Vertex]:[Top Word Pairs in Tweet by Salience]],0),FALSE)</f>
        <v>407</v>
      </c>
    </row>
    <row r="447" spans="1:3" ht="15">
      <c r="A447" s="79" t="s">
        <v>8212</v>
      </c>
      <c r="B447" s="87" t="s">
        <v>776</v>
      </c>
      <c r="C447" s="79">
        <f>VLOOKUP(GroupVertices[[#This Row],[Vertex]],Vertices[],MATCH("ID",Vertices[[#Headers],[Vertex]:[Top Word Pairs in Tweet by Salience]],0),FALSE)</f>
        <v>580</v>
      </c>
    </row>
    <row r="448" spans="1:3" ht="15">
      <c r="A448" s="79" t="s">
        <v>8213</v>
      </c>
      <c r="B448" s="87" t="s">
        <v>540</v>
      </c>
      <c r="C448" s="79">
        <f>VLOOKUP(GroupVertices[[#This Row],[Vertex]],Vertices[],MATCH("ID",Vertices[[#Headers],[Vertex]:[Top Word Pairs in Tweet by Salience]],0),FALSE)</f>
        <v>457</v>
      </c>
    </row>
    <row r="449" spans="1:3" ht="15">
      <c r="A449" s="79" t="s">
        <v>8213</v>
      </c>
      <c r="B449" s="87" t="s">
        <v>539</v>
      </c>
      <c r="C449" s="79">
        <f>VLOOKUP(GroupVertices[[#This Row],[Vertex]],Vertices[],MATCH("ID",Vertices[[#Headers],[Vertex]:[Top Word Pairs in Tweet by Salience]],0),FALSE)</f>
        <v>103</v>
      </c>
    </row>
    <row r="450" spans="1:3" ht="15">
      <c r="A450" s="79" t="s">
        <v>8214</v>
      </c>
      <c r="B450" s="87" t="s">
        <v>688</v>
      </c>
      <c r="C450" s="79">
        <f>VLOOKUP(GroupVertices[[#This Row],[Vertex]],Vertices[],MATCH("ID",Vertices[[#Headers],[Vertex]:[Top Word Pairs in Tweet by Salience]],0),FALSE)</f>
        <v>485</v>
      </c>
    </row>
    <row r="451" spans="1:3" ht="15">
      <c r="A451" s="79" t="s">
        <v>8214</v>
      </c>
      <c r="B451" s="87" t="s">
        <v>873</v>
      </c>
      <c r="C451" s="79">
        <f>VLOOKUP(GroupVertices[[#This Row],[Vertex]],Vertices[],MATCH("ID",Vertices[[#Headers],[Vertex]:[Top Word Pairs in Tweet by Salience]],0),FALSE)</f>
        <v>660</v>
      </c>
    </row>
    <row r="452" spans="1:3" ht="15">
      <c r="A452" s="79" t="s">
        <v>8215</v>
      </c>
      <c r="B452" s="87" t="s">
        <v>440</v>
      </c>
      <c r="C452" s="79">
        <f>VLOOKUP(GroupVertices[[#This Row],[Vertex]],Vertices[],MATCH("ID",Vertices[[#Headers],[Vertex]:[Top Word Pairs in Tweet by Salience]],0),FALSE)</f>
        <v>416</v>
      </c>
    </row>
    <row r="453" spans="1:3" ht="15">
      <c r="A453" s="79" t="s">
        <v>8215</v>
      </c>
      <c r="B453" s="87" t="s">
        <v>795</v>
      </c>
      <c r="C453" s="79">
        <f>VLOOKUP(GroupVertices[[#This Row],[Vertex]],Vertices[],MATCH("ID",Vertices[[#Headers],[Vertex]:[Top Word Pairs in Tweet by Salience]],0),FALSE)</f>
        <v>596</v>
      </c>
    </row>
    <row r="454" spans="1:3" ht="15">
      <c r="A454" s="79" t="s">
        <v>8216</v>
      </c>
      <c r="B454" s="87" t="s">
        <v>683</v>
      </c>
      <c r="C454" s="79">
        <f>VLOOKUP(GroupVertices[[#This Row],[Vertex]],Vertices[],MATCH("ID",Vertices[[#Headers],[Vertex]:[Top Word Pairs in Tweet by Salience]],0),FALSE)</f>
        <v>484</v>
      </c>
    </row>
    <row r="455" spans="1:3" ht="15">
      <c r="A455" s="79" t="s">
        <v>8216</v>
      </c>
      <c r="B455" s="87" t="s">
        <v>872</v>
      </c>
      <c r="C455" s="79">
        <f>VLOOKUP(GroupVertices[[#This Row],[Vertex]],Vertices[],MATCH("ID",Vertices[[#Headers],[Vertex]:[Top Word Pairs in Tweet by Salience]],0),FALSE)</f>
        <v>659</v>
      </c>
    </row>
    <row r="456" spans="1:3" ht="15">
      <c r="A456" s="79" t="s">
        <v>8217</v>
      </c>
      <c r="B456" s="87" t="s">
        <v>623</v>
      </c>
      <c r="C456" s="79">
        <f>VLOOKUP(GroupVertices[[#This Row],[Vertex]],Vertices[],MATCH("ID",Vertices[[#Headers],[Vertex]:[Top Word Pairs in Tweet by Salience]],0),FALSE)</f>
        <v>467</v>
      </c>
    </row>
    <row r="457" spans="1:3" ht="15">
      <c r="A457" s="79" t="s">
        <v>8217</v>
      </c>
      <c r="B457" s="87" t="s">
        <v>837</v>
      </c>
      <c r="C457" s="79">
        <f>VLOOKUP(GroupVertices[[#This Row],[Vertex]],Vertices[],MATCH("ID",Vertices[[#Headers],[Vertex]:[Top Word Pairs in Tweet by Salience]],0),FALSE)</f>
        <v>633</v>
      </c>
    </row>
    <row r="458" spans="1:3" ht="15">
      <c r="A458" s="79" t="s">
        <v>8218</v>
      </c>
      <c r="B458" s="87" t="s">
        <v>644</v>
      </c>
      <c r="C458" s="79">
        <f>VLOOKUP(GroupVertices[[#This Row],[Vertex]],Vertices[],MATCH("ID",Vertices[[#Headers],[Vertex]:[Top Word Pairs in Tweet by Salience]],0),FALSE)</f>
        <v>472</v>
      </c>
    </row>
    <row r="459" spans="1:3" ht="15">
      <c r="A459" s="79" t="s">
        <v>8218</v>
      </c>
      <c r="B459" s="87" t="s">
        <v>850</v>
      </c>
      <c r="C459" s="79">
        <f>VLOOKUP(GroupVertices[[#This Row],[Vertex]],Vertices[],MATCH("ID",Vertices[[#Headers],[Vertex]:[Top Word Pairs in Tweet by Salience]],0),FALSE)</f>
        <v>646</v>
      </c>
    </row>
    <row r="460" spans="1:3" ht="15">
      <c r="A460" s="79" t="s">
        <v>8219</v>
      </c>
      <c r="B460" s="87" t="s">
        <v>666</v>
      </c>
      <c r="C460" s="79">
        <f>VLOOKUP(GroupVertices[[#This Row],[Vertex]],Vertices[],MATCH("ID",Vertices[[#Headers],[Vertex]:[Top Word Pairs in Tweet by Salience]],0),FALSE)</f>
        <v>476</v>
      </c>
    </row>
    <row r="461" spans="1:3" ht="15">
      <c r="A461" s="79" t="s">
        <v>8219</v>
      </c>
      <c r="B461" s="87" t="s">
        <v>864</v>
      </c>
      <c r="C461" s="79">
        <f>VLOOKUP(GroupVertices[[#This Row],[Vertex]],Vertices[],MATCH("ID",Vertices[[#Headers],[Vertex]:[Top Word Pairs in Tweet by Salience]],0),FALSE)</f>
        <v>652</v>
      </c>
    </row>
    <row r="462" spans="1:3" ht="15">
      <c r="A462" s="79" t="s">
        <v>8220</v>
      </c>
      <c r="B462" s="87" t="s">
        <v>518</v>
      </c>
      <c r="C462" s="79">
        <f>VLOOKUP(GroupVertices[[#This Row],[Vertex]],Vertices[],MATCH("ID",Vertices[[#Headers],[Vertex]:[Top Word Pairs in Tweet by Salience]],0),FALSE)</f>
        <v>451</v>
      </c>
    </row>
    <row r="463" spans="1:3" ht="15">
      <c r="A463" s="79" t="s">
        <v>8220</v>
      </c>
      <c r="B463" s="87" t="s">
        <v>517</v>
      </c>
      <c r="C463" s="79">
        <f>VLOOKUP(GroupVertices[[#This Row],[Vertex]],Vertices[],MATCH("ID",Vertices[[#Headers],[Vertex]:[Top Word Pairs in Tweet by Salience]],0),FALSE)</f>
        <v>99</v>
      </c>
    </row>
    <row r="464" spans="1:3" ht="15">
      <c r="A464" s="79" t="s">
        <v>8221</v>
      </c>
      <c r="B464" s="87" t="s">
        <v>252</v>
      </c>
      <c r="C464" s="79">
        <f>VLOOKUP(GroupVertices[[#This Row],[Vertex]],Vertices[],MATCH("ID",Vertices[[#Headers],[Vertex]:[Top Word Pairs in Tweet by Salience]],0),FALSE)</f>
        <v>325</v>
      </c>
    </row>
    <row r="465" spans="1:3" ht="15">
      <c r="A465" s="79" t="s">
        <v>8221</v>
      </c>
      <c r="B465" s="87" t="s">
        <v>695</v>
      </c>
      <c r="C465" s="79">
        <f>VLOOKUP(GroupVertices[[#This Row],[Vertex]],Vertices[],MATCH("ID",Vertices[[#Headers],[Vertex]:[Top Word Pairs in Tweet by Salience]],0),FALSE)</f>
        <v>520</v>
      </c>
    </row>
    <row r="466" spans="1:3" ht="15">
      <c r="A466" s="79" t="s">
        <v>8222</v>
      </c>
      <c r="B466" s="87" t="s">
        <v>335</v>
      </c>
      <c r="C466" s="79">
        <f>VLOOKUP(GroupVertices[[#This Row],[Vertex]],Vertices[],MATCH("ID",Vertices[[#Headers],[Vertex]:[Top Word Pairs in Tweet by Salience]],0),FALSE)</f>
        <v>93</v>
      </c>
    </row>
    <row r="467" spans="1:3" ht="15">
      <c r="A467" s="79" t="s">
        <v>8222</v>
      </c>
      <c r="B467" s="87" t="s">
        <v>336</v>
      </c>
      <c r="C467" s="79">
        <f>VLOOKUP(GroupVertices[[#This Row],[Vertex]],Vertices[],MATCH("ID",Vertices[[#Headers],[Vertex]:[Top Word Pairs in Tweet by Salience]],0),FALSE)</f>
        <v>373</v>
      </c>
    </row>
    <row r="468" spans="1:3" ht="15">
      <c r="A468" s="79" t="s">
        <v>8223</v>
      </c>
      <c r="B468" s="87" t="s">
        <v>295</v>
      </c>
      <c r="C468" s="79">
        <f>VLOOKUP(GroupVertices[[#This Row],[Vertex]],Vertices[],MATCH("ID",Vertices[[#Headers],[Vertex]:[Top Word Pairs in Tweet by Salience]],0),FALSE)</f>
        <v>352</v>
      </c>
    </row>
    <row r="469" spans="1:3" ht="15">
      <c r="A469" s="79" t="s">
        <v>8223</v>
      </c>
      <c r="B469" s="87" t="s">
        <v>704</v>
      </c>
      <c r="C469" s="79">
        <f>VLOOKUP(GroupVertices[[#This Row],[Vertex]],Vertices[],MATCH("ID",Vertices[[#Headers],[Vertex]:[Top Word Pairs in Tweet by Salience]],0),FALSE)</f>
        <v>527</v>
      </c>
    </row>
    <row r="470" spans="1:3" ht="15">
      <c r="A470" s="79" t="s">
        <v>8224</v>
      </c>
      <c r="B470" s="87" t="s">
        <v>497</v>
      </c>
      <c r="C470" s="79">
        <f>VLOOKUP(GroupVertices[[#This Row],[Vertex]],Vertices[],MATCH("ID",Vertices[[#Headers],[Vertex]:[Top Word Pairs in Tweet by Salience]],0),FALSE)</f>
        <v>439</v>
      </c>
    </row>
    <row r="471" spans="1:3" ht="15">
      <c r="A471" s="79" t="s">
        <v>8224</v>
      </c>
      <c r="B471" s="87" t="s">
        <v>810</v>
      </c>
      <c r="C471" s="79">
        <f>VLOOKUP(GroupVertices[[#This Row],[Vertex]],Vertices[],MATCH("ID",Vertices[[#Headers],[Vertex]:[Top Word Pairs in Tweet by Salience]],0),FALSE)</f>
        <v>610</v>
      </c>
    </row>
    <row r="472" spans="1:3" ht="15">
      <c r="A472" s="79" t="s">
        <v>8225</v>
      </c>
      <c r="B472" s="87" t="s">
        <v>356</v>
      </c>
      <c r="C472" s="79">
        <f>VLOOKUP(GroupVertices[[#This Row],[Vertex]],Vertices[],MATCH("ID",Vertices[[#Headers],[Vertex]:[Top Word Pairs in Tweet by Salience]],0),FALSE)</f>
        <v>384</v>
      </c>
    </row>
    <row r="473" spans="1:3" ht="15">
      <c r="A473" s="79" t="s">
        <v>8225</v>
      </c>
      <c r="B473" s="87" t="s">
        <v>738</v>
      </c>
      <c r="C473" s="79">
        <f>VLOOKUP(GroupVertices[[#This Row],[Vertex]],Vertices[],MATCH("ID",Vertices[[#Headers],[Vertex]:[Top Word Pairs in Tweet by Salience]],0),FALSE)</f>
        <v>558</v>
      </c>
    </row>
    <row r="474" spans="1:3" ht="15">
      <c r="A474" s="79" t="s">
        <v>8226</v>
      </c>
      <c r="B474" s="87" t="s">
        <v>413</v>
      </c>
      <c r="C474" s="79">
        <f>VLOOKUP(GroupVertices[[#This Row],[Vertex]],Vertices[],MATCH("ID",Vertices[[#Headers],[Vertex]:[Top Word Pairs in Tweet by Salience]],0),FALSE)</f>
        <v>404</v>
      </c>
    </row>
    <row r="475" spans="1:3" ht="15">
      <c r="A475" s="79" t="s">
        <v>8226</v>
      </c>
      <c r="B475" s="87" t="s">
        <v>769</v>
      </c>
      <c r="C475" s="79">
        <f>VLOOKUP(GroupVertices[[#This Row],[Vertex]],Vertices[],MATCH("ID",Vertices[[#Headers],[Vertex]:[Top Word Pairs in Tweet by Salience]],0),FALSE)</f>
        <v>574</v>
      </c>
    </row>
    <row r="476" spans="1:3" ht="15">
      <c r="A476" s="79" t="s">
        <v>8227</v>
      </c>
      <c r="B476" s="87" t="s">
        <v>515</v>
      </c>
      <c r="C476" s="79">
        <f>VLOOKUP(GroupVertices[[#This Row],[Vertex]],Vertices[],MATCH("ID",Vertices[[#Headers],[Vertex]:[Top Word Pairs in Tweet by Salience]],0),FALSE)</f>
        <v>450</v>
      </c>
    </row>
    <row r="477" spans="1:3" ht="15">
      <c r="A477" s="79" t="s">
        <v>8227</v>
      </c>
      <c r="B477" s="87" t="s">
        <v>818</v>
      </c>
      <c r="C477" s="79">
        <f>VLOOKUP(GroupVertices[[#This Row],[Vertex]],Vertices[],MATCH("ID",Vertices[[#Headers],[Vertex]:[Top Word Pairs in Tweet by Salience]],0),FALSE)</f>
        <v>617</v>
      </c>
    </row>
    <row r="478" spans="1:3" ht="15">
      <c r="A478" s="79" t="s">
        <v>8228</v>
      </c>
      <c r="B478" s="87" t="s">
        <v>368</v>
      </c>
      <c r="C478" s="79">
        <f>VLOOKUP(GroupVertices[[#This Row],[Vertex]],Vertices[],MATCH("ID",Vertices[[#Headers],[Vertex]:[Top Word Pairs in Tweet by Salience]],0),FALSE)</f>
        <v>181</v>
      </c>
    </row>
    <row r="479" spans="1:3" ht="15">
      <c r="A479" s="79" t="s">
        <v>8228</v>
      </c>
      <c r="B479" s="87" t="s">
        <v>367</v>
      </c>
      <c r="C479" s="79">
        <f>VLOOKUP(GroupVertices[[#This Row],[Vertex]],Vertices[],MATCH("ID",Vertices[[#Headers],[Vertex]:[Top Word Pairs in Tweet by Salience]],0),FALSE)</f>
        <v>180</v>
      </c>
    </row>
    <row r="480" spans="1:3" ht="15">
      <c r="A480" s="79" t="s">
        <v>8229</v>
      </c>
      <c r="B480" s="87" t="s">
        <v>490</v>
      </c>
      <c r="C480" s="79">
        <f>VLOOKUP(GroupVertices[[#This Row],[Vertex]],Vertices[],MATCH("ID",Vertices[[#Headers],[Vertex]:[Top Word Pairs in Tweet by Salience]],0),FALSE)</f>
        <v>433</v>
      </c>
    </row>
    <row r="481" spans="1:3" ht="15">
      <c r="A481" s="79" t="s">
        <v>8229</v>
      </c>
      <c r="B481" s="87" t="s">
        <v>808</v>
      </c>
      <c r="C481" s="79">
        <f>VLOOKUP(GroupVertices[[#This Row],[Vertex]],Vertices[],MATCH("ID",Vertices[[#Headers],[Vertex]:[Top Word Pairs in Tweet by Salience]],0),FALSE)</f>
        <v>608</v>
      </c>
    </row>
    <row r="482" spans="1:3" ht="15">
      <c r="A482" s="79" t="s">
        <v>8230</v>
      </c>
      <c r="B482" s="87" t="s">
        <v>454</v>
      </c>
      <c r="C482" s="79">
        <f>VLOOKUP(GroupVertices[[#This Row],[Vertex]],Vertices[],MATCH("ID",Vertices[[#Headers],[Vertex]:[Top Word Pairs in Tweet by Salience]],0),FALSE)</f>
        <v>422</v>
      </c>
    </row>
    <row r="483" spans="1:3" ht="15">
      <c r="A483" s="79" t="s">
        <v>8230</v>
      </c>
      <c r="B483" s="87" t="s">
        <v>800</v>
      </c>
      <c r="C483" s="79">
        <f>VLOOKUP(GroupVertices[[#This Row],[Vertex]],Vertices[],MATCH("ID",Vertices[[#Headers],[Vertex]:[Top Word Pairs in Tweet by Salience]],0),FALSE)</f>
        <v>601</v>
      </c>
    </row>
    <row r="484" spans="1:3" ht="15">
      <c r="A484" s="79" t="s">
        <v>8231</v>
      </c>
      <c r="B484" s="87" t="s">
        <v>674</v>
      </c>
      <c r="C484" s="79">
        <f>VLOOKUP(GroupVertices[[#This Row],[Vertex]],Vertices[],MATCH("ID",Vertices[[#Headers],[Vertex]:[Top Word Pairs in Tweet by Salience]],0),FALSE)</f>
        <v>480</v>
      </c>
    </row>
    <row r="485" spans="1:3" ht="15">
      <c r="A485" s="79" t="s">
        <v>8231</v>
      </c>
      <c r="B485" s="87" t="s">
        <v>867</v>
      </c>
      <c r="C485" s="79">
        <f>VLOOKUP(GroupVertices[[#This Row],[Vertex]],Vertices[],MATCH("ID",Vertices[[#Headers],[Vertex]:[Top Word Pairs in Tweet by Salience]],0),FALSE)</f>
        <v>655</v>
      </c>
    </row>
    <row r="486" spans="1:3" ht="15">
      <c r="A486" s="79" t="s">
        <v>8232</v>
      </c>
      <c r="B486" s="87" t="s">
        <v>508</v>
      </c>
      <c r="C486" s="79">
        <f>VLOOKUP(GroupVertices[[#This Row],[Vertex]],Vertices[],MATCH("ID",Vertices[[#Headers],[Vertex]:[Top Word Pairs in Tweet by Salience]],0),FALSE)</f>
        <v>446</v>
      </c>
    </row>
    <row r="487" spans="1:3" ht="15">
      <c r="A487" s="79" t="s">
        <v>8232</v>
      </c>
      <c r="B487" s="87" t="s">
        <v>816</v>
      </c>
      <c r="C487" s="79">
        <f>VLOOKUP(GroupVertices[[#This Row],[Vertex]],Vertices[],MATCH("ID",Vertices[[#Headers],[Vertex]:[Top Word Pairs in Tweet by Salience]],0),FALSE)</f>
        <v>615</v>
      </c>
    </row>
    <row r="488" spans="1:3" ht="15">
      <c r="A488" s="79" t="s">
        <v>8233</v>
      </c>
      <c r="B488" s="87" t="s">
        <v>358</v>
      </c>
      <c r="C488" s="79">
        <f>VLOOKUP(GroupVertices[[#This Row],[Vertex]],Vertices[],MATCH("ID",Vertices[[#Headers],[Vertex]:[Top Word Pairs in Tweet by Salience]],0),FALSE)</f>
        <v>385</v>
      </c>
    </row>
    <row r="489" spans="1:3" ht="15">
      <c r="A489" s="79" t="s">
        <v>8233</v>
      </c>
      <c r="B489" s="87" t="s">
        <v>739</v>
      </c>
      <c r="C489" s="79">
        <f>VLOOKUP(GroupVertices[[#This Row],[Vertex]],Vertices[],MATCH("ID",Vertices[[#Headers],[Vertex]:[Top Word Pairs in Tweet by Salience]],0),FALSE)</f>
        <v>559</v>
      </c>
    </row>
    <row r="490" spans="1:3" ht="15">
      <c r="A490" s="79" t="s">
        <v>8234</v>
      </c>
      <c r="B490" s="87" t="s">
        <v>487</v>
      </c>
      <c r="C490" s="79">
        <f>VLOOKUP(GroupVertices[[#This Row],[Vertex]],Vertices[],MATCH("ID",Vertices[[#Headers],[Vertex]:[Top Word Pairs in Tweet by Salience]],0),FALSE)</f>
        <v>432</v>
      </c>
    </row>
    <row r="491" spans="1:3" ht="15">
      <c r="A491" s="79" t="s">
        <v>8234</v>
      </c>
      <c r="B491" s="87" t="s">
        <v>805</v>
      </c>
      <c r="C491" s="79">
        <f>VLOOKUP(GroupVertices[[#This Row],[Vertex]],Vertices[],MATCH("ID",Vertices[[#Headers],[Vertex]:[Top Word Pairs in Tweet by Salience]],0),FALSE)</f>
        <v>606</v>
      </c>
    </row>
    <row r="492" spans="1:3" ht="15">
      <c r="A492" s="79" t="s">
        <v>8235</v>
      </c>
      <c r="B492" s="87" t="s">
        <v>321</v>
      </c>
      <c r="C492" s="79">
        <f>VLOOKUP(GroupVertices[[#This Row],[Vertex]],Vertices[],MATCH("ID",Vertices[[#Headers],[Vertex]:[Top Word Pairs in Tweet by Salience]],0),FALSE)</f>
        <v>365</v>
      </c>
    </row>
    <row r="493" spans="1:3" ht="15">
      <c r="A493" s="79" t="s">
        <v>8235</v>
      </c>
      <c r="B493" s="87" t="s">
        <v>715</v>
      </c>
      <c r="C493" s="79">
        <f>VLOOKUP(GroupVertices[[#This Row],[Vertex]],Vertices[],MATCH("ID",Vertices[[#Headers],[Vertex]:[Top Word Pairs in Tweet by Salience]],0),FALSE)</f>
        <v>537</v>
      </c>
    </row>
    <row r="494" spans="1:3" ht="15">
      <c r="A494" s="79" t="s">
        <v>8236</v>
      </c>
      <c r="B494" s="87" t="s">
        <v>331</v>
      </c>
      <c r="C494" s="79">
        <f>VLOOKUP(GroupVertices[[#This Row],[Vertex]],Vertices[],MATCH("ID",Vertices[[#Headers],[Vertex]:[Top Word Pairs in Tweet by Salience]],0),FALSE)</f>
        <v>370</v>
      </c>
    </row>
    <row r="495" spans="1:3" ht="15">
      <c r="A495" s="79" t="s">
        <v>8236</v>
      </c>
      <c r="B495" s="87" t="s">
        <v>722</v>
      </c>
      <c r="C495" s="79">
        <f>VLOOKUP(GroupVertices[[#This Row],[Vertex]],Vertices[],MATCH("ID",Vertices[[#Headers],[Vertex]:[Top Word Pairs in Tweet by Salience]],0),FALSE)</f>
        <v>542</v>
      </c>
    </row>
    <row r="496" spans="1:3" ht="15">
      <c r="A496" s="79" t="s">
        <v>8237</v>
      </c>
      <c r="B496" s="87" t="s">
        <v>512</v>
      </c>
      <c r="C496" s="79">
        <f>VLOOKUP(GroupVertices[[#This Row],[Vertex]],Vertices[],MATCH("ID",Vertices[[#Headers],[Vertex]:[Top Word Pairs in Tweet by Salience]],0),FALSE)</f>
        <v>230</v>
      </c>
    </row>
    <row r="497" spans="1:3" ht="15">
      <c r="A497" s="79" t="s">
        <v>8237</v>
      </c>
      <c r="B497" s="87" t="s">
        <v>513</v>
      </c>
      <c r="C497" s="79">
        <f>VLOOKUP(GroupVertices[[#This Row],[Vertex]],Vertices[],MATCH("ID",Vertices[[#Headers],[Vertex]:[Top Word Pairs in Tweet by Salience]],0),FALSE)</f>
        <v>231</v>
      </c>
    </row>
    <row r="498" spans="1:3" ht="15">
      <c r="A498" s="79" t="s">
        <v>8238</v>
      </c>
      <c r="B498" s="87" t="s">
        <v>547</v>
      </c>
      <c r="C498" s="79">
        <f>VLOOKUP(GroupVertices[[#This Row],[Vertex]],Vertices[],MATCH("ID",Vertices[[#Headers],[Vertex]:[Top Word Pairs in Tweet by Salience]],0),FALSE)</f>
        <v>460</v>
      </c>
    </row>
    <row r="499" spans="1:3" ht="15">
      <c r="A499" s="79" t="s">
        <v>8238</v>
      </c>
      <c r="B499" s="87" t="s">
        <v>826</v>
      </c>
      <c r="C499" s="79">
        <f>VLOOKUP(GroupVertices[[#This Row],[Vertex]],Vertices[],MATCH("ID",Vertices[[#Headers],[Vertex]:[Top Word Pairs in Tweet by Salience]],0),FALSE)</f>
        <v>622</v>
      </c>
    </row>
    <row r="500" spans="1:3" ht="15">
      <c r="A500" s="79" t="s">
        <v>8239</v>
      </c>
      <c r="B500" s="87" t="s">
        <v>435</v>
      </c>
      <c r="C500" s="79">
        <f>VLOOKUP(GroupVertices[[#This Row],[Vertex]],Vertices[],MATCH("ID",Vertices[[#Headers],[Vertex]:[Top Word Pairs in Tweet by Salience]],0),FALSE)</f>
        <v>413</v>
      </c>
    </row>
    <row r="501" spans="1:3" ht="15">
      <c r="A501" s="79" t="s">
        <v>8239</v>
      </c>
      <c r="B501" s="87" t="s">
        <v>794</v>
      </c>
      <c r="C501" s="79">
        <f>VLOOKUP(GroupVertices[[#This Row],[Vertex]],Vertices[],MATCH("ID",Vertices[[#Headers],[Vertex]:[Top Word Pairs in Tweet by Salience]],0),FALSE)</f>
        <v>595</v>
      </c>
    </row>
    <row r="502" spans="1:3" ht="15">
      <c r="A502" s="79" t="s">
        <v>8240</v>
      </c>
      <c r="B502" s="87" t="s">
        <v>462</v>
      </c>
      <c r="C502" s="79">
        <f>VLOOKUP(GroupVertices[[#This Row],[Vertex]],Vertices[],MATCH("ID",Vertices[[#Headers],[Vertex]:[Top Word Pairs in Tweet by Salience]],0),FALSE)</f>
        <v>97</v>
      </c>
    </row>
    <row r="503" spans="1:3" ht="15">
      <c r="A503" s="79" t="s">
        <v>8240</v>
      </c>
      <c r="B503" s="87" t="s">
        <v>463</v>
      </c>
      <c r="C503" s="79">
        <f>VLOOKUP(GroupVertices[[#This Row],[Vertex]],Vertices[],MATCH("ID",Vertices[[#Headers],[Vertex]:[Top Word Pairs in Tweet by Salience]],0),FALSE)</f>
        <v>425</v>
      </c>
    </row>
    <row r="504" spans="1:3" ht="15">
      <c r="A504" s="79" t="s">
        <v>8241</v>
      </c>
      <c r="B504" s="87" t="s">
        <v>520</v>
      </c>
      <c r="C504" s="79">
        <f>VLOOKUP(GroupVertices[[#This Row],[Vertex]],Vertices[],MATCH("ID",Vertices[[#Headers],[Vertex]:[Top Word Pairs in Tweet by Salience]],0),FALSE)</f>
        <v>100</v>
      </c>
    </row>
    <row r="505" spans="1:3" ht="15">
      <c r="A505" s="79" t="s">
        <v>8241</v>
      </c>
      <c r="B505" s="87" t="s">
        <v>521</v>
      </c>
      <c r="C505" s="79">
        <f>VLOOKUP(GroupVertices[[#This Row],[Vertex]],Vertices[],MATCH("ID",Vertices[[#Headers],[Vertex]:[Top Word Pairs in Tweet by Salience]],0),FALSE)</f>
        <v>452</v>
      </c>
    </row>
    <row r="506" spans="1:3" ht="15">
      <c r="A506" s="79" t="s">
        <v>8242</v>
      </c>
      <c r="B506" s="87" t="s">
        <v>670</v>
      </c>
      <c r="C506" s="79">
        <f>VLOOKUP(GroupVertices[[#This Row],[Vertex]],Vertices[],MATCH("ID",Vertices[[#Headers],[Vertex]:[Top Word Pairs in Tweet by Salience]],0),FALSE)</f>
        <v>478</v>
      </c>
    </row>
    <row r="507" spans="1:3" ht="15">
      <c r="A507" s="79" t="s">
        <v>8242</v>
      </c>
      <c r="B507" s="87" t="s">
        <v>866</v>
      </c>
      <c r="C507" s="79">
        <f>VLOOKUP(GroupVertices[[#This Row],[Vertex]],Vertices[],MATCH("ID",Vertices[[#Headers],[Vertex]:[Top Word Pairs in Tweet by Salience]],0),FALSE)</f>
        <v>654</v>
      </c>
    </row>
    <row r="508" spans="1:3" ht="15">
      <c r="A508" s="79" t="s">
        <v>8243</v>
      </c>
      <c r="B508" s="87" t="s">
        <v>287</v>
      </c>
      <c r="C508" s="79">
        <f>VLOOKUP(GroupVertices[[#This Row],[Vertex]],Vertices[],MATCH("ID",Vertices[[#Headers],[Vertex]:[Top Word Pairs in Tweet by Salience]],0),FALSE)</f>
        <v>92</v>
      </c>
    </row>
    <row r="509" spans="1:3" ht="15">
      <c r="A509" s="79" t="s">
        <v>8243</v>
      </c>
      <c r="B509" s="87" t="s">
        <v>288</v>
      </c>
      <c r="C509" s="79">
        <f>VLOOKUP(GroupVertices[[#This Row],[Vertex]],Vertices[],MATCH("ID",Vertices[[#Headers],[Vertex]:[Top Word Pairs in Tweet by Salience]],0),FALSE)</f>
        <v>347</v>
      </c>
    </row>
    <row r="510" spans="1:3" ht="15">
      <c r="A510" s="79" t="s">
        <v>8244</v>
      </c>
      <c r="B510" s="87" t="s">
        <v>289</v>
      </c>
      <c r="C510" s="79">
        <f>VLOOKUP(GroupVertices[[#This Row],[Vertex]],Vertices[],MATCH("ID",Vertices[[#Headers],[Vertex]:[Top Word Pairs in Tweet by Salience]],0),FALSE)</f>
        <v>348</v>
      </c>
    </row>
    <row r="511" spans="1:3" ht="15">
      <c r="A511" s="79" t="s">
        <v>8244</v>
      </c>
      <c r="B511" s="87" t="s">
        <v>703</v>
      </c>
      <c r="C511" s="79">
        <f>VLOOKUP(GroupVertices[[#This Row],[Vertex]],Vertices[],MATCH("ID",Vertices[[#Headers],[Vertex]:[Top Word Pairs in Tweet by Salience]],0),FALSE)</f>
        <v>526</v>
      </c>
    </row>
    <row r="512" spans="1:3" ht="15">
      <c r="A512" s="79" t="s">
        <v>8245</v>
      </c>
      <c r="B512" s="87" t="s">
        <v>684</v>
      </c>
      <c r="C512" s="79">
        <f>VLOOKUP(GroupVertices[[#This Row],[Vertex]],Vertices[],MATCH("ID",Vertices[[#Headers],[Vertex]:[Top Word Pairs in Tweet by Salience]],0),FALSE)</f>
        <v>289</v>
      </c>
    </row>
    <row r="513" spans="1:3" ht="15">
      <c r="A513" s="79" t="s">
        <v>8245</v>
      </c>
      <c r="B513" s="87" t="s">
        <v>685</v>
      </c>
      <c r="C513" s="79">
        <f>VLOOKUP(GroupVertices[[#This Row],[Vertex]],Vertices[],MATCH("ID",Vertices[[#Headers],[Vertex]:[Top Word Pairs in Tweet by Salience]],0),FALSE)</f>
        <v>290</v>
      </c>
    </row>
    <row r="514" spans="1:3" ht="15">
      <c r="A514" s="79" t="s">
        <v>8246</v>
      </c>
      <c r="B514" s="87" t="s">
        <v>559</v>
      </c>
      <c r="C514" s="79">
        <f>VLOOKUP(GroupVertices[[#This Row],[Vertex]],Vertices[],MATCH("ID",Vertices[[#Headers],[Vertex]:[Top Word Pairs in Tweet by Salience]],0),FALSE)</f>
        <v>463</v>
      </c>
    </row>
    <row r="515" spans="1:3" ht="15">
      <c r="A515" s="79" t="s">
        <v>8246</v>
      </c>
      <c r="B515" s="87" t="s">
        <v>827</v>
      </c>
      <c r="C515" s="79">
        <f>VLOOKUP(GroupVertices[[#This Row],[Vertex]],Vertices[],MATCH("ID",Vertices[[#Headers],[Vertex]:[Top Word Pairs in Tweet by Salience]],0),FALSE)</f>
        <v>623</v>
      </c>
    </row>
    <row r="516" spans="1:3" ht="15">
      <c r="A516" s="79" t="s">
        <v>8247</v>
      </c>
      <c r="B516" s="87" t="s">
        <v>346</v>
      </c>
      <c r="C516" s="79">
        <f>VLOOKUP(GroupVertices[[#This Row],[Vertex]],Vertices[],MATCH("ID",Vertices[[#Headers],[Vertex]:[Top Word Pairs in Tweet by Salience]],0),FALSE)</f>
        <v>377</v>
      </c>
    </row>
    <row r="517" spans="1:3" ht="15">
      <c r="A517" s="79" t="s">
        <v>8247</v>
      </c>
      <c r="B517" s="87" t="s">
        <v>736</v>
      </c>
      <c r="C517" s="79">
        <f>VLOOKUP(GroupVertices[[#This Row],[Vertex]],Vertices[],MATCH("ID",Vertices[[#Headers],[Vertex]:[Top Word Pairs in Tweet by Salience]],0),FALSE)</f>
        <v>556</v>
      </c>
    </row>
    <row r="518" spans="1:3" ht="15">
      <c r="A518" s="79" t="s">
        <v>8248</v>
      </c>
      <c r="B518" s="87" t="s">
        <v>259</v>
      </c>
      <c r="C518" s="79">
        <f>VLOOKUP(GroupVertices[[#This Row],[Vertex]],Vertices[],MATCH("ID",Vertices[[#Headers],[Vertex]:[Top Word Pairs in Tweet by Salience]],0),FALSE)</f>
        <v>330</v>
      </c>
    </row>
    <row r="519" spans="1:3" ht="15">
      <c r="A519" s="79" t="s">
        <v>8248</v>
      </c>
      <c r="B519" s="87" t="s">
        <v>698</v>
      </c>
      <c r="C519" s="79">
        <f>VLOOKUP(GroupVertices[[#This Row],[Vertex]],Vertices[],MATCH("ID",Vertices[[#Headers],[Vertex]:[Top Word Pairs in Tweet by Salience]],0),FALSE)</f>
        <v>522</v>
      </c>
    </row>
    <row r="520" spans="1:3" ht="15">
      <c r="A520" s="79" t="s">
        <v>8249</v>
      </c>
      <c r="B520" s="87" t="s">
        <v>307</v>
      </c>
      <c r="C520" s="79">
        <f>VLOOKUP(GroupVertices[[#This Row],[Vertex]],Vertices[],MATCH("ID",Vertices[[#Headers],[Vertex]:[Top Word Pairs in Tweet by Salience]],0),FALSE)</f>
        <v>357</v>
      </c>
    </row>
    <row r="521" spans="1:3" ht="15">
      <c r="A521" s="79" t="s">
        <v>8249</v>
      </c>
      <c r="B521" s="87" t="s">
        <v>711</v>
      </c>
      <c r="C521" s="79">
        <f>VLOOKUP(GroupVertices[[#This Row],[Vertex]],Vertices[],MATCH("ID",Vertices[[#Headers],[Vertex]:[Top Word Pairs in Tweet by Salience]],0),FALSE)</f>
        <v>534</v>
      </c>
    </row>
    <row r="522" spans="1:3" ht="15">
      <c r="A522" s="79" t="s">
        <v>8250</v>
      </c>
      <c r="B522" s="87" t="s">
        <v>682</v>
      </c>
      <c r="C522" s="79">
        <f>VLOOKUP(GroupVertices[[#This Row],[Vertex]],Vertices[],MATCH("ID",Vertices[[#Headers],[Vertex]:[Top Word Pairs in Tweet by Salience]],0),FALSE)</f>
        <v>483</v>
      </c>
    </row>
    <row r="523" spans="1:3" ht="15">
      <c r="A523" s="79" t="s">
        <v>8250</v>
      </c>
      <c r="B523" s="87" t="s">
        <v>871</v>
      </c>
      <c r="C523" s="79">
        <f>VLOOKUP(GroupVertices[[#This Row],[Vertex]],Vertices[],MATCH("ID",Vertices[[#Headers],[Vertex]:[Top Word Pairs in Tweet by Salience]],0),FALSE)</f>
        <v>658</v>
      </c>
    </row>
    <row r="524" spans="1:3" ht="15">
      <c r="A524" s="79" t="s">
        <v>8251</v>
      </c>
      <c r="B524" s="87" t="s">
        <v>637</v>
      </c>
      <c r="C524" s="79">
        <f>VLOOKUP(GroupVertices[[#This Row],[Vertex]],Vertices[],MATCH("ID",Vertices[[#Headers],[Vertex]:[Top Word Pairs in Tweet by Salience]],0),FALSE)</f>
        <v>141</v>
      </c>
    </row>
    <row r="525" spans="1:3" ht="15">
      <c r="A525" s="79" t="s">
        <v>8251</v>
      </c>
      <c r="B525" s="87" t="s">
        <v>638</v>
      </c>
      <c r="C525" s="79">
        <f>VLOOKUP(GroupVertices[[#This Row],[Vertex]],Vertices[],MATCH("ID",Vertices[[#Headers],[Vertex]:[Top Word Pairs in Tweet by Salience]],0),FALSE)</f>
        <v>470</v>
      </c>
    </row>
    <row r="526" spans="1:3" ht="15">
      <c r="A526" s="79" t="s">
        <v>8252</v>
      </c>
      <c r="B526" s="87" t="s">
        <v>472</v>
      </c>
      <c r="C526" s="79">
        <f>VLOOKUP(GroupVertices[[#This Row],[Vertex]],Vertices[],MATCH("ID",Vertices[[#Headers],[Vertex]:[Top Word Pairs in Tweet by Salience]],0),FALSE)</f>
        <v>98</v>
      </c>
    </row>
    <row r="527" spans="1:3" ht="15">
      <c r="A527" s="79" t="s">
        <v>8252</v>
      </c>
      <c r="B527" s="87" t="s">
        <v>473</v>
      </c>
      <c r="C527" s="79">
        <f>VLOOKUP(GroupVertices[[#This Row],[Vertex]],Vertices[],MATCH("ID",Vertices[[#Headers],[Vertex]:[Top Word Pairs in Tweet by Salience]],0),FALSE)</f>
        <v>426</v>
      </c>
    </row>
    <row r="528" spans="1:3" ht="15">
      <c r="A528" s="79" t="s">
        <v>8253</v>
      </c>
      <c r="B528" s="87" t="s">
        <v>627</v>
      </c>
      <c r="C528" s="79">
        <f>VLOOKUP(GroupVertices[[#This Row],[Vertex]],Vertices[],MATCH("ID",Vertices[[#Headers],[Vertex]:[Top Word Pairs in Tweet by Salience]],0),FALSE)</f>
        <v>468</v>
      </c>
    </row>
    <row r="529" spans="1:3" ht="15">
      <c r="A529" s="79" t="s">
        <v>8253</v>
      </c>
      <c r="B529" s="87" t="s">
        <v>840</v>
      </c>
      <c r="C529" s="79">
        <f>VLOOKUP(GroupVertices[[#This Row],[Vertex]],Vertices[],MATCH("ID",Vertices[[#Headers],[Vertex]:[Top Word Pairs in Tweet by Salience]],0),FALSE)</f>
        <v>636</v>
      </c>
    </row>
    <row r="530" spans="1:3" ht="15">
      <c r="A530" s="79" t="s">
        <v>8254</v>
      </c>
      <c r="B530" s="87" t="s">
        <v>621</v>
      </c>
      <c r="C530" s="79">
        <f>VLOOKUP(GroupVertices[[#This Row],[Vertex]],Vertices[],MATCH("ID",Vertices[[#Headers],[Vertex]:[Top Word Pairs in Tweet by Salience]],0),FALSE)</f>
        <v>95</v>
      </c>
    </row>
    <row r="531" spans="1:3" ht="15">
      <c r="A531" s="79" t="s">
        <v>8254</v>
      </c>
      <c r="B531" s="87" t="s">
        <v>372</v>
      </c>
      <c r="C531" s="79">
        <f>VLOOKUP(GroupVertices[[#This Row],[Vertex]],Vertices[],MATCH("ID",Vertices[[#Headers],[Vertex]:[Top Word Pairs in Tweet by Salience]],0),FALSE)</f>
        <v>391</v>
      </c>
    </row>
    <row r="532" spans="1:3" ht="15">
      <c r="A532" s="79" t="s">
        <v>8255</v>
      </c>
      <c r="B532" s="87" t="s">
        <v>551</v>
      </c>
      <c r="C532" s="79">
        <f>VLOOKUP(GroupVertices[[#This Row],[Vertex]],Vertices[],MATCH("ID",Vertices[[#Headers],[Vertex]:[Top Word Pairs in Tweet by Salience]],0),FALSE)</f>
        <v>104</v>
      </c>
    </row>
    <row r="533" spans="1:3" ht="15">
      <c r="A533" s="79" t="s">
        <v>8255</v>
      </c>
      <c r="B533" s="87" t="s">
        <v>552</v>
      </c>
      <c r="C533" s="79">
        <f>VLOOKUP(GroupVertices[[#This Row],[Vertex]],Vertices[],MATCH("ID",Vertices[[#Headers],[Vertex]:[Top Word Pairs in Tweet by Salience]],0),FALSE)</f>
        <v>462</v>
      </c>
    </row>
    <row r="534" spans="1:3" ht="15">
      <c r="A534" s="79" t="s">
        <v>8256</v>
      </c>
      <c r="B534" s="87" t="s">
        <v>576</v>
      </c>
      <c r="C534" s="79">
        <f>VLOOKUP(GroupVertices[[#This Row],[Vertex]],Vertices[],MATCH("ID",Vertices[[#Headers],[Vertex]:[Top Word Pairs in Tweet by Salience]],0),FALSE)</f>
        <v>255</v>
      </c>
    </row>
    <row r="535" spans="1:3" ht="15">
      <c r="A535" s="79" t="s">
        <v>8257</v>
      </c>
      <c r="B535" s="87" t="s">
        <v>304</v>
      </c>
      <c r="C535" s="79">
        <f>VLOOKUP(GroupVertices[[#This Row],[Vertex]],Vertices[],MATCH("ID",Vertices[[#Headers],[Vertex]:[Top Word Pairs in Tweet by Salience]],0),FALSE)</f>
        <v>162</v>
      </c>
    </row>
    <row r="536" spans="1:3" ht="15">
      <c r="A536" s="79" t="s">
        <v>8258</v>
      </c>
      <c r="B536" s="87" t="s">
        <v>314</v>
      </c>
      <c r="C536" s="79">
        <f>VLOOKUP(GroupVertices[[#This Row],[Vertex]],Vertices[],MATCH("ID",Vertices[[#Headers],[Vertex]:[Top Word Pairs in Tweet by Salience]],0),FALSE)</f>
        <v>164</v>
      </c>
    </row>
    <row r="537" spans="1:3" ht="15">
      <c r="A537" s="79" t="s">
        <v>8259</v>
      </c>
      <c r="B537" s="87" t="s">
        <v>296</v>
      </c>
      <c r="C537" s="79">
        <f>VLOOKUP(GroupVertices[[#This Row],[Vertex]],Vertices[],MATCH("ID",Vertices[[#Headers],[Vertex]:[Top Word Pairs in Tweet by Salience]],0),FALSE)</f>
        <v>159</v>
      </c>
    </row>
    <row r="538" spans="1:3" ht="15">
      <c r="A538" s="79" t="s">
        <v>8260</v>
      </c>
      <c r="B538" s="87" t="s">
        <v>467</v>
      </c>
      <c r="C538" s="79">
        <f>VLOOKUP(GroupVertices[[#This Row],[Vertex]],Vertices[],MATCH("ID",Vertices[[#Headers],[Vertex]:[Top Word Pairs in Tweet by Salience]],0),FALSE)</f>
        <v>214</v>
      </c>
    </row>
    <row r="539" spans="1:3" ht="15">
      <c r="A539" s="79" t="s">
        <v>8261</v>
      </c>
      <c r="B539" s="87" t="s">
        <v>524</v>
      </c>
      <c r="C539" s="79">
        <f>VLOOKUP(GroupVertices[[#This Row],[Vertex]],Vertices[],MATCH("ID",Vertices[[#Headers],[Vertex]:[Top Word Pairs in Tweet by Salience]],0),FALSE)</f>
        <v>235</v>
      </c>
    </row>
    <row r="540" spans="1:3" ht="15">
      <c r="A540" s="79" t="s">
        <v>8262</v>
      </c>
      <c r="B540" s="87" t="s">
        <v>641</v>
      </c>
      <c r="C540" s="79">
        <f>VLOOKUP(GroupVertices[[#This Row],[Vertex]],Vertices[],MATCH("ID",Vertices[[#Headers],[Vertex]:[Top Word Pairs in Tweet by Salience]],0),FALSE)</f>
        <v>276</v>
      </c>
    </row>
    <row r="541" spans="1:3" ht="15">
      <c r="A541" s="79" t="s">
        <v>8263</v>
      </c>
      <c r="B541" s="87" t="s">
        <v>365</v>
      </c>
      <c r="C541" s="79">
        <f>VLOOKUP(GroupVertices[[#This Row],[Vertex]],Vertices[],MATCH("ID",Vertices[[#Headers],[Vertex]:[Top Word Pairs in Tweet by Salience]],0),FALSE)</f>
        <v>178</v>
      </c>
    </row>
    <row r="542" spans="1:3" ht="15">
      <c r="A542" s="79" t="s">
        <v>8264</v>
      </c>
      <c r="B542" s="87" t="s">
        <v>669</v>
      </c>
      <c r="C542" s="79">
        <f>VLOOKUP(GroupVertices[[#This Row],[Vertex]],Vertices[],MATCH("ID",Vertices[[#Headers],[Vertex]:[Top Word Pairs in Tweet by Salience]],0),FALSE)</f>
        <v>284</v>
      </c>
    </row>
    <row r="543" spans="1:3" ht="15">
      <c r="A543" s="79" t="s">
        <v>8265</v>
      </c>
      <c r="B543" s="87" t="s">
        <v>327</v>
      </c>
      <c r="C543" s="79">
        <f>VLOOKUP(GroupVertices[[#This Row],[Vertex]],Vertices[],MATCH("ID",Vertices[[#Headers],[Vertex]:[Top Word Pairs in Tweet by Salience]],0),FALSE)</f>
        <v>168</v>
      </c>
    </row>
    <row r="544" spans="1:3" ht="15">
      <c r="A544" s="79" t="s">
        <v>8266</v>
      </c>
      <c r="B544" s="87" t="s">
        <v>622</v>
      </c>
      <c r="C544" s="79">
        <f>VLOOKUP(GroupVertices[[#This Row],[Vertex]],Vertices[],MATCH("ID",Vertices[[#Headers],[Vertex]:[Top Word Pairs in Tweet by Salience]],0),FALSE)</f>
        <v>265</v>
      </c>
    </row>
    <row r="545" spans="1:3" ht="15">
      <c r="A545" s="79" t="s">
        <v>8267</v>
      </c>
      <c r="B545" s="87" t="s">
        <v>558</v>
      </c>
      <c r="C545" s="79">
        <f>VLOOKUP(GroupVertices[[#This Row],[Vertex]],Vertices[],MATCH("ID",Vertices[[#Headers],[Vertex]:[Top Word Pairs in Tweet by Salience]],0),FALSE)</f>
        <v>248</v>
      </c>
    </row>
    <row r="546" spans="1:3" ht="15">
      <c r="A546" s="79" t="s">
        <v>8268</v>
      </c>
      <c r="B546" s="87" t="s">
        <v>545</v>
      </c>
      <c r="C546" s="79">
        <f>VLOOKUP(GroupVertices[[#This Row],[Vertex]],Vertices[],MATCH("ID",Vertices[[#Headers],[Vertex]:[Top Word Pairs in Tweet by Salience]],0),FALSE)</f>
        <v>241</v>
      </c>
    </row>
    <row r="547" spans="1:3" ht="15">
      <c r="A547" s="79" t="s">
        <v>8269</v>
      </c>
      <c r="B547" s="87" t="s">
        <v>506</v>
      </c>
      <c r="C547" s="79">
        <f>VLOOKUP(GroupVertices[[#This Row],[Vertex]],Vertices[],MATCH("ID",Vertices[[#Headers],[Vertex]:[Top Word Pairs in Tweet by Salience]],0),FALSE)</f>
        <v>227</v>
      </c>
    </row>
    <row r="548" spans="1:3" ht="15">
      <c r="A548" s="79" t="s">
        <v>8270</v>
      </c>
      <c r="B548" s="87" t="s">
        <v>246</v>
      </c>
      <c r="C548" s="79">
        <f>VLOOKUP(GroupVertices[[#This Row],[Vertex]],Vertices[],MATCH("ID",Vertices[[#Headers],[Vertex]:[Top Word Pairs in Tweet by Salience]],0),FALSE)</f>
        <v>146</v>
      </c>
    </row>
    <row r="549" spans="1:3" ht="15">
      <c r="A549" s="79" t="s">
        <v>8271</v>
      </c>
      <c r="B549" s="87" t="s">
        <v>436</v>
      </c>
      <c r="C549" s="79">
        <f>VLOOKUP(GroupVertices[[#This Row],[Vertex]],Vertices[],MATCH("ID",Vertices[[#Headers],[Vertex]:[Top Word Pairs in Tweet by Salience]],0),FALSE)</f>
        <v>203</v>
      </c>
    </row>
    <row r="550" spans="1:3" ht="15">
      <c r="A550" s="79" t="s">
        <v>8272</v>
      </c>
      <c r="B550" s="87" t="s">
        <v>562</v>
      </c>
      <c r="C550" s="79">
        <f>VLOOKUP(GroupVertices[[#This Row],[Vertex]],Vertices[],MATCH("ID",Vertices[[#Headers],[Vertex]:[Top Word Pairs in Tweet by Salience]],0),FALSE)</f>
        <v>250</v>
      </c>
    </row>
    <row r="551" spans="1:3" ht="15">
      <c r="A551" s="79" t="s">
        <v>8273</v>
      </c>
      <c r="B551" s="87" t="s">
        <v>667</v>
      </c>
      <c r="C551" s="79">
        <f>VLOOKUP(GroupVertices[[#This Row],[Vertex]],Vertices[],MATCH("ID",Vertices[[#Headers],[Vertex]:[Top Word Pairs in Tweet by Salience]],0),FALSE)</f>
        <v>283</v>
      </c>
    </row>
    <row r="552" spans="1:3" ht="15">
      <c r="A552" s="79" t="s">
        <v>8274</v>
      </c>
      <c r="B552" s="87" t="s">
        <v>380</v>
      </c>
      <c r="C552" s="79">
        <f>VLOOKUP(GroupVertices[[#This Row],[Vertex]],Vertices[],MATCH("ID",Vertices[[#Headers],[Vertex]:[Top Word Pairs in Tweet by Salience]],0),FALSE)</f>
        <v>183</v>
      </c>
    </row>
    <row r="553" spans="1:3" ht="15">
      <c r="A553" s="79" t="s">
        <v>8275</v>
      </c>
      <c r="B553" s="87" t="s">
        <v>345</v>
      </c>
      <c r="C553" s="79">
        <f>VLOOKUP(GroupVertices[[#This Row],[Vertex]],Vertices[],MATCH("ID",Vertices[[#Headers],[Vertex]:[Top Word Pairs in Tweet by Salience]],0),FALSE)</f>
        <v>172</v>
      </c>
    </row>
    <row r="554" spans="1:3" ht="15">
      <c r="A554" s="79" t="s">
        <v>8276</v>
      </c>
      <c r="B554" s="87" t="s">
        <v>516</v>
      </c>
      <c r="C554" s="79">
        <f>VLOOKUP(GroupVertices[[#This Row],[Vertex]],Vertices[],MATCH("ID",Vertices[[#Headers],[Vertex]:[Top Word Pairs in Tweet by Salience]],0),FALSE)</f>
        <v>232</v>
      </c>
    </row>
    <row r="555" spans="1:3" ht="15">
      <c r="A555" s="79" t="s">
        <v>8277</v>
      </c>
      <c r="B555" s="87" t="s">
        <v>485</v>
      </c>
      <c r="C555" s="79">
        <f>VLOOKUP(GroupVertices[[#This Row],[Vertex]],Vertices[],MATCH("ID",Vertices[[#Headers],[Vertex]:[Top Word Pairs in Tweet by Salience]],0),FALSE)</f>
        <v>224</v>
      </c>
    </row>
    <row r="556" spans="1:3" ht="15">
      <c r="A556" s="79" t="s">
        <v>8278</v>
      </c>
      <c r="B556" s="87" t="s">
        <v>584</v>
      </c>
      <c r="C556" s="79">
        <f>VLOOKUP(GroupVertices[[#This Row],[Vertex]],Vertices[],MATCH("ID",Vertices[[#Headers],[Vertex]:[Top Word Pairs in Tweet by Salience]],0),FALSE)</f>
        <v>259</v>
      </c>
    </row>
    <row r="557" spans="1:3" ht="15">
      <c r="A557" s="79" t="s">
        <v>8279</v>
      </c>
      <c r="B557" s="87" t="s">
        <v>465</v>
      </c>
      <c r="C557" s="79">
        <f>VLOOKUP(GroupVertices[[#This Row],[Vertex]],Vertices[],MATCH("ID",Vertices[[#Headers],[Vertex]:[Top Word Pairs in Tweet by Salience]],0),FALSE)</f>
        <v>212</v>
      </c>
    </row>
    <row r="558" spans="1:3" ht="15">
      <c r="A558" s="79" t="s">
        <v>8280</v>
      </c>
      <c r="B558" s="87" t="s">
        <v>382</v>
      </c>
      <c r="C558" s="79">
        <f>VLOOKUP(GroupVertices[[#This Row],[Vertex]],Vertices[],MATCH("ID",Vertices[[#Headers],[Vertex]:[Top Word Pairs in Tweet by Salience]],0),FALSE)</f>
        <v>185</v>
      </c>
    </row>
    <row r="559" spans="1:3" ht="15">
      <c r="A559" s="79" t="s">
        <v>8281</v>
      </c>
      <c r="B559" s="87" t="s">
        <v>511</v>
      </c>
      <c r="C559" s="79">
        <f>VLOOKUP(GroupVertices[[#This Row],[Vertex]],Vertices[],MATCH("ID",Vertices[[#Headers],[Vertex]:[Top Word Pairs in Tweet by Salience]],0),FALSE)</f>
        <v>229</v>
      </c>
    </row>
    <row r="560" spans="1:3" ht="15">
      <c r="A560" s="79" t="s">
        <v>8282</v>
      </c>
      <c r="B560" s="87" t="s">
        <v>632</v>
      </c>
      <c r="C560" s="79">
        <f>VLOOKUP(GroupVertices[[#This Row],[Vertex]],Vertices[],MATCH("ID",Vertices[[#Headers],[Vertex]:[Top Word Pairs in Tweet by Salience]],0),FALSE)</f>
        <v>269</v>
      </c>
    </row>
    <row r="561" spans="1:3" ht="15">
      <c r="A561" s="79" t="s">
        <v>8283</v>
      </c>
      <c r="B561" s="87" t="s">
        <v>357</v>
      </c>
      <c r="C561" s="79">
        <f>VLOOKUP(GroupVertices[[#This Row],[Vertex]],Vertices[],MATCH("ID",Vertices[[#Headers],[Vertex]:[Top Word Pairs in Tweet by Salience]],0),FALSE)</f>
        <v>175</v>
      </c>
    </row>
    <row r="562" spans="1:3" ht="15">
      <c r="A562" s="79" t="s">
        <v>8284</v>
      </c>
      <c r="B562" s="87" t="s">
        <v>377</v>
      </c>
      <c r="C562" s="79">
        <f>VLOOKUP(GroupVertices[[#This Row],[Vertex]],Vertices[],MATCH("ID",Vertices[[#Headers],[Vertex]:[Top Word Pairs in Tweet by Salience]],0),FALSE)</f>
        <v>182</v>
      </c>
    </row>
    <row r="563" spans="1:3" ht="15">
      <c r="A563" s="79" t="s">
        <v>8285</v>
      </c>
      <c r="B563" s="87" t="s">
        <v>582</v>
      </c>
      <c r="C563" s="79">
        <f>VLOOKUP(GroupVertices[[#This Row],[Vertex]],Vertices[],MATCH("ID",Vertices[[#Headers],[Vertex]:[Top Word Pairs in Tweet by Salience]],0),FALSE)</f>
        <v>257</v>
      </c>
    </row>
    <row r="564" spans="1:3" ht="15">
      <c r="A564" s="79" t="s">
        <v>8286</v>
      </c>
      <c r="B564" s="87" t="s">
        <v>583</v>
      </c>
      <c r="C564" s="79">
        <f>VLOOKUP(GroupVertices[[#This Row],[Vertex]],Vertices[],MATCH("ID",Vertices[[#Headers],[Vertex]:[Top Word Pairs in Tweet by Salience]],0),FALSE)</f>
        <v>258</v>
      </c>
    </row>
    <row r="565" spans="1:3" ht="15">
      <c r="A565" s="79" t="s">
        <v>8287</v>
      </c>
      <c r="B565" s="87" t="s">
        <v>456</v>
      </c>
      <c r="C565" s="79">
        <f>VLOOKUP(GroupVertices[[#This Row],[Vertex]],Vertices[],MATCH("ID",Vertices[[#Headers],[Vertex]:[Top Word Pairs in Tweet by Salience]],0),FALSE)</f>
        <v>209</v>
      </c>
    </row>
    <row r="566" spans="1:3" ht="15">
      <c r="A566" s="79" t="s">
        <v>8288</v>
      </c>
      <c r="B566" s="87" t="s">
        <v>523</v>
      </c>
      <c r="C566" s="79">
        <f>VLOOKUP(GroupVertices[[#This Row],[Vertex]],Vertices[],MATCH("ID",Vertices[[#Headers],[Vertex]:[Top Word Pairs in Tweet by Salience]],0),FALSE)</f>
        <v>234</v>
      </c>
    </row>
    <row r="567" spans="1:3" ht="15">
      <c r="A567" s="79" t="s">
        <v>8289</v>
      </c>
      <c r="B567" s="87" t="s">
        <v>661</v>
      </c>
      <c r="C567" s="79">
        <f>VLOOKUP(GroupVertices[[#This Row],[Vertex]],Vertices[],MATCH("ID",Vertices[[#Headers],[Vertex]:[Top Word Pairs in Tweet by Salience]],0),FALSE)</f>
        <v>281</v>
      </c>
    </row>
    <row r="568" spans="1:3" ht="15">
      <c r="A568" s="79" t="s">
        <v>8290</v>
      </c>
      <c r="B568" s="87" t="s">
        <v>543</v>
      </c>
      <c r="C568" s="79">
        <f>VLOOKUP(GroupVertices[[#This Row],[Vertex]],Vertices[],MATCH("ID",Vertices[[#Headers],[Vertex]:[Top Word Pairs in Tweet by Salience]],0),FALSE)</f>
        <v>240</v>
      </c>
    </row>
    <row r="569" spans="1:3" ht="15">
      <c r="A569" s="79" t="s">
        <v>8291</v>
      </c>
      <c r="B569" s="87" t="s">
        <v>297</v>
      </c>
      <c r="C569" s="79">
        <f>VLOOKUP(GroupVertices[[#This Row],[Vertex]],Vertices[],MATCH("ID",Vertices[[#Headers],[Vertex]:[Top Word Pairs in Tweet by Salience]],0),FALSE)</f>
        <v>160</v>
      </c>
    </row>
    <row r="570" spans="1:3" ht="15">
      <c r="A570" s="79" t="s">
        <v>8292</v>
      </c>
      <c r="B570" s="87" t="s">
        <v>634</v>
      </c>
      <c r="C570" s="79">
        <f>VLOOKUP(GroupVertices[[#This Row],[Vertex]],Vertices[],MATCH("ID",Vertices[[#Headers],[Vertex]:[Top Word Pairs in Tweet by Salience]],0),FALSE)</f>
        <v>271</v>
      </c>
    </row>
    <row r="571" spans="1:3" ht="15">
      <c r="A571" s="79" t="s">
        <v>8293</v>
      </c>
      <c r="B571" s="87" t="s">
        <v>253</v>
      </c>
      <c r="C571" s="79">
        <f>VLOOKUP(GroupVertices[[#This Row],[Vertex]],Vertices[],MATCH("ID",Vertices[[#Headers],[Vertex]:[Top Word Pairs in Tweet by Salience]],0),FALSE)</f>
        <v>147</v>
      </c>
    </row>
    <row r="572" spans="1:3" ht="15">
      <c r="A572" s="79" t="s">
        <v>8294</v>
      </c>
      <c r="B572" s="87" t="s">
        <v>381</v>
      </c>
      <c r="C572" s="79">
        <f>VLOOKUP(GroupVertices[[#This Row],[Vertex]],Vertices[],MATCH("ID",Vertices[[#Headers],[Vertex]:[Top Word Pairs in Tweet by Salience]],0),FALSE)</f>
        <v>184</v>
      </c>
    </row>
    <row r="573" spans="1:3" ht="15">
      <c r="A573" s="79" t="s">
        <v>8295</v>
      </c>
      <c r="B573" s="87" t="s">
        <v>317</v>
      </c>
      <c r="C573" s="79">
        <f>VLOOKUP(GroupVertices[[#This Row],[Vertex]],Vertices[],MATCH("ID",Vertices[[#Headers],[Vertex]:[Top Word Pairs in Tweet by Salience]],0),FALSE)</f>
        <v>166</v>
      </c>
    </row>
    <row r="574" spans="1:3" ht="15">
      <c r="A574" s="79" t="s">
        <v>8296</v>
      </c>
      <c r="B574" s="87" t="s">
        <v>574</v>
      </c>
      <c r="C574" s="79">
        <f>VLOOKUP(GroupVertices[[#This Row],[Vertex]],Vertices[],MATCH("ID",Vertices[[#Headers],[Vertex]:[Top Word Pairs in Tweet by Salience]],0),FALSE)</f>
        <v>253</v>
      </c>
    </row>
    <row r="575" spans="1:3" ht="15">
      <c r="A575" s="79" t="s">
        <v>8297</v>
      </c>
      <c r="B575" s="87" t="s">
        <v>464</v>
      </c>
      <c r="C575" s="79">
        <f>VLOOKUP(GroupVertices[[#This Row],[Vertex]],Vertices[],MATCH("ID",Vertices[[#Headers],[Vertex]:[Top Word Pairs in Tweet by Salience]],0),FALSE)</f>
        <v>211</v>
      </c>
    </row>
    <row r="576" spans="1:3" ht="15">
      <c r="A576" s="79" t="s">
        <v>8298</v>
      </c>
      <c r="B576" s="87" t="s">
        <v>293</v>
      </c>
      <c r="C576" s="79">
        <f>VLOOKUP(GroupVertices[[#This Row],[Vertex]],Vertices[],MATCH("ID",Vertices[[#Headers],[Vertex]:[Top Word Pairs in Tweet by Salience]],0),FALSE)</f>
        <v>158</v>
      </c>
    </row>
    <row r="577" spans="1:3" ht="15">
      <c r="A577" s="79" t="s">
        <v>8299</v>
      </c>
      <c r="B577" s="87" t="s">
        <v>553</v>
      </c>
      <c r="C577" s="79">
        <f>VLOOKUP(GroupVertices[[#This Row],[Vertex]],Vertices[],MATCH("ID",Vertices[[#Headers],[Vertex]:[Top Word Pairs in Tweet by Salience]],0),FALSE)</f>
        <v>244</v>
      </c>
    </row>
    <row r="578" spans="1:3" ht="15">
      <c r="A578" s="79" t="s">
        <v>8300</v>
      </c>
      <c r="B578" s="87" t="s">
        <v>476</v>
      </c>
      <c r="C578" s="79">
        <f>VLOOKUP(GroupVertices[[#This Row],[Vertex]],Vertices[],MATCH("ID",Vertices[[#Headers],[Vertex]:[Top Word Pairs in Tweet by Salience]],0),FALSE)</f>
        <v>219</v>
      </c>
    </row>
    <row r="579" spans="1:3" ht="15">
      <c r="A579" s="79" t="s">
        <v>8301</v>
      </c>
      <c r="B579" s="87" t="s">
        <v>269</v>
      </c>
      <c r="C579" s="79">
        <f>VLOOKUP(GroupVertices[[#This Row],[Vertex]],Vertices[],MATCH("ID",Vertices[[#Headers],[Vertex]:[Top Word Pairs in Tweet by Salience]],0),FALSE)</f>
        <v>151</v>
      </c>
    </row>
    <row r="580" spans="1:3" ht="15">
      <c r="A580" s="79" t="s">
        <v>8302</v>
      </c>
      <c r="B580" s="87" t="s">
        <v>402</v>
      </c>
      <c r="C580" s="79">
        <f>VLOOKUP(GroupVertices[[#This Row],[Vertex]],Vertices[],MATCH("ID",Vertices[[#Headers],[Vertex]:[Top Word Pairs in Tweet by Salience]],0),FALSE)</f>
        <v>194</v>
      </c>
    </row>
    <row r="581" spans="1:3" ht="15">
      <c r="A581" s="79" t="s">
        <v>8303</v>
      </c>
      <c r="B581" s="87" t="s">
        <v>323</v>
      </c>
      <c r="C581" s="79">
        <f>VLOOKUP(GroupVertices[[#This Row],[Vertex]],Vertices[],MATCH("ID",Vertices[[#Headers],[Vertex]:[Top Word Pairs in Tweet by Salience]],0),FALSE)</f>
        <v>167</v>
      </c>
    </row>
    <row r="582" spans="1:3" ht="15">
      <c r="A582" s="79" t="s">
        <v>8304</v>
      </c>
      <c r="B582" s="87" t="s">
        <v>274</v>
      </c>
      <c r="C582" s="79">
        <f>VLOOKUP(GroupVertices[[#This Row],[Vertex]],Vertices[],MATCH("ID",Vertices[[#Headers],[Vertex]:[Top Word Pairs in Tweet by Salience]],0),FALSE)</f>
        <v>153</v>
      </c>
    </row>
    <row r="583" spans="1:3" ht="15">
      <c r="A583" s="79" t="s">
        <v>8305</v>
      </c>
      <c r="B583" s="87" t="s">
        <v>677</v>
      </c>
      <c r="C583" s="79">
        <f>VLOOKUP(GroupVertices[[#This Row],[Vertex]],Vertices[],MATCH("ID",Vertices[[#Headers],[Vertex]:[Top Word Pairs in Tweet by Salience]],0),FALSE)</f>
        <v>287</v>
      </c>
    </row>
    <row r="584" spans="1:3" ht="15">
      <c r="A584" s="79" t="s">
        <v>8306</v>
      </c>
      <c r="B584" s="87" t="s">
        <v>484</v>
      </c>
      <c r="C584" s="79">
        <f>VLOOKUP(GroupVertices[[#This Row],[Vertex]],Vertices[],MATCH("ID",Vertices[[#Headers],[Vertex]:[Top Word Pairs in Tweet by Salience]],0),FALSE)</f>
        <v>223</v>
      </c>
    </row>
    <row r="585" spans="1:3" ht="15">
      <c r="A585" s="79" t="s">
        <v>8307</v>
      </c>
      <c r="B585" s="87" t="s">
        <v>441</v>
      </c>
      <c r="C585" s="79">
        <f>VLOOKUP(GroupVertices[[#This Row],[Vertex]],Vertices[],MATCH("ID",Vertices[[#Headers],[Vertex]:[Top Word Pairs in Tweet by Salience]],0),FALSE)</f>
        <v>205</v>
      </c>
    </row>
    <row r="586" spans="1:3" ht="15">
      <c r="A586" s="79" t="s">
        <v>8308</v>
      </c>
      <c r="B586" s="87" t="s">
        <v>483</v>
      </c>
      <c r="C586" s="79">
        <f>VLOOKUP(GroupVertices[[#This Row],[Vertex]],Vertices[],MATCH("ID",Vertices[[#Headers],[Vertex]:[Top Word Pairs in Tweet by Salience]],0),FALSE)</f>
        <v>222</v>
      </c>
    </row>
    <row r="587" spans="1:3" ht="15">
      <c r="A587" s="79" t="s">
        <v>8309</v>
      </c>
      <c r="B587" s="87" t="s">
        <v>640</v>
      </c>
      <c r="C587" s="79">
        <f>VLOOKUP(GroupVertices[[#This Row],[Vertex]],Vertices[],MATCH("ID",Vertices[[#Headers],[Vertex]:[Top Word Pairs in Tweet by Salience]],0),FALSE)</f>
        <v>275</v>
      </c>
    </row>
    <row r="588" spans="1:3" ht="15">
      <c r="A588" s="79" t="s">
        <v>8310</v>
      </c>
      <c r="B588" s="87" t="s">
        <v>439</v>
      </c>
      <c r="C588" s="79">
        <f>VLOOKUP(GroupVertices[[#This Row],[Vertex]],Vertices[],MATCH("ID",Vertices[[#Headers],[Vertex]:[Top Word Pairs in Tweet by Salience]],0),FALSE)</f>
        <v>204</v>
      </c>
    </row>
    <row r="589" spans="1:3" ht="15">
      <c r="A589" s="79" t="s">
        <v>8311</v>
      </c>
      <c r="B589" s="87" t="s">
        <v>264</v>
      </c>
      <c r="C589" s="79">
        <f>VLOOKUP(GroupVertices[[#This Row],[Vertex]],Vertices[],MATCH("ID",Vertices[[#Headers],[Vertex]:[Top Word Pairs in Tweet by Salience]],0),FALSE)</f>
        <v>149</v>
      </c>
    </row>
    <row r="590" spans="1:3" ht="15">
      <c r="A590" s="79" t="s">
        <v>8312</v>
      </c>
      <c r="B590" s="87" t="s">
        <v>626</v>
      </c>
      <c r="C590" s="79">
        <f>VLOOKUP(GroupVertices[[#This Row],[Vertex]],Vertices[],MATCH("ID",Vertices[[#Headers],[Vertex]:[Top Word Pairs in Tweet by Salience]],0),FALSE)</f>
        <v>267</v>
      </c>
    </row>
    <row r="591" spans="1:3" ht="15">
      <c r="A591" s="79" t="s">
        <v>8313</v>
      </c>
      <c r="B591" s="87" t="s">
        <v>554</v>
      </c>
      <c r="C591" s="79">
        <f>VLOOKUP(GroupVertices[[#This Row],[Vertex]],Vertices[],MATCH("ID",Vertices[[#Headers],[Vertex]:[Top Word Pairs in Tweet by Salience]],0),FALSE)</f>
        <v>245</v>
      </c>
    </row>
    <row r="592" spans="1:3" ht="15">
      <c r="A592" s="79" t="s">
        <v>8314</v>
      </c>
      <c r="B592" s="87" t="s">
        <v>383</v>
      </c>
      <c r="C592" s="79">
        <f>VLOOKUP(GroupVertices[[#This Row],[Vertex]],Vertices[],MATCH("ID",Vertices[[#Headers],[Vertex]:[Top Word Pairs in Tweet by Salience]],0),FALSE)</f>
        <v>186</v>
      </c>
    </row>
    <row r="593" spans="1:3" ht="15">
      <c r="A593" s="79" t="s">
        <v>8315</v>
      </c>
      <c r="B593" s="87" t="s">
        <v>354</v>
      </c>
      <c r="C593" s="79">
        <f>VLOOKUP(GroupVertices[[#This Row],[Vertex]],Vertices[],MATCH("ID",Vertices[[#Headers],[Vertex]:[Top Word Pairs in Tweet by Salience]],0),FALSE)</f>
        <v>174</v>
      </c>
    </row>
    <row r="594" spans="1:3" ht="15">
      <c r="A594" s="79" t="s">
        <v>8316</v>
      </c>
      <c r="B594" s="87" t="s">
        <v>575</v>
      </c>
      <c r="C594" s="79">
        <f>VLOOKUP(GroupVertices[[#This Row],[Vertex]],Vertices[],MATCH("ID",Vertices[[#Headers],[Vertex]:[Top Word Pairs in Tweet by Salience]],0),FALSE)</f>
        <v>254</v>
      </c>
    </row>
    <row r="595" spans="1:3" ht="15">
      <c r="A595" s="79" t="s">
        <v>8317</v>
      </c>
      <c r="B595" s="87" t="s">
        <v>673</v>
      </c>
      <c r="C595" s="79">
        <f>VLOOKUP(GroupVertices[[#This Row],[Vertex]],Vertices[],MATCH("ID",Vertices[[#Headers],[Vertex]:[Top Word Pairs in Tweet by Salience]],0),FALSE)</f>
        <v>285</v>
      </c>
    </row>
    <row r="596" spans="1:3" ht="15">
      <c r="A596" s="79" t="s">
        <v>8318</v>
      </c>
      <c r="B596" s="87" t="s">
        <v>561</v>
      </c>
      <c r="C596" s="79">
        <f>VLOOKUP(GroupVertices[[#This Row],[Vertex]],Vertices[],MATCH("ID",Vertices[[#Headers],[Vertex]:[Top Word Pairs in Tweet by Salience]],0),FALSE)</f>
        <v>249</v>
      </c>
    </row>
    <row r="597" spans="1:3" ht="15">
      <c r="A597" s="79" t="s">
        <v>8319</v>
      </c>
      <c r="B597" s="87" t="s">
        <v>636</v>
      </c>
      <c r="C597" s="79">
        <f>VLOOKUP(GroupVertices[[#This Row],[Vertex]],Vertices[],MATCH("ID",Vertices[[#Headers],[Vertex]:[Top Word Pairs in Tweet by Salience]],0),FALSE)</f>
        <v>273</v>
      </c>
    </row>
    <row r="598" spans="1:3" ht="15">
      <c r="A598" s="79" t="s">
        <v>8320</v>
      </c>
      <c r="B598" s="87" t="s">
        <v>422</v>
      </c>
      <c r="C598" s="79">
        <f>VLOOKUP(GroupVertices[[#This Row],[Vertex]],Vertices[],MATCH("ID",Vertices[[#Headers],[Vertex]:[Top Word Pairs in Tweet by Salience]],0),FALSE)</f>
        <v>200</v>
      </c>
    </row>
    <row r="599" spans="1:3" ht="15">
      <c r="A599" s="79" t="s">
        <v>8321</v>
      </c>
      <c r="B599" s="87" t="s">
        <v>625</v>
      </c>
      <c r="C599" s="79">
        <f>VLOOKUP(GroupVertices[[#This Row],[Vertex]],Vertices[],MATCH("ID",Vertices[[#Headers],[Vertex]:[Top Word Pairs in Tweet by Salience]],0),FALSE)</f>
        <v>266</v>
      </c>
    </row>
    <row r="600" spans="1:3" ht="15">
      <c r="A600" s="79" t="s">
        <v>8322</v>
      </c>
      <c r="B600" s="87" t="s">
        <v>519</v>
      </c>
      <c r="C600" s="79">
        <f>VLOOKUP(GroupVertices[[#This Row],[Vertex]],Vertices[],MATCH("ID",Vertices[[#Headers],[Vertex]:[Top Word Pairs in Tweet by Salience]],0),FALSE)</f>
        <v>233</v>
      </c>
    </row>
    <row r="601" spans="1:3" ht="15">
      <c r="A601" s="79" t="s">
        <v>8323</v>
      </c>
      <c r="B601" s="87" t="s">
        <v>469</v>
      </c>
      <c r="C601" s="79">
        <f>VLOOKUP(GroupVertices[[#This Row],[Vertex]],Vertices[],MATCH("ID",Vertices[[#Headers],[Vertex]:[Top Word Pairs in Tweet by Salience]],0),FALSE)</f>
        <v>216</v>
      </c>
    </row>
    <row r="602" spans="1:3" ht="15">
      <c r="A602" s="79" t="s">
        <v>8324</v>
      </c>
      <c r="B602" s="87" t="s">
        <v>386</v>
      </c>
      <c r="C602" s="79">
        <f>VLOOKUP(GroupVertices[[#This Row],[Vertex]],Vertices[],MATCH("ID",Vertices[[#Headers],[Vertex]:[Top Word Pairs in Tweet by Salience]],0),FALSE)</f>
        <v>187</v>
      </c>
    </row>
    <row r="603" spans="1:3" ht="15">
      <c r="A603" s="79" t="s">
        <v>8325</v>
      </c>
      <c r="B603" s="87" t="s">
        <v>534</v>
      </c>
      <c r="C603" s="79">
        <f>VLOOKUP(GroupVertices[[#This Row],[Vertex]],Vertices[],MATCH("ID",Vertices[[#Headers],[Vertex]:[Top Word Pairs in Tweet by Salience]],0),FALSE)</f>
        <v>236</v>
      </c>
    </row>
    <row r="604" spans="1:3" ht="15">
      <c r="A604" s="79" t="s">
        <v>8326</v>
      </c>
      <c r="B604" s="87" t="s">
        <v>542</v>
      </c>
      <c r="C604" s="79">
        <f>VLOOKUP(GroupVertices[[#This Row],[Vertex]],Vertices[],MATCH("ID",Vertices[[#Headers],[Vertex]:[Top Word Pairs in Tweet by Salience]],0),FALSE)</f>
        <v>239</v>
      </c>
    </row>
    <row r="605" spans="1:3" ht="15">
      <c r="A605" s="79" t="s">
        <v>8327</v>
      </c>
      <c r="B605" s="87" t="s">
        <v>366</v>
      </c>
      <c r="C605" s="79">
        <f>VLOOKUP(GroupVertices[[#This Row],[Vertex]],Vertices[],MATCH("ID",Vertices[[#Headers],[Vertex]:[Top Word Pairs in Tweet by Salience]],0),FALSE)</f>
        <v>179</v>
      </c>
    </row>
    <row r="606" spans="1:3" ht="15">
      <c r="A606" s="79" t="s">
        <v>8328</v>
      </c>
      <c r="B606" s="87" t="s">
        <v>563</v>
      </c>
      <c r="C606" s="79">
        <f>VLOOKUP(GroupVertices[[#This Row],[Vertex]],Vertices[],MATCH("ID",Vertices[[#Headers],[Vertex]:[Top Word Pairs in Tweet by Salience]],0),FALSE)</f>
        <v>251</v>
      </c>
    </row>
    <row r="607" spans="1:3" ht="15">
      <c r="A607" s="79" t="s">
        <v>8329</v>
      </c>
      <c r="B607" s="87" t="s">
        <v>555</v>
      </c>
      <c r="C607" s="79">
        <f>VLOOKUP(GroupVertices[[#This Row],[Vertex]],Vertices[],MATCH("ID",Vertices[[#Headers],[Vertex]:[Top Word Pairs in Tweet by Salience]],0),FALSE)</f>
        <v>246</v>
      </c>
    </row>
    <row r="608" spans="1:3" ht="15">
      <c r="A608" s="79" t="s">
        <v>8330</v>
      </c>
      <c r="B608" s="87" t="s">
        <v>557</v>
      </c>
      <c r="C608" s="79">
        <f>VLOOKUP(GroupVertices[[#This Row],[Vertex]],Vertices[],MATCH("ID",Vertices[[#Headers],[Vertex]:[Top Word Pairs in Tweet by Salience]],0),FALSE)</f>
        <v>247</v>
      </c>
    </row>
    <row r="609" spans="1:3" ht="15">
      <c r="A609" s="79" t="s">
        <v>8331</v>
      </c>
      <c r="B609" s="87" t="s">
        <v>550</v>
      </c>
      <c r="C609" s="79">
        <f>VLOOKUP(GroupVertices[[#This Row],[Vertex]],Vertices[],MATCH("ID",Vertices[[#Headers],[Vertex]:[Top Word Pairs in Tweet by Salience]],0),FALSE)</f>
        <v>243</v>
      </c>
    </row>
    <row r="610" spans="1:3" ht="15">
      <c r="A610" s="79" t="s">
        <v>8332</v>
      </c>
      <c r="B610" s="87" t="s">
        <v>639</v>
      </c>
      <c r="C610" s="79">
        <f>VLOOKUP(GroupVertices[[#This Row],[Vertex]],Vertices[],MATCH("ID",Vertices[[#Headers],[Vertex]:[Top Word Pairs in Tweet by Salience]],0),FALSE)</f>
        <v>274</v>
      </c>
    </row>
    <row r="611" spans="1:3" ht="15">
      <c r="A611" s="79" t="s">
        <v>8333</v>
      </c>
      <c r="B611" s="87" t="s">
        <v>350</v>
      </c>
      <c r="C611" s="79">
        <f>VLOOKUP(GroupVertices[[#This Row],[Vertex]],Vertices[],MATCH("ID",Vertices[[#Headers],[Vertex]:[Top Word Pairs in Tweet by Salience]],0),FALSE)</f>
        <v>173</v>
      </c>
    </row>
    <row r="612" spans="1:3" ht="15">
      <c r="A612" s="79" t="s">
        <v>8334</v>
      </c>
      <c r="B612" s="87" t="s">
        <v>387</v>
      </c>
      <c r="C612" s="79">
        <f>VLOOKUP(GroupVertices[[#This Row],[Vertex]],Vertices[],MATCH("ID",Vertices[[#Headers],[Vertex]:[Top Word Pairs in Tweet by Salience]],0),FALSE)</f>
        <v>188</v>
      </c>
    </row>
    <row r="613" spans="1:3" ht="15">
      <c r="A613" s="79" t="s">
        <v>8335</v>
      </c>
      <c r="B613" s="87" t="s">
        <v>398</v>
      </c>
      <c r="C613" s="79">
        <f>VLOOKUP(GroupVertices[[#This Row],[Vertex]],Vertices[],MATCH("ID",Vertices[[#Headers],[Vertex]:[Top Word Pairs in Tweet by Salience]],0),FALSE)</f>
        <v>191</v>
      </c>
    </row>
    <row r="614" spans="1:3" ht="15">
      <c r="A614" s="79" t="s">
        <v>8336</v>
      </c>
      <c r="B614" s="87" t="s">
        <v>468</v>
      </c>
      <c r="C614" s="79">
        <f>VLOOKUP(GroupVertices[[#This Row],[Vertex]],Vertices[],MATCH("ID",Vertices[[#Headers],[Vertex]:[Top Word Pairs in Tweet by Salience]],0),FALSE)</f>
        <v>215</v>
      </c>
    </row>
    <row r="615" spans="1:3" ht="15">
      <c r="A615" s="79" t="s">
        <v>8337</v>
      </c>
      <c r="B615" s="87" t="s">
        <v>664</v>
      </c>
      <c r="C615" s="79">
        <f>VLOOKUP(GroupVertices[[#This Row],[Vertex]],Vertices[],MATCH("ID",Vertices[[#Headers],[Vertex]:[Top Word Pairs in Tweet by Salience]],0),FALSE)</f>
        <v>282</v>
      </c>
    </row>
    <row r="616" spans="1:3" ht="15">
      <c r="A616" s="79" t="s">
        <v>8338</v>
      </c>
      <c r="B616" s="87" t="s">
        <v>432</v>
      </c>
      <c r="C616" s="79">
        <f>VLOOKUP(GroupVertices[[#This Row],[Vertex]],Vertices[],MATCH("ID",Vertices[[#Headers],[Vertex]:[Top Word Pairs in Tweet by Salience]],0),FALSE)</f>
        <v>202</v>
      </c>
    </row>
    <row r="617" spans="1:3" ht="15">
      <c r="A617" s="79" t="s">
        <v>8339</v>
      </c>
      <c r="B617" s="87" t="s">
        <v>631</v>
      </c>
      <c r="C617" s="79">
        <f>VLOOKUP(GroupVertices[[#This Row],[Vertex]],Vertices[],MATCH("ID",Vertices[[#Headers],[Vertex]:[Top Word Pairs in Tweet by Salience]],0),FALSE)</f>
        <v>268</v>
      </c>
    </row>
    <row r="618" spans="1:3" ht="15">
      <c r="A618" s="79" t="s">
        <v>8340</v>
      </c>
      <c r="B618" s="87" t="s">
        <v>417</v>
      </c>
      <c r="C618" s="79">
        <f>VLOOKUP(GroupVertices[[#This Row],[Vertex]],Vertices[],MATCH("ID",Vertices[[#Headers],[Vertex]:[Top Word Pairs in Tweet by Salience]],0),FALSE)</f>
        <v>198</v>
      </c>
    </row>
    <row r="619" spans="1:3" ht="15">
      <c r="A619" s="79" t="s">
        <v>8341</v>
      </c>
      <c r="B619" s="87" t="s">
        <v>401</v>
      </c>
      <c r="C619" s="79">
        <f>VLOOKUP(GroupVertices[[#This Row],[Vertex]],Vertices[],MATCH("ID",Vertices[[#Headers],[Vertex]:[Top Word Pairs in Tweet by Salience]],0),FALSE)</f>
        <v>193</v>
      </c>
    </row>
    <row r="620" spans="1:3" ht="15">
      <c r="A620" s="79" t="s">
        <v>8342</v>
      </c>
      <c r="B620" s="87" t="s">
        <v>262</v>
      </c>
      <c r="C620" s="79">
        <f>VLOOKUP(GroupVertices[[#This Row],[Vertex]],Vertices[],MATCH("ID",Vertices[[#Headers],[Vertex]:[Top Word Pairs in Tweet by Salience]],0),FALSE)</f>
        <v>148</v>
      </c>
    </row>
    <row r="621" spans="1:3" ht="15">
      <c r="A621" s="79" t="s">
        <v>8343</v>
      </c>
      <c r="B621" s="87" t="s">
        <v>339</v>
      </c>
      <c r="C621" s="79">
        <f>VLOOKUP(GroupVertices[[#This Row],[Vertex]],Vertices[],MATCH("ID",Vertices[[#Headers],[Vertex]:[Top Word Pairs in Tweet by Salience]],0),FALSE)</f>
        <v>171</v>
      </c>
    </row>
    <row r="622" spans="1:3" ht="15">
      <c r="A622" s="79" t="s">
        <v>8344</v>
      </c>
      <c r="B622" s="87" t="s">
        <v>273</v>
      </c>
      <c r="C622" s="79">
        <f>VLOOKUP(GroupVertices[[#This Row],[Vertex]],Vertices[],MATCH("ID",Vertices[[#Headers],[Vertex]:[Top Word Pairs in Tweet by Salience]],0),FALSE)</f>
        <v>152</v>
      </c>
    </row>
    <row r="623" spans="1:3" ht="15">
      <c r="A623" s="79" t="s">
        <v>8345</v>
      </c>
      <c r="B623" s="87" t="s">
        <v>360</v>
      </c>
      <c r="C623" s="79">
        <f>VLOOKUP(GroupVertices[[#This Row],[Vertex]],Vertices[],MATCH("ID",Vertices[[#Headers],[Vertex]:[Top Word Pairs in Tweet by Salience]],0),FALSE)</f>
        <v>177</v>
      </c>
    </row>
    <row r="624" spans="1:3" ht="15">
      <c r="A624" s="79" t="s">
        <v>8346</v>
      </c>
      <c r="B624" s="87" t="s">
        <v>410</v>
      </c>
      <c r="C624" s="79">
        <f>VLOOKUP(GroupVertices[[#This Row],[Vertex]],Vertices[],MATCH("ID",Vertices[[#Headers],[Vertex]:[Top Word Pairs in Tweet by Salience]],0),FALSE)</f>
        <v>197</v>
      </c>
    </row>
    <row r="625" spans="1:3" ht="15">
      <c r="A625" s="79" t="s">
        <v>8347</v>
      </c>
      <c r="B625" s="87" t="s">
        <v>332</v>
      </c>
      <c r="C625" s="79">
        <f>VLOOKUP(GroupVertices[[#This Row],[Vertex]],Vertices[],MATCH("ID",Vertices[[#Headers],[Vertex]:[Top Word Pairs in Tweet by Salience]],0),FALSE)</f>
        <v>169</v>
      </c>
    </row>
    <row r="626" spans="1:3" ht="15">
      <c r="A626" s="79" t="s">
        <v>8348</v>
      </c>
      <c r="B626" s="87" t="s">
        <v>302</v>
      </c>
      <c r="C626" s="79">
        <f>VLOOKUP(GroupVertices[[#This Row],[Vertex]],Vertices[],MATCH("ID",Vertices[[#Headers],[Vertex]:[Top Word Pairs in Tweet by Salience]],0),FALSE)</f>
        <v>161</v>
      </c>
    </row>
    <row r="627" spans="1:3" ht="15">
      <c r="A627" s="79" t="s">
        <v>8349</v>
      </c>
      <c r="B627" s="87" t="s">
        <v>499</v>
      </c>
      <c r="C627" s="79">
        <f>VLOOKUP(GroupVertices[[#This Row],[Vertex]],Vertices[],MATCH("ID",Vertices[[#Headers],[Vertex]:[Top Word Pairs in Tweet by Salience]],0),FALSE)</f>
        <v>226</v>
      </c>
    </row>
    <row r="628" spans="1:3" ht="15">
      <c r="A628" s="79" t="s">
        <v>8350</v>
      </c>
      <c r="B628" s="87" t="s">
        <v>404</v>
      </c>
      <c r="C628" s="79">
        <f>VLOOKUP(GroupVertices[[#This Row],[Vertex]],Vertices[],MATCH("ID",Vertices[[#Headers],[Vertex]:[Top Word Pairs in Tweet by Salience]],0),FALSE)</f>
        <v>196</v>
      </c>
    </row>
    <row r="629" spans="1:3" ht="15">
      <c r="A629" s="79" t="s">
        <v>8351</v>
      </c>
      <c r="B629" s="87" t="s">
        <v>283</v>
      </c>
      <c r="C629" s="79">
        <f>VLOOKUP(GroupVertices[[#This Row],[Vertex]],Vertices[],MATCH("ID",Vertices[[#Headers],[Vertex]:[Top Word Pairs in Tweet by Salience]],0),FALSE)</f>
        <v>155</v>
      </c>
    </row>
    <row r="630" spans="1:3" ht="15">
      <c r="A630" s="79" t="s">
        <v>8352</v>
      </c>
      <c r="B630" s="87" t="s">
        <v>507</v>
      </c>
      <c r="C630" s="79">
        <f>VLOOKUP(GroupVertices[[#This Row],[Vertex]],Vertices[],MATCH("ID",Vertices[[#Headers],[Vertex]:[Top Word Pairs in Tweet by Salience]],0),FALSE)</f>
        <v>228</v>
      </c>
    </row>
    <row r="631" spans="1:3" ht="15">
      <c r="A631" s="79" t="s">
        <v>8353</v>
      </c>
      <c r="B631" s="87" t="s">
        <v>470</v>
      </c>
      <c r="C631" s="79">
        <f>VLOOKUP(GroupVertices[[#This Row],[Vertex]],Vertices[],MATCH("ID",Vertices[[#Headers],[Vertex]:[Top Word Pairs in Tweet by Salience]],0),FALSE)</f>
        <v>217</v>
      </c>
    </row>
    <row r="632" spans="1:3" ht="15">
      <c r="A632" s="79" t="s">
        <v>8354</v>
      </c>
      <c r="B632" s="87" t="s">
        <v>445</v>
      </c>
      <c r="C632" s="79">
        <f>VLOOKUP(GroupVertices[[#This Row],[Vertex]],Vertices[],MATCH("ID",Vertices[[#Headers],[Vertex]:[Top Word Pairs in Tweet by Salience]],0),FALSE)</f>
        <v>206</v>
      </c>
    </row>
    <row r="633" spans="1:3" ht="15">
      <c r="A633" s="79" t="s">
        <v>8355</v>
      </c>
      <c r="B633" s="87" t="s">
        <v>585</v>
      </c>
      <c r="C633" s="79">
        <f>VLOOKUP(GroupVertices[[#This Row],[Vertex]],Vertices[],MATCH("ID",Vertices[[#Headers],[Vertex]:[Top Word Pairs in Tweet by Salience]],0),FALSE)</f>
        <v>260</v>
      </c>
    </row>
    <row r="634" spans="1:3" ht="15">
      <c r="A634" s="79" t="s">
        <v>8356</v>
      </c>
      <c r="B634" s="87" t="s">
        <v>680</v>
      </c>
      <c r="C634" s="79">
        <f>VLOOKUP(GroupVertices[[#This Row],[Vertex]],Vertices[],MATCH("ID",Vertices[[#Headers],[Vertex]:[Top Word Pairs in Tweet by Salience]],0),FALSE)</f>
        <v>288</v>
      </c>
    </row>
    <row r="635" spans="1:3" ht="15">
      <c r="A635" s="79" t="s">
        <v>8357</v>
      </c>
      <c r="B635" s="87" t="s">
        <v>635</v>
      </c>
      <c r="C635" s="79">
        <f>VLOOKUP(GroupVertices[[#This Row],[Vertex]],Vertices[],MATCH("ID",Vertices[[#Headers],[Vertex]:[Top Word Pairs in Tweet by Salience]],0),FALSE)</f>
        <v>272</v>
      </c>
    </row>
    <row r="636" spans="1:3" ht="15">
      <c r="A636" s="79" t="s">
        <v>8358</v>
      </c>
      <c r="B636" s="87" t="s">
        <v>471</v>
      </c>
      <c r="C636" s="79">
        <f>VLOOKUP(GroupVertices[[#This Row],[Vertex]],Vertices[],MATCH("ID",Vertices[[#Headers],[Vertex]:[Top Word Pairs in Tweet by Salience]],0),FALSE)</f>
        <v>218</v>
      </c>
    </row>
    <row r="637" spans="1:3" ht="15">
      <c r="A637" s="79" t="s">
        <v>8359</v>
      </c>
      <c r="B637" s="87" t="s">
        <v>426</v>
      </c>
      <c r="C637" s="79">
        <f>VLOOKUP(GroupVertices[[#This Row],[Vertex]],Vertices[],MATCH("ID",Vertices[[#Headers],[Vertex]:[Top Word Pairs in Tweet by Salience]],0),FALSE)</f>
        <v>201</v>
      </c>
    </row>
    <row r="638" spans="1:3" ht="15">
      <c r="A638" s="79" t="s">
        <v>8360</v>
      </c>
      <c r="B638" s="87" t="s">
        <v>633</v>
      </c>
      <c r="C638" s="79">
        <f>VLOOKUP(GroupVertices[[#This Row],[Vertex]],Vertices[],MATCH("ID",Vertices[[#Headers],[Vertex]:[Top Word Pairs in Tweet by Salience]],0),FALSE)</f>
        <v>270</v>
      </c>
    </row>
    <row r="639" spans="1:3" ht="15">
      <c r="A639" s="79" t="s">
        <v>8361</v>
      </c>
      <c r="B639" s="87" t="s">
        <v>538</v>
      </c>
      <c r="C639" s="79">
        <f>VLOOKUP(GroupVertices[[#This Row],[Vertex]],Vertices[],MATCH("ID",Vertices[[#Headers],[Vertex]:[Top Word Pairs in Tweet by Salience]],0),FALSE)</f>
        <v>238</v>
      </c>
    </row>
    <row r="640" spans="1:3" ht="15">
      <c r="A640" s="79" t="s">
        <v>8362</v>
      </c>
      <c r="B640" s="87" t="s">
        <v>577</v>
      </c>
      <c r="C640" s="79">
        <f>VLOOKUP(GroupVertices[[#This Row],[Vertex]],Vertices[],MATCH("ID",Vertices[[#Headers],[Vertex]:[Top Word Pairs in Tweet by Salience]],0),FALSE)</f>
        <v>256</v>
      </c>
    </row>
    <row r="641" spans="1:3" ht="15">
      <c r="A641" s="79" t="s">
        <v>8363</v>
      </c>
      <c r="B641" s="87" t="s">
        <v>394</v>
      </c>
      <c r="C641" s="79">
        <f>VLOOKUP(GroupVertices[[#This Row],[Vertex]],Vertices[],MATCH("ID",Vertices[[#Headers],[Vertex]:[Top Word Pairs in Tweet by Salience]],0),FALSE)</f>
        <v>190</v>
      </c>
    </row>
    <row r="642" spans="1:3" ht="15">
      <c r="A642" s="79" t="s">
        <v>8364</v>
      </c>
      <c r="B642" s="87" t="s">
        <v>392</v>
      </c>
      <c r="C642" s="79">
        <f>VLOOKUP(GroupVertices[[#This Row],[Vertex]],Vertices[],MATCH("ID",Vertices[[#Headers],[Vertex]:[Top Word Pairs in Tweet by Salience]],0),FALSE)</f>
        <v>189</v>
      </c>
    </row>
    <row r="643" spans="1:3" ht="15">
      <c r="A643" s="79" t="s">
        <v>8365</v>
      </c>
      <c r="B643" s="87" t="s">
        <v>316</v>
      </c>
      <c r="C643" s="79">
        <f>VLOOKUP(GroupVertices[[#This Row],[Vertex]],Vertices[],MATCH("ID",Vertices[[#Headers],[Vertex]:[Top Word Pairs in Tweet by Salience]],0),FALSE)</f>
        <v>165</v>
      </c>
    </row>
    <row r="644" spans="1:3" ht="15">
      <c r="A644" s="79" t="s">
        <v>8366</v>
      </c>
      <c r="B644" s="87" t="s">
        <v>311</v>
      </c>
      <c r="C644" s="79">
        <f>VLOOKUP(GroupVertices[[#This Row],[Vertex]],Vertices[],MATCH("ID",Vertices[[#Headers],[Vertex]:[Top Word Pairs in Tweet by Salience]],0),FALSE)</f>
        <v>163</v>
      </c>
    </row>
    <row r="645" spans="1:3" ht="15">
      <c r="A645" s="79" t="s">
        <v>8367</v>
      </c>
      <c r="B645" s="87" t="s">
        <v>675</v>
      </c>
      <c r="C645" s="79">
        <f>VLOOKUP(GroupVertices[[#This Row],[Vertex]],Vertices[],MATCH("ID",Vertices[[#Headers],[Vertex]:[Top Word Pairs in Tweet by Salience]],0),FALSE)</f>
        <v>286</v>
      </c>
    </row>
    <row r="646" spans="1:3" ht="15">
      <c r="A646" s="79" t="s">
        <v>8368</v>
      </c>
      <c r="B646" s="87" t="s">
        <v>451</v>
      </c>
      <c r="C646" s="79">
        <f>VLOOKUP(GroupVertices[[#This Row],[Vertex]],Vertices[],MATCH("ID",Vertices[[#Headers],[Vertex]:[Top Word Pairs in Tweet by Salience]],0),FALSE)</f>
        <v>208</v>
      </c>
    </row>
    <row r="647" spans="1:3" ht="15">
      <c r="A647" s="79" t="s">
        <v>8369</v>
      </c>
      <c r="B647" s="87" t="s">
        <v>285</v>
      </c>
      <c r="C647" s="79">
        <f>VLOOKUP(GroupVertices[[#This Row],[Vertex]],Vertices[],MATCH("ID",Vertices[[#Headers],[Vertex]:[Top Word Pairs in Tweet by Salience]],0),FALSE)</f>
        <v>156</v>
      </c>
    </row>
    <row r="648" spans="1:3" ht="15">
      <c r="A648" s="79" t="s">
        <v>8370</v>
      </c>
      <c r="B648" s="87" t="s">
        <v>478</v>
      </c>
      <c r="C648" s="79">
        <f>VLOOKUP(GroupVertices[[#This Row],[Vertex]],Vertices[],MATCH("ID",Vertices[[#Headers],[Vertex]:[Top Word Pairs in Tweet by Salience]],0),FALSE)</f>
        <v>220</v>
      </c>
    </row>
    <row r="649" spans="1:3" ht="15">
      <c r="A649" s="79" t="s">
        <v>8371</v>
      </c>
      <c r="B649" s="87" t="s">
        <v>481</v>
      </c>
      <c r="C649" s="79">
        <f>VLOOKUP(GroupVertices[[#This Row],[Vertex]],Vertices[],MATCH("ID",Vertices[[#Headers],[Vertex]:[Top Word Pairs in Tweet by Salience]],0),FALSE)</f>
        <v>221</v>
      </c>
    </row>
    <row r="650" spans="1:3" ht="15">
      <c r="A650" s="79" t="s">
        <v>8372</v>
      </c>
      <c r="B650" s="87" t="s">
        <v>290</v>
      </c>
      <c r="C650" s="79">
        <f>VLOOKUP(GroupVertices[[#This Row],[Vertex]],Vertices[],MATCH("ID",Vertices[[#Headers],[Vertex]:[Top Word Pairs in Tweet by Salience]],0),FALSE)</f>
        <v>157</v>
      </c>
    </row>
    <row r="651" spans="1:3" ht="15">
      <c r="A651" s="79" t="s">
        <v>8373</v>
      </c>
      <c r="B651" s="87" t="s">
        <v>403</v>
      </c>
      <c r="C651" s="79">
        <f>VLOOKUP(GroupVertices[[#This Row],[Vertex]],Vertices[],MATCH("ID",Vertices[[#Headers],[Vertex]:[Top Word Pairs in Tweet by Salience]],0),FALSE)</f>
        <v>195</v>
      </c>
    </row>
    <row r="652" spans="1:3" ht="15">
      <c r="A652" s="79" t="s">
        <v>8374</v>
      </c>
      <c r="B652" s="87" t="s">
        <v>359</v>
      </c>
      <c r="C652" s="79">
        <f>VLOOKUP(GroupVertices[[#This Row],[Vertex]],Vertices[],MATCH("ID",Vertices[[#Headers],[Vertex]:[Top Word Pairs in Tweet by Salience]],0),FALSE)</f>
        <v>176</v>
      </c>
    </row>
    <row r="653" spans="1:3" ht="15">
      <c r="A653" s="79" t="s">
        <v>8375</v>
      </c>
      <c r="B653" s="87" t="s">
        <v>466</v>
      </c>
      <c r="C653" s="79">
        <f>VLOOKUP(GroupVertices[[#This Row],[Vertex]],Vertices[],MATCH("ID",Vertices[[#Headers],[Vertex]:[Top Word Pairs in Tweet by Salience]],0),FALSE)</f>
        <v>213</v>
      </c>
    </row>
    <row r="654" spans="1:3" ht="15">
      <c r="A654" s="79" t="s">
        <v>8376</v>
      </c>
      <c r="B654" s="87" t="s">
        <v>265</v>
      </c>
      <c r="C654" s="79">
        <f>VLOOKUP(GroupVertices[[#This Row],[Vertex]],Vertices[],MATCH("ID",Vertices[[#Headers],[Vertex]:[Top Word Pairs in Tweet by Salience]],0),FALSE)</f>
        <v>150</v>
      </c>
    </row>
    <row r="655" spans="1:3" ht="15">
      <c r="A655" s="79" t="s">
        <v>8377</v>
      </c>
      <c r="B655" s="87" t="s">
        <v>537</v>
      </c>
      <c r="C655" s="79">
        <f>VLOOKUP(GroupVertices[[#This Row],[Vertex]],Vertices[],MATCH("ID",Vertices[[#Headers],[Vertex]:[Top Word Pairs in Tweet by Salience]],0),FALSE)</f>
        <v>237</v>
      </c>
    </row>
    <row r="656" spans="1:3" ht="15">
      <c r="A656" s="79" t="s">
        <v>8378</v>
      </c>
      <c r="B656" s="87" t="s">
        <v>546</v>
      </c>
      <c r="C656" s="79">
        <f>VLOOKUP(GroupVertices[[#This Row],[Vertex]],Vertices[],MATCH("ID",Vertices[[#Headers],[Vertex]:[Top Word Pairs in Tweet by Salience]],0),FALSE)</f>
        <v>242</v>
      </c>
    </row>
    <row r="657" spans="1:3" ht="15">
      <c r="A657" s="79" t="s">
        <v>8379</v>
      </c>
      <c r="B657" s="87" t="s">
        <v>338</v>
      </c>
      <c r="C657" s="79">
        <f>VLOOKUP(GroupVertices[[#This Row],[Vertex]],Vertices[],MATCH("ID",Vertices[[#Headers],[Vertex]:[Top Word Pairs in Tweet by Salience]],0),FALSE)</f>
        <v>170</v>
      </c>
    </row>
    <row r="658" spans="1:3" ht="15">
      <c r="A658" s="79" t="s">
        <v>8380</v>
      </c>
      <c r="B658" s="87" t="s">
        <v>282</v>
      </c>
      <c r="C658" s="79">
        <f>VLOOKUP(GroupVertices[[#This Row],[Vertex]],Vertices[],MATCH("ID",Vertices[[#Headers],[Vertex]:[Top Word Pairs in Tweet by Salience]],0),FALSE)</f>
        <v>154</v>
      </c>
    </row>
    <row r="659" spans="1:3" ht="15">
      <c r="A659" s="79" t="s">
        <v>8381</v>
      </c>
      <c r="B659" s="87" t="s">
        <v>448</v>
      </c>
      <c r="C659" s="79">
        <f>VLOOKUP(GroupVertices[[#This Row],[Vertex]],Vertices[],MATCH("ID",Vertices[[#Headers],[Vertex]:[Top Word Pairs in Tweet by Salience]],0),FALSE)</f>
        <v>207</v>
      </c>
    </row>
  </sheetData>
  <dataValidations count="3" xWindow="58" yWindow="226">
    <dataValidation allowBlank="1" showInputMessage="1" showErrorMessage="1" promptTitle="Group Name" prompt="Enter the name of the group.  The group name must also be entered on the Groups worksheet." sqref="A2:A659"/>
    <dataValidation allowBlank="1" showInputMessage="1" showErrorMessage="1" promptTitle="Vertex Name" prompt="Enter the name of a vertex to include in the group." sqref="B2:B659"/>
    <dataValidation allowBlank="1" showInputMessage="1" promptTitle="Vertex ID" prompt="This is the value of the hidden ID cell in the Vertices worksheet.  It gets filled in by the items on the NodeXL, Analysis, Groups menu." sqref="C2:C65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54">
      <selection activeCell="B23" sqref="B23"/>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8110</v>
      </c>
      <c r="B2" s="34" t="s">
        <v>8109</v>
      </c>
      <c r="D2" s="31">
        <f>MIN(Vertices[Degree])</f>
        <v>0</v>
      </c>
      <c r="E2" s="3">
        <f>COUNTIF(Vertices[Degree],"&gt;= "&amp;D2)-COUNTIF(Vertices[Degree],"&gt;="&amp;D3)</f>
        <v>0</v>
      </c>
      <c r="F2" s="37">
        <f>MIN(Vertices[In-Degree])</f>
        <v>0</v>
      </c>
      <c r="G2" s="38">
        <f>COUNTIF(Vertices[In-Degree],"&gt;= "&amp;F2)-COUNTIF(Vertices[In-Degree],"&gt;="&amp;F3)</f>
        <v>540</v>
      </c>
      <c r="H2" s="37">
        <f>MIN(Vertices[Out-Degree])</f>
        <v>0</v>
      </c>
      <c r="I2" s="38">
        <f>COUNTIF(Vertices[Out-Degree],"&gt;= "&amp;H2)-COUNTIF(Vertices[Out-Degree],"&gt;="&amp;H3)</f>
        <v>185</v>
      </c>
      <c r="J2" s="37">
        <f>MIN(Vertices[Betweenness Centrality])</f>
        <v>0</v>
      </c>
      <c r="K2" s="38">
        <f>COUNTIF(Vertices[Betweenness Centrality],"&gt;= "&amp;J2)-COUNTIF(Vertices[Betweenness Centrality],"&gt;="&amp;J3)</f>
        <v>646</v>
      </c>
      <c r="L2" s="37">
        <f>MIN(Vertices[Closeness Centrality])</f>
        <v>0</v>
      </c>
      <c r="M2" s="38">
        <f>COUNTIF(Vertices[Closeness Centrality],"&gt;= "&amp;L2)-COUNTIF(Vertices[Closeness Centrality],"&gt;="&amp;L3)</f>
        <v>245</v>
      </c>
      <c r="N2" s="37">
        <f>MIN(Vertices[Eigenvector Centrality])</f>
        <v>0</v>
      </c>
      <c r="O2" s="38">
        <f>COUNTIF(Vertices[Eigenvector Centrality],"&gt;= "&amp;N2)-COUNTIF(Vertices[Eigenvector Centrality],"&gt;="&amp;N3)</f>
        <v>601</v>
      </c>
      <c r="P2" s="37">
        <f>MIN(Vertices[PageRank])</f>
        <v>0.445592</v>
      </c>
      <c r="Q2" s="38">
        <f>COUNTIF(Vertices[PageRank],"&gt;= "&amp;P2)-COUNTIF(Vertices[PageRank],"&gt;="&amp;P3)</f>
        <v>284</v>
      </c>
      <c r="R2" s="37">
        <f>MIN(Vertices[Clustering Coefficient])</f>
        <v>0</v>
      </c>
      <c r="S2" s="43">
        <f>COUNTIF(Vertices[Clustering Coefficient],"&gt;= "&amp;R2)-COUNTIF(Vertices[Clustering Coefficient],"&gt;="&amp;R3)</f>
        <v>579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05"/>
      <c r="B3" s="105"/>
      <c r="D3" s="32">
        <f aca="true" t="shared" si="1" ref="D3:D26">D2+($D$57-$D$2)/BinDivisor</f>
        <v>0</v>
      </c>
      <c r="E3" s="3">
        <f>COUNTIF(Vertices[Degree],"&gt;= "&amp;D3)-COUNTIF(Vertices[Degree],"&gt;="&amp;D4)</f>
        <v>0</v>
      </c>
      <c r="F3" s="39">
        <f aca="true" t="shared" si="2" ref="F3:F26">F2+($F$57-$F$2)/BinDivisor</f>
        <v>1.0363636363636364</v>
      </c>
      <c r="G3" s="40">
        <f>COUNTIF(Vertices[In-Degree],"&gt;= "&amp;F3)-COUNTIF(Vertices[In-Degree],"&gt;="&amp;F4)</f>
        <v>87</v>
      </c>
      <c r="H3" s="39">
        <f aca="true" t="shared" si="3" ref="H3:H26">H2+($H$57-$H$2)/BinDivisor</f>
        <v>0.6</v>
      </c>
      <c r="I3" s="40">
        <f>COUNTIF(Vertices[Out-Degree],"&gt;= "&amp;H3)-COUNTIF(Vertices[Out-Degree],"&gt;="&amp;H4)</f>
        <v>414</v>
      </c>
      <c r="J3" s="39">
        <f aca="true" t="shared" si="4" ref="J3:J26">J2+($J$57-$J$2)/BinDivisor</f>
        <v>56</v>
      </c>
      <c r="K3" s="40">
        <f>COUNTIF(Vertices[Betweenness Centrality],"&gt;= "&amp;J3)-COUNTIF(Vertices[Betweenness Centrality],"&gt;="&amp;J4)</f>
        <v>8</v>
      </c>
      <c r="L3" s="39">
        <f aca="true" t="shared" si="5" ref="L3:L26">L2+($L$57-$L$2)/BinDivisor</f>
        <v>0.01818181818181818</v>
      </c>
      <c r="M3" s="40">
        <f>COUNTIF(Vertices[Closeness Centrality],"&gt;= "&amp;L3)-COUNTIF(Vertices[Closeness Centrality],"&gt;="&amp;L4)</f>
        <v>6</v>
      </c>
      <c r="N3" s="39">
        <f aca="true" t="shared" si="6" ref="N3:N26">N2+($N$57-$N$2)/BinDivisor</f>
        <v>0.0022727272727272726</v>
      </c>
      <c r="O3" s="40">
        <f>COUNTIF(Vertices[Eigenvector Centrality],"&gt;= "&amp;N3)-COUNTIF(Vertices[Eigenvector Centrality],"&gt;="&amp;N4)</f>
        <v>0</v>
      </c>
      <c r="P3" s="39">
        <f aca="true" t="shared" si="7" ref="P3:P26">P2+($P$57-$P$2)/BinDivisor</f>
        <v>0.9190125818181818</v>
      </c>
      <c r="Q3" s="40">
        <f>COUNTIF(Vertices[PageRank],"&gt;= "&amp;P3)-COUNTIF(Vertices[PageRank],"&gt;="&amp;P4)</f>
        <v>319</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658</v>
      </c>
      <c r="D4" s="32">
        <f t="shared" si="1"/>
        <v>0</v>
      </c>
      <c r="E4" s="3">
        <f>COUNTIF(Vertices[Degree],"&gt;= "&amp;D4)-COUNTIF(Vertices[Degree],"&gt;="&amp;D5)</f>
        <v>0</v>
      </c>
      <c r="F4" s="37">
        <f t="shared" si="2"/>
        <v>2.0727272727272728</v>
      </c>
      <c r="G4" s="38">
        <f>COUNTIF(Vertices[In-Degree],"&gt;= "&amp;F4)-COUNTIF(Vertices[In-Degree],"&gt;="&amp;F5)</f>
        <v>17</v>
      </c>
      <c r="H4" s="37">
        <f t="shared" si="3"/>
        <v>1.2</v>
      </c>
      <c r="I4" s="38">
        <f>COUNTIF(Vertices[Out-Degree],"&gt;= "&amp;H4)-COUNTIF(Vertices[Out-Degree],"&gt;="&amp;H5)</f>
        <v>0</v>
      </c>
      <c r="J4" s="37">
        <f t="shared" si="4"/>
        <v>112</v>
      </c>
      <c r="K4" s="38">
        <f>COUNTIF(Vertices[Betweenness Centrality],"&gt;= "&amp;J4)-COUNTIF(Vertices[Betweenness Centrality],"&gt;="&amp;J5)</f>
        <v>1</v>
      </c>
      <c r="L4" s="37">
        <f t="shared" si="5"/>
        <v>0.03636363636363636</v>
      </c>
      <c r="M4" s="38">
        <f>COUNTIF(Vertices[Closeness Centrality],"&gt;= "&amp;L4)-COUNTIF(Vertices[Closeness Centrality],"&gt;="&amp;L5)</f>
        <v>27</v>
      </c>
      <c r="N4" s="37">
        <f t="shared" si="6"/>
        <v>0.004545454545454545</v>
      </c>
      <c r="O4" s="38">
        <f>COUNTIF(Vertices[Eigenvector Centrality],"&gt;= "&amp;N4)-COUNTIF(Vertices[Eigenvector Centrality],"&gt;="&amp;N5)</f>
        <v>0</v>
      </c>
      <c r="P4" s="37">
        <f t="shared" si="7"/>
        <v>1.3924331636363636</v>
      </c>
      <c r="Q4" s="38">
        <f>COUNTIF(Vertices[PageRank],"&gt;= "&amp;P4)-COUNTIF(Vertices[PageRank],"&gt;="&amp;P5)</f>
        <v>29</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05"/>
      <c r="B5" s="105"/>
      <c r="D5" s="32">
        <f t="shared" si="1"/>
        <v>0</v>
      </c>
      <c r="E5" s="3">
        <f>COUNTIF(Vertices[Degree],"&gt;= "&amp;D5)-COUNTIF(Vertices[Degree],"&gt;="&amp;D6)</f>
        <v>0</v>
      </c>
      <c r="F5" s="39">
        <f t="shared" si="2"/>
        <v>3.1090909090909093</v>
      </c>
      <c r="G5" s="40">
        <f>COUNTIF(Vertices[In-Degree],"&gt;= "&amp;F5)-COUNTIF(Vertices[In-Degree],"&gt;="&amp;F6)</f>
        <v>6</v>
      </c>
      <c r="H5" s="39">
        <f t="shared" si="3"/>
        <v>1.7999999999999998</v>
      </c>
      <c r="I5" s="40">
        <f>COUNTIF(Vertices[Out-Degree],"&gt;= "&amp;H5)-COUNTIF(Vertices[Out-Degree],"&gt;="&amp;H6)</f>
        <v>36</v>
      </c>
      <c r="J5" s="39">
        <f t="shared" si="4"/>
        <v>168</v>
      </c>
      <c r="K5" s="40">
        <f>COUNTIF(Vertices[Betweenness Centrality],"&gt;= "&amp;J5)-COUNTIF(Vertices[Betweenness Centrality],"&gt;="&amp;J6)</f>
        <v>0</v>
      </c>
      <c r="L5" s="39">
        <f t="shared" si="5"/>
        <v>0.05454545454545454</v>
      </c>
      <c r="M5" s="40">
        <f>COUNTIF(Vertices[Closeness Centrality],"&gt;= "&amp;L5)-COUNTIF(Vertices[Closeness Centrality],"&gt;="&amp;L6)</f>
        <v>26</v>
      </c>
      <c r="N5" s="39">
        <f t="shared" si="6"/>
        <v>0.006818181818181818</v>
      </c>
      <c r="O5" s="40">
        <f>COUNTIF(Vertices[Eigenvector Centrality],"&gt;= "&amp;N5)-COUNTIF(Vertices[Eigenvector Centrality],"&gt;="&amp;N6)</f>
        <v>0</v>
      </c>
      <c r="P5" s="39">
        <f t="shared" si="7"/>
        <v>1.8658537454545454</v>
      </c>
      <c r="Q5" s="40">
        <f>COUNTIF(Vertices[PageRank],"&gt;= "&amp;P5)-COUNTIF(Vertices[PageRank],"&gt;="&amp;P6)</f>
        <v>13</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624</v>
      </c>
      <c r="D6" s="32">
        <f t="shared" si="1"/>
        <v>0</v>
      </c>
      <c r="E6" s="3">
        <f>COUNTIF(Vertices[Degree],"&gt;= "&amp;D6)-COUNTIF(Vertices[Degree],"&gt;="&amp;D7)</f>
        <v>0</v>
      </c>
      <c r="F6" s="37">
        <f t="shared" si="2"/>
        <v>4.1454545454545455</v>
      </c>
      <c r="G6" s="38">
        <f>COUNTIF(Vertices[In-Degree],"&gt;= "&amp;F6)-COUNTIF(Vertices[In-Degree],"&gt;="&amp;F7)</f>
        <v>1</v>
      </c>
      <c r="H6" s="37">
        <f t="shared" si="3"/>
        <v>2.4</v>
      </c>
      <c r="I6" s="38">
        <f>COUNTIF(Vertices[Out-Degree],"&gt;= "&amp;H6)-COUNTIF(Vertices[Out-Degree],"&gt;="&amp;H7)</f>
        <v>0</v>
      </c>
      <c r="J6" s="37">
        <f t="shared" si="4"/>
        <v>224</v>
      </c>
      <c r="K6" s="38">
        <f>COUNTIF(Vertices[Betweenness Centrality],"&gt;= "&amp;J6)-COUNTIF(Vertices[Betweenness Centrality],"&gt;="&amp;J7)</f>
        <v>0</v>
      </c>
      <c r="L6" s="37">
        <f t="shared" si="5"/>
        <v>0.07272727272727272</v>
      </c>
      <c r="M6" s="38">
        <f>COUNTIF(Vertices[Closeness Centrality],"&gt;= "&amp;L6)-COUNTIF(Vertices[Closeness Centrality],"&gt;="&amp;L7)</f>
        <v>23</v>
      </c>
      <c r="N6" s="37">
        <f t="shared" si="6"/>
        <v>0.00909090909090909</v>
      </c>
      <c r="O6" s="38">
        <f>COUNTIF(Vertices[Eigenvector Centrality],"&gt;= "&amp;N6)-COUNTIF(Vertices[Eigenvector Centrality],"&gt;="&amp;N7)</f>
        <v>0</v>
      </c>
      <c r="P6" s="37">
        <f t="shared" si="7"/>
        <v>2.339274327272727</v>
      </c>
      <c r="Q6" s="38">
        <f>COUNTIF(Vertices[PageRank],"&gt;= "&amp;P6)-COUNTIF(Vertices[PageRank],"&gt;="&amp;P7)</f>
        <v>1</v>
      </c>
      <c r="R6" s="37">
        <f t="shared" si="8"/>
        <v>0.07272727272727272</v>
      </c>
      <c r="S6" s="43">
        <f>COUNTIF(Vertices[Clustering Coefficient],"&gt;= "&amp;R6)-COUNTIF(Vertices[Clustering Coefficient],"&gt;="&amp;R7)</f>
        <v>3</v>
      </c>
      <c r="T6" s="37" t="e">
        <f ca="1" t="shared" si="9"/>
        <v>#REF!</v>
      </c>
      <c r="U6" s="38" t="e">
        <f ca="1" t="shared" si="0"/>
        <v>#REF!</v>
      </c>
    </row>
    <row r="7" spans="1:21" ht="15">
      <c r="A7" s="34" t="s">
        <v>149</v>
      </c>
      <c r="B7" s="34">
        <v>74</v>
      </c>
      <c r="D7" s="32">
        <f t="shared" si="1"/>
        <v>0</v>
      </c>
      <c r="E7" s="3">
        <f>COUNTIF(Vertices[Degree],"&gt;= "&amp;D7)-COUNTIF(Vertices[Degree],"&gt;="&amp;D8)</f>
        <v>0</v>
      </c>
      <c r="F7" s="39">
        <f t="shared" si="2"/>
        <v>5.181818181818182</v>
      </c>
      <c r="G7" s="40">
        <f>COUNTIF(Vertices[In-Degree],"&gt;= "&amp;F7)-COUNTIF(Vertices[In-Degree],"&gt;="&amp;F8)</f>
        <v>3</v>
      </c>
      <c r="H7" s="39">
        <f t="shared" si="3"/>
        <v>3</v>
      </c>
      <c r="I7" s="40">
        <f>COUNTIF(Vertices[Out-Degree],"&gt;= "&amp;H7)-COUNTIF(Vertices[Out-Degree],"&gt;="&amp;H8)</f>
        <v>12</v>
      </c>
      <c r="J7" s="39">
        <f t="shared" si="4"/>
        <v>280</v>
      </c>
      <c r="K7" s="40">
        <f>COUNTIF(Vertices[Betweenness Centrality],"&gt;= "&amp;J7)-COUNTIF(Vertices[Betweenness Centrality],"&gt;="&amp;J8)</f>
        <v>0</v>
      </c>
      <c r="L7" s="39">
        <f t="shared" si="5"/>
        <v>0.09090909090909091</v>
      </c>
      <c r="M7" s="40">
        <f>COUNTIF(Vertices[Closeness Centrality],"&gt;= "&amp;L7)-COUNTIF(Vertices[Closeness Centrality],"&gt;="&amp;L8)</f>
        <v>3</v>
      </c>
      <c r="N7" s="39">
        <f t="shared" si="6"/>
        <v>0.011363636363636364</v>
      </c>
      <c r="O7" s="40">
        <f>COUNTIF(Vertices[Eigenvector Centrality],"&gt;= "&amp;N7)-COUNTIF(Vertices[Eigenvector Centrality],"&gt;="&amp;N8)</f>
        <v>0</v>
      </c>
      <c r="P7" s="39">
        <f t="shared" si="7"/>
        <v>2.812694909090909</v>
      </c>
      <c r="Q7" s="40">
        <f>COUNTIF(Vertices[PageRank],"&gt;= "&amp;P7)-COUNTIF(Vertices[PageRank],"&gt;="&amp;P8)</f>
        <v>2</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698</v>
      </c>
      <c r="D8" s="32">
        <f t="shared" si="1"/>
        <v>0</v>
      </c>
      <c r="E8" s="3">
        <f>COUNTIF(Vertices[Degree],"&gt;= "&amp;D8)-COUNTIF(Vertices[Degree],"&gt;="&amp;D9)</f>
        <v>0</v>
      </c>
      <c r="F8" s="37">
        <f t="shared" si="2"/>
        <v>6.218181818181818</v>
      </c>
      <c r="G8" s="38">
        <f>COUNTIF(Vertices[In-Degree],"&gt;= "&amp;F8)-COUNTIF(Vertices[In-Degree],"&gt;="&amp;F9)</f>
        <v>1</v>
      </c>
      <c r="H8" s="37">
        <f t="shared" si="3"/>
        <v>3.6</v>
      </c>
      <c r="I8" s="38">
        <f>COUNTIF(Vertices[Out-Degree],"&gt;= "&amp;H8)-COUNTIF(Vertices[Out-Degree],"&gt;="&amp;H9)</f>
        <v>1</v>
      </c>
      <c r="J8" s="37">
        <f t="shared" si="4"/>
        <v>336</v>
      </c>
      <c r="K8" s="38">
        <f>COUNTIF(Vertices[Betweenness Centrality],"&gt;= "&amp;J8)-COUNTIF(Vertices[Betweenness Centrality],"&gt;="&amp;J9)</f>
        <v>0</v>
      </c>
      <c r="L8" s="37">
        <f t="shared" si="5"/>
        <v>0.1090909090909091</v>
      </c>
      <c r="M8" s="38">
        <f>COUNTIF(Vertices[Closeness Centrality],"&gt;= "&amp;L8)-COUNTIF(Vertices[Closeness Centrality],"&gt;="&amp;L9)</f>
        <v>13</v>
      </c>
      <c r="N8" s="37">
        <f t="shared" si="6"/>
        <v>0.013636363636363637</v>
      </c>
      <c r="O8" s="38">
        <f>COUNTIF(Vertices[Eigenvector Centrality],"&gt;= "&amp;N8)-COUNTIF(Vertices[Eigenvector Centrality],"&gt;="&amp;N9)</f>
        <v>56</v>
      </c>
      <c r="P8" s="37">
        <f t="shared" si="7"/>
        <v>3.2861154909090904</v>
      </c>
      <c r="Q8" s="38">
        <f>COUNTIF(Vertices[PageRank],"&gt;= "&amp;P8)-COUNTIF(Vertices[PageRank],"&gt;="&amp;P9)</f>
        <v>5</v>
      </c>
      <c r="R8" s="37">
        <f t="shared" si="8"/>
        <v>0.1090909090909091</v>
      </c>
      <c r="S8" s="43">
        <f>COUNTIF(Vertices[Clustering Coefficient],"&gt;= "&amp;R8)-COUNTIF(Vertices[Clustering Coefficient],"&gt;="&amp;R9)</f>
        <v>2</v>
      </c>
      <c r="T8" s="37" t="e">
        <f ca="1" t="shared" si="9"/>
        <v>#REF!</v>
      </c>
      <c r="U8" s="38" t="e">
        <f ca="1" t="shared" si="0"/>
        <v>#REF!</v>
      </c>
    </row>
    <row r="9" spans="1:21" ht="15">
      <c r="A9" s="105"/>
      <c r="B9" s="105"/>
      <c r="D9" s="32">
        <f t="shared" si="1"/>
        <v>0</v>
      </c>
      <c r="E9" s="3">
        <f>COUNTIF(Vertices[Degree],"&gt;= "&amp;D9)-COUNTIF(Vertices[Degree],"&gt;="&amp;D10)</f>
        <v>0</v>
      </c>
      <c r="F9" s="39">
        <f t="shared" si="2"/>
        <v>7.254545454545454</v>
      </c>
      <c r="G9" s="40">
        <f>COUNTIF(Vertices[In-Degree],"&gt;= "&amp;F9)-COUNTIF(Vertices[In-Degree],"&gt;="&amp;F10)</f>
        <v>1</v>
      </c>
      <c r="H9" s="39">
        <f t="shared" si="3"/>
        <v>4.2</v>
      </c>
      <c r="I9" s="40">
        <f>COUNTIF(Vertices[Out-Degree],"&gt;= "&amp;H9)-COUNTIF(Vertices[Out-Degree],"&gt;="&amp;H10)</f>
        <v>0</v>
      </c>
      <c r="J9" s="39">
        <f t="shared" si="4"/>
        <v>392</v>
      </c>
      <c r="K9" s="40">
        <f>COUNTIF(Vertices[Betweenness Centrality],"&gt;= "&amp;J9)-COUNTIF(Vertices[Betweenness Centrality],"&gt;="&amp;J10)</f>
        <v>0</v>
      </c>
      <c r="L9" s="39">
        <f t="shared" si="5"/>
        <v>0.1272727272727273</v>
      </c>
      <c r="M9" s="40">
        <f>COUNTIF(Vertices[Closeness Centrality],"&gt;= "&amp;L9)-COUNTIF(Vertices[Closeness Centrality],"&gt;="&amp;L10)</f>
        <v>5</v>
      </c>
      <c r="N9" s="39">
        <f t="shared" si="6"/>
        <v>0.01590909090909091</v>
      </c>
      <c r="O9" s="40">
        <f>COUNTIF(Vertices[Eigenvector Centrality],"&gt;= "&amp;N9)-COUNTIF(Vertices[Eigenvector Centrality],"&gt;="&amp;N10)</f>
        <v>0</v>
      </c>
      <c r="P9" s="39">
        <f t="shared" si="7"/>
        <v>3.759536072727272</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217</v>
      </c>
      <c r="D10" s="32">
        <f t="shared" si="1"/>
        <v>0</v>
      </c>
      <c r="E10" s="3">
        <f>COUNTIF(Vertices[Degree],"&gt;= "&amp;D10)-COUNTIF(Vertices[Degree],"&gt;="&amp;D11)</f>
        <v>0</v>
      </c>
      <c r="F10" s="37">
        <f t="shared" si="2"/>
        <v>8.290909090909091</v>
      </c>
      <c r="G10" s="38">
        <f>COUNTIF(Vertices[In-Degree],"&gt;= "&amp;F10)-COUNTIF(Vertices[In-Degree],"&gt;="&amp;F11)</f>
        <v>0</v>
      </c>
      <c r="H10" s="37">
        <f t="shared" si="3"/>
        <v>4.8</v>
      </c>
      <c r="I10" s="38">
        <f>COUNTIF(Vertices[Out-Degree],"&gt;= "&amp;H10)-COUNTIF(Vertices[Out-Degree],"&gt;="&amp;H11)</f>
        <v>0</v>
      </c>
      <c r="J10" s="37">
        <f t="shared" si="4"/>
        <v>448</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0.018181818181818184</v>
      </c>
      <c r="O10" s="38">
        <f>COUNTIF(Vertices[Eigenvector Centrality],"&gt;= "&amp;N10)-COUNTIF(Vertices[Eigenvector Centrality],"&gt;="&amp;N11)</f>
        <v>0</v>
      </c>
      <c r="P10" s="37">
        <f t="shared" si="7"/>
        <v>4.232956654545454</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05"/>
      <c r="B11" s="105"/>
      <c r="D11" s="32">
        <f t="shared" si="1"/>
        <v>0</v>
      </c>
      <c r="E11" s="3">
        <f>COUNTIF(Vertices[Degree],"&gt;= "&amp;D11)-COUNTIF(Vertices[Degree],"&gt;="&amp;D12)</f>
        <v>0</v>
      </c>
      <c r="F11" s="39">
        <f t="shared" si="2"/>
        <v>9.327272727272728</v>
      </c>
      <c r="G11" s="40">
        <f>COUNTIF(Vertices[In-Degree],"&gt;= "&amp;F11)-COUNTIF(Vertices[In-Degree],"&gt;="&amp;F12)</f>
        <v>1</v>
      </c>
      <c r="H11" s="39">
        <f t="shared" si="3"/>
        <v>5.3999999999999995</v>
      </c>
      <c r="I11" s="40">
        <f>COUNTIF(Vertices[Out-Degree],"&gt;= "&amp;H11)-COUNTIF(Vertices[Out-Degree],"&gt;="&amp;H12)</f>
        <v>0</v>
      </c>
      <c r="J11" s="39">
        <f t="shared" si="4"/>
        <v>504</v>
      </c>
      <c r="K11" s="40">
        <f>COUNTIF(Vertices[Betweenness Centrality],"&gt;= "&amp;J11)-COUNTIF(Vertices[Betweenness Centrality],"&gt;="&amp;J12)</f>
        <v>0</v>
      </c>
      <c r="L11" s="39">
        <f t="shared" si="5"/>
        <v>0.16363636363636366</v>
      </c>
      <c r="M11" s="40">
        <f>COUNTIF(Vertices[Closeness Centrality],"&gt;= "&amp;L11)-COUNTIF(Vertices[Closeness Centrality],"&gt;="&amp;L12)</f>
        <v>9</v>
      </c>
      <c r="N11" s="39">
        <f t="shared" si="6"/>
        <v>0.020454545454545458</v>
      </c>
      <c r="O11" s="40">
        <f>COUNTIF(Vertices[Eigenvector Centrality],"&gt;= "&amp;N11)-COUNTIF(Vertices[Eigenvector Centrality],"&gt;="&amp;N12)</f>
        <v>0</v>
      </c>
      <c r="P11" s="39">
        <f t="shared" si="7"/>
        <v>4.706377236363636</v>
      </c>
      <c r="Q11" s="40">
        <f>COUNTIF(Vertices[PageRank],"&gt;= "&amp;P11)-COUNTIF(Vertices[PageRank],"&gt;="&amp;P12)</f>
        <v>1</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170</v>
      </c>
      <c r="B12" s="34">
        <v>0.02242152466367713</v>
      </c>
      <c r="D12" s="32">
        <f t="shared" si="1"/>
        <v>0</v>
      </c>
      <c r="E12" s="3">
        <f>COUNTIF(Vertices[Degree],"&gt;= "&amp;D12)-COUNTIF(Vertices[Degree],"&gt;="&amp;D13)</f>
        <v>0</v>
      </c>
      <c r="F12" s="37">
        <f t="shared" si="2"/>
        <v>10.363636363636365</v>
      </c>
      <c r="G12" s="38">
        <f>COUNTIF(Vertices[In-Degree],"&gt;= "&amp;F12)-COUNTIF(Vertices[In-Degree],"&gt;="&amp;F13)</f>
        <v>0</v>
      </c>
      <c r="H12" s="37">
        <f t="shared" si="3"/>
        <v>5.999999999999999</v>
      </c>
      <c r="I12" s="38">
        <f>COUNTIF(Vertices[Out-Degree],"&gt;= "&amp;H12)-COUNTIF(Vertices[Out-Degree],"&gt;="&amp;H13)</f>
        <v>1</v>
      </c>
      <c r="J12" s="37">
        <f t="shared" si="4"/>
        <v>560</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0.02272727272727273</v>
      </c>
      <c r="O12" s="38">
        <f>COUNTIF(Vertices[Eigenvector Centrality],"&gt;= "&amp;N12)-COUNTIF(Vertices[Eigenvector Centrality],"&gt;="&amp;N13)</f>
        <v>0</v>
      </c>
      <c r="P12" s="37">
        <f t="shared" si="7"/>
        <v>5.179797818181818</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0.043859649122807015</v>
      </c>
      <c r="D13" s="32">
        <f t="shared" si="1"/>
        <v>0</v>
      </c>
      <c r="E13" s="3">
        <f>COUNTIF(Vertices[Degree],"&gt;= "&amp;D13)-COUNTIF(Vertices[Degree],"&gt;="&amp;D14)</f>
        <v>0</v>
      </c>
      <c r="F13" s="39">
        <f t="shared" si="2"/>
        <v>11.400000000000002</v>
      </c>
      <c r="G13" s="40">
        <f>COUNTIF(Vertices[In-Degree],"&gt;= "&amp;F13)-COUNTIF(Vertices[In-Degree],"&gt;="&amp;F14)</f>
        <v>0</v>
      </c>
      <c r="H13" s="39">
        <f t="shared" si="3"/>
        <v>6.599999999999999</v>
      </c>
      <c r="I13" s="40">
        <f>COUNTIF(Vertices[Out-Degree],"&gt;= "&amp;H13)-COUNTIF(Vertices[Out-Degree],"&gt;="&amp;H14)</f>
        <v>3</v>
      </c>
      <c r="J13" s="39">
        <f t="shared" si="4"/>
        <v>616</v>
      </c>
      <c r="K13" s="40">
        <f>COUNTIF(Vertices[Betweenness Centrality],"&gt;= "&amp;J13)-COUNTIF(Vertices[Betweenness Centrality],"&gt;="&amp;J14)</f>
        <v>0</v>
      </c>
      <c r="L13" s="39">
        <f t="shared" si="5"/>
        <v>0.20000000000000004</v>
      </c>
      <c r="M13" s="40">
        <f>COUNTIF(Vertices[Closeness Centrality],"&gt;= "&amp;L13)-COUNTIF(Vertices[Closeness Centrality],"&gt;="&amp;L14)</f>
        <v>27</v>
      </c>
      <c r="N13" s="39">
        <f t="shared" si="6"/>
        <v>0.025000000000000005</v>
      </c>
      <c r="O13" s="40">
        <f>COUNTIF(Vertices[Eigenvector Centrality],"&gt;= "&amp;N13)-COUNTIF(Vertices[Eigenvector Centrality],"&gt;="&amp;N14)</f>
        <v>0</v>
      </c>
      <c r="P13" s="39">
        <f t="shared" si="7"/>
        <v>5.6532184</v>
      </c>
      <c r="Q13" s="40">
        <f>COUNTIF(Vertices[PageRank],"&gt;= "&amp;P13)-COUNTIF(Vertices[PageRank],"&gt;="&amp;P14)</f>
        <v>1</v>
      </c>
      <c r="R13" s="39">
        <f t="shared" si="8"/>
        <v>0.20000000000000004</v>
      </c>
      <c r="S13" s="44">
        <f>COUNTIF(Vertices[Clustering Coefficient],"&gt;= "&amp;R13)-COUNTIF(Vertices[Clustering Coefficient],"&gt;="&amp;R14)</f>
        <v>1</v>
      </c>
      <c r="T13" s="39" t="e">
        <f ca="1" t="shared" si="9"/>
        <v>#REF!</v>
      </c>
      <c r="U13" s="40" t="e">
        <f ca="1" t="shared" si="0"/>
        <v>#REF!</v>
      </c>
    </row>
    <row r="14" spans="1:21" ht="15">
      <c r="A14" s="105"/>
      <c r="B14" s="105"/>
      <c r="D14" s="32">
        <f t="shared" si="1"/>
        <v>0</v>
      </c>
      <c r="E14" s="3">
        <f>COUNTIF(Vertices[Degree],"&gt;= "&amp;D14)-COUNTIF(Vertices[Degree],"&gt;="&amp;D15)</f>
        <v>0</v>
      </c>
      <c r="F14" s="37">
        <f t="shared" si="2"/>
        <v>12.43636363636364</v>
      </c>
      <c r="G14" s="38">
        <f>COUNTIF(Vertices[In-Degree],"&gt;= "&amp;F14)-COUNTIF(Vertices[In-Degree],"&gt;="&amp;F15)</f>
        <v>0</v>
      </c>
      <c r="H14" s="37">
        <f t="shared" si="3"/>
        <v>7.199999999999998</v>
      </c>
      <c r="I14" s="38">
        <f>COUNTIF(Vertices[Out-Degree],"&gt;= "&amp;H14)-COUNTIF(Vertices[Out-Degree],"&gt;="&amp;H15)</f>
        <v>0</v>
      </c>
      <c r="J14" s="37">
        <f t="shared" si="4"/>
        <v>672</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0.02727272727272728</v>
      </c>
      <c r="O14" s="38">
        <f>COUNTIF(Vertices[Eigenvector Centrality],"&gt;= "&amp;N14)-COUNTIF(Vertices[Eigenvector Centrality],"&gt;="&amp;N15)</f>
        <v>0</v>
      </c>
      <c r="P14" s="37">
        <f t="shared" si="7"/>
        <v>6.126638981818182</v>
      </c>
      <c r="Q14" s="38">
        <f>COUNTIF(Vertices[PageRank],"&gt;= "&amp;P14)-COUNTIF(Vertices[PageRank],"&gt;="&amp;P15)</f>
        <v>0</v>
      </c>
      <c r="R14" s="37">
        <f t="shared" si="8"/>
        <v>0.21818181818181823</v>
      </c>
      <c r="S14" s="43">
        <f>COUNTIF(Vertices[Clustering Coefficient],"&gt;= "&amp;R14)-COUNTIF(Vertices[Clustering Coefficient],"&gt;="&amp;R15)</f>
        <v>2</v>
      </c>
      <c r="T14" s="37" t="e">
        <f ca="1" t="shared" si="9"/>
        <v>#REF!</v>
      </c>
      <c r="U14" s="38" t="e">
        <f ca="1" t="shared" si="0"/>
        <v>#REF!</v>
      </c>
    </row>
    <row r="15" spans="1:21" ht="15">
      <c r="A15" s="34" t="s">
        <v>152</v>
      </c>
      <c r="B15" s="34">
        <v>267</v>
      </c>
      <c r="D15" s="32">
        <f t="shared" si="1"/>
        <v>0</v>
      </c>
      <c r="E15" s="3">
        <f>COUNTIF(Vertices[Degree],"&gt;= "&amp;D15)-COUNTIF(Vertices[Degree],"&gt;="&amp;D16)</f>
        <v>0</v>
      </c>
      <c r="F15" s="39">
        <f t="shared" si="2"/>
        <v>13.472727272727276</v>
      </c>
      <c r="G15" s="40">
        <f>COUNTIF(Vertices[In-Degree],"&gt;= "&amp;F15)-COUNTIF(Vertices[In-Degree],"&gt;="&amp;F16)</f>
        <v>0</v>
      </c>
      <c r="H15" s="39">
        <f t="shared" si="3"/>
        <v>7.799999999999998</v>
      </c>
      <c r="I15" s="40">
        <f>COUNTIF(Vertices[Out-Degree],"&gt;= "&amp;H15)-COUNTIF(Vertices[Out-Degree],"&gt;="&amp;H16)</f>
        <v>0</v>
      </c>
      <c r="J15" s="39">
        <f t="shared" si="4"/>
        <v>728</v>
      </c>
      <c r="K15" s="40">
        <f>COUNTIF(Vertices[Betweenness Centrality],"&gt;= "&amp;J15)-COUNTIF(Vertices[Betweenness Centrality],"&gt;="&amp;J16)</f>
        <v>0</v>
      </c>
      <c r="L15" s="39">
        <f t="shared" si="5"/>
        <v>0.23636363636363641</v>
      </c>
      <c r="M15" s="40">
        <f>COUNTIF(Vertices[Closeness Centrality],"&gt;= "&amp;L15)-COUNTIF(Vertices[Closeness Centrality],"&gt;="&amp;L16)</f>
        <v>11</v>
      </c>
      <c r="N15" s="39">
        <f t="shared" si="6"/>
        <v>0.029545454545454552</v>
      </c>
      <c r="O15" s="40">
        <f>COUNTIF(Vertices[Eigenvector Centrality],"&gt;= "&amp;N15)-COUNTIF(Vertices[Eigenvector Centrality],"&gt;="&amp;N16)</f>
        <v>0</v>
      </c>
      <c r="P15" s="39">
        <f t="shared" si="7"/>
        <v>6.600059563636364</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153</v>
      </c>
      <c r="B16" s="34">
        <v>126</v>
      </c>
      <c r="D16" s="32">
        <f t="shared" si="1"/>
        <v>0</v>
      </c>
      <c r="E16" s="3">
        <f>COUNTIF(Vertices[Degree],"&gt;= "&amp;D16)-COUNTIF(Vertices[Degree],"&gt;="&amp;D17)</f>
        <v>0</v>
      </c>
      <c r="F16" s="37">
        <f t="shared" si="2"/>
        <v>14.509090909090913</v>
      </c>
      <c r="G16" s="38">
        <f>COUNTIF(Vertices[In-Degree],"&gt;= "&amp;F16)-COUNTIF(Vertices[In-Degree],"&gt;="&amp;F17)</f>
        <v>0</v>
      </c>
      <c r="H16" s="37">
        <f t="shared" si="3"/>
        <v>8.399999999999999</v>
      </c>
      <c r="I16" s="38">
        <f>COUNTIF(Vertices[Out-Degree],"&gt;= "&amp;H16)-COUNTIF(Vertices[Out-Degree],"&gt;="&amp;H17)</f>
        <v>0</v>
      </c>
      <c r="J16" s="37">
        <f t="shared" si="4"/>
        <v>784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0.03181818181818182</v>
      </c>
      <c r="O16" s="38">
        <f>COUNTIF(Vertices[Eigenvector Centrality],"&gt;= "&amp;N16)-COUNTIF(Vertices[Eigenvector Centrality],"&gt;="&amp;N17)</f>
        <v>0</v>
      </c>
      <c r="P16" s="37">
        <f t="shared" si="7"/>
        <v>7.073480145454546</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57</v>
      </c>
      <c r="D17" s="32">
        <f t="shared" si="1"/>
        <v>0</v>
      </c>
      <c r="E17" s="3">
        <f>COUNTIF(Vertices[Degree],"&gt;= "&amp;D17)-COUNTIF(Vertices[Degree],"&gt;="&amp;D18)</f>
        <v>0</v>
      </c>
      <c r="F17" s="39">
        <f t="shared" si="2"/>
        <v>15.54545454545455</v>
      </c>
      <c r="G17" s="40">
        <f>COUNTIF(Vertices[In-Degree],"&gt;= "&amp;F17)-COUNTIF(Vertices[In-Degree],"&gt;="&amp;F18)</f>
        <v>0</v>
      </c>
      <c r="H17" s="39">
        <f t="shared" si="3"/>
        <v>8.999999999999998</v>
      </c>
      <c r="I17" s="40">
        <f>COUNTIF(Vertices[Out-Degree],"&gt;= "&amp;H17)-COUNTIF(Vertices[Out-Degree],"&gt;="&amp;H18)</f>
        <v>1</v>
      </c>
      <c r="J17" s="39">
        <f t="shared" si="4"/>
        <v>840</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0.034090909090909095</v>
      </c>
      <c r="O17" s="40">
        <f>COUNTIF(Vertices[Eigenvector Centrality],"&gt;= "&amp;N17)-COUNTIF(Vertices[Eigenvector Centrality],"&gt;="&amp;N18)</f>
        <v>0</v>
      </c>
      <c r="P17" s="39">
        <f t="shared" si="7"/>
        <v>7.546900727272728</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78</v>
      </c>
      <c r="D18" s="32">
        <f t="shared" si="1"/>
        <v>0</v>
      </c>
      <c r="E18" s="3">
        <f>COUNTIF(Vertices[Degree],"&gt;= "&amp;D18)-COUNTIF(Vertices[Degree],"&gt;="&amp;D19)</f>
        <v>0</v>
      </c>
      <c r="F18" s="37">
        <f t="shared" si="2"/>
        <v>16.581818181818186</v>
      </c>
      <c r="G18" s="38">
        <f>COUNTIF(Vertices[In-Degree],"&gt;= "&amp;F18)-COUNTIF(Vertices[In-Degree],"&gt;="&amp;F19)</f>
        <v>0</v>
      </c>
      <c r="H18" s="37">
        <f t="shared" si="3"/>
        <v>9.599999999999998</v>
      </c>
      <c r="I18" s="38">
        <f>COUNTIF(Vertices[Out-Degree],"&gt;= "&amp;H18)-COUNTIF(Vertices[Out-Degree],"&gt;="&amp;H19)</f>
        <v>0</v>
      </c>
      <c r="J18" s="37">
        <f t="shared" si="4"/>
        <v>896</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0.03636363636363637</v>
      </c>
      <c r="O18" s="38">
        <f>COUNTIF(Vertices[Eigenvector Centrality],"&gt;= "&amp;N18)-COUNTIF(Vertices[Eigenvector Centrality],"&gt;="&amp;N19)</f>
        <v>0</v>
      </c>
      <c r="P18" s="37">
        <f t="shared" si="7"/>
        <v>8.02032130909091</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05"/>
      <c r="B19" s="105"/>
      <c r="D19" s="32">
        <f t="shared" si="1"/>
        <v>0</v>
      </c>
      <c r="E19" s="3">
        <f>COUNTIF(Vertices[Degree],"&gt;= "&amp;D19)-COUNTIF(Vertices[Degree],"&gt;="&amp;D20)</f>
        <v>0</v>
      </c>
      <c r="F19" s="39">
        <f t="shared" si="2"/>
        <v>17.61818181818182</v>
      </c>
      <c r="G19" s="40">
        <f>COUNTIF(Vertices[In-Degree],"&gt;= "&amp;F19)-COUNTIF(Vertices[In-Degree],"&gt;="&amp;F20)</f>
        <v>0</v>
      </c>
      <c r="H19" s="39">
        <f t="shared" si="3"/>
        <v>10.199999999999998</v>
      </c>
      <c r="I19" s="40">
        <f>COUNTIF(Vertices[Out-Degree],"&gt;= "&amp;H19)-COUNTIF(Vertices[Out-Degree],"&gt;="&amp;H20)</f>
        <v>0</v>
      </c>
      <c r="J19" s="39">
        <f t="shared" si="4"/>
        <v>952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0.03863636363636364</v>
      </c>
      <c r="O19" s="40">
        <f>COUNTIF(Vertices[Eigenvector Centrality],"&gt;= "&amp;N19)-COUNTIF(Vertices[Eigenvector Centrality],"&gt;="&amp;N20)</f>
        <v>0</v>
      </c>
      <c r="P19" s="39">
        <f t="shared" si="7"/>
        <v>8.493741890909092</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6</v>
      </c>
      <c r="D20" s="32">
        <f t="shared" si="1"/>
        <v>0</v>
      </c>
      <c r="E20" s="3">
        <f>COUNTIF(Vertices[Degree],"&gt;= "&amp;D20)-COUNTIF(Vertices[Degree],"&gt;="&amp;D21)</f>
        <v>0</v>
      </c>
      <c r="F20" s="37">
        <f t="shared" si="2"/>
        <v>18.654545454545456</v>
      </c>
      <c r="G20" s="38">
        <f>COUNTIF(Vertices[In-Degree],"&gt;= "&amp;F20)-COUNTIF(Vertices[In-Degree],"&gt;="&amp;F21)</f>
        <v>0</v>
      </c>
      <c r="H20" s="37">
        <f t="shared" si="3"/>
        <v>10.799999999999997</v>
      </c>
      <c r="I20" s="38">
        <f>COUNTIF(Vertices[Out-Degree],"&gt;= "&amp;H20)-COUNTIF(Vertices[Out-Degree],"&gt;="&amp;H21)</f>
        <v>1</v>
      </c>
      <c r="J20" s="37">
        <f t="shared" si="4"/>
        <v>1008</v>
      </c>
      <c r="K20" s="38">
        <f>COUNTIF(Vertices[Betweenness Centrality],"&gt;= "&amp;J20)-COUNTIF(Vertices[Betweenness Centrality],"&gt;="&amp;J21)</f>
        <v>1</v>
      </c>
      <c r="L20" s="37">
        <f t="shared" si="5"/>
        <v>0.3272727272727273</v>
      </c>
      <c r="M20" s="38">
        <f>COUNTIF(Vertices[Closeness Centrality],"&gt;= "&amp;L20)-COUNTIF(Vertices[Closeness Centrality],"&gt;="&amp;L21)</f>
        <v>55</v>
      </c>
      <c r="N20" s="37">
        <f t="shared" si="6"/>
        <v>0.040909090909090916</v>
      </c>
      <c r="O20" s="38">
        <f>COUNTIF(Vertices[Eigenvector Centrality],"&gt;= "&amp;N20)-COUNTIF(Vertices[Eigenvector Centrality],"&gt;="&amp;N21)</f>
        <v>0</v>
      </c>
      <c r="P20" s="37">
        <f t="shared" si="7"/>
        <v>8.967162472727274</v>
      </c>
      <c r="Q20" s="38">
        <f>COUNTIF(Vertices[PageRank],"&gt;= "&amp;P20)-COUNTIF(Vertices[PageRank],"&gt;="&amp;P21)</f>
        <v>0</v>
      </c>
      <c r="R20" s="37">
        <f t="shared" si="8"/>
        <v>0.3272727272727273</v>
      </c>
      <c r="S20" s="43">
        <f>COUNTIF(Vertices[Clustering Coefficient],"&gt;= "&amp;R20)-COUNTIF(Vertices[Clustering Coefficient],"&gt;="&amp;R21)</f>
        <v>7</v>
      </c>
      <c r="T20" s="37" t="e">
        <f ca="1" t="shared" si="9"/>
        <v>#REF!</v>
      </c>
      <c r="U20" s="38" t="e">
        <f ca="1" t="shared" si="0"/>
        <v>#REF!</v>
      </c>
    </row>
    <row r="21" spans="1:21" ht="15">
      <c r="A21" s="34" t="s">
        <v>157</v>
      </c>
      <c r="B21" s="34">
        <v>1.77066</v>
      </c>
      <c r="D21" s="32">
        <f t="shared" si="1"/>
        <v>0</v>
      </c>
      <c r="E21" s="3">
        <f>COUNTIF(Vertices[Degree],"&gt;= "&amp;D21)-COUNTIF(Vertices[Degree],"&gt;="&amp;D22)</f>
        <v>0</v>
      </c>
      <c r="F21" s="39">
        <f t="shared" si="2"/>
        <v>19.69090909090909</v>
      </c>
      <c r="G21" s="40">
        <f>COUNTIF(Vertices[In-Degree],"&gt;= "&amp;F21)-COUNTIF(Vertices[In-Degree],"&gt;="&amp;F22)</f>
        <v>0</v>
      </c>
      <c r="H21" s="39">
        <f t="shared" si="3"/>
        <v>11.399999999999997</v>
      </c>
      <c r="I21" s="40">
        <f>COUNTIF(Vertices[Out-Degree],"&gt;= "&amp;H21)-COUNTIF(Vertices[Out-Degree],"&gt;="&amp;H22)</f>
        <v>0</v>
      </c>
      <c r="J21" s="39">
        <f t="shared" si="4"/>
        <v>1064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0.04318181818181819</v>
      </c>
      <c r="O21" s="40">
        <f>COUNTIF(Vertices[Eigenvector Centrality],"&gt;= "&amp;N21)-COUNTIF(Vertices[Eigenvector Centrality],"&gt;="&amp;N22)</f>
        <v>0</v>
      </c>
      <c r="P21" s="39">
        <f t="shared" si="7"/>
        <v>9.440583054545456</v>
      </c>
      <c r="Q21" s="40">
        <f>COUNTIF(Vertices[PageRank],"&gt;= "&amp;P21)-COUNTIF(Vertices[PageRank],"&gt;="&amp;P22)</f>
        <v>1</v>
      </c>
      <c r="R21" s="39">
        <f t="shared" si="8"/>
        <v>0.3454545454545455</v>
      </c>
      <c r="S21" s="44">
        <f>COUNTIF(Vertices[Clustering Coefficient],"&gt;= "&amp;R21)-COUNTIF(Vertices[Clustering Coefficient],"&gt;="&amp;R22)</f>
        <v>0</v>
      </c>
      <c r="T21" s="39" t="e">
        <f ca="1" t="shared" si="9"/>
        <v>#REF!</v>
      </c>
      <c r="U21" s="40" t="e">
        <f ca="1" t="shared" si="0"/>
        <v>#REF!</v>
      </c>
    </row>
    <row r="22" spans="1:21" ht="15">
      <c r="A22" s="105"/>
      <c r="B22" s="105"/>
      <c r="D22" s="32">
        <f t="shared" si="1"/>
        <v>0</v>
      </c>
      <c r="E22" s="3">
        <f>COUNTIF(Vertices[Degree],"&gt;= "&amp;D22)-COUNTIF(Vertices[Degree],"&gt;="&amp;D23)</f>
        <v>0</v>
      </c>
      <c r="F22" s="37">
        <f t="shared" si="2"/>
        <v>20.727272727272727</v>
      </c>
      <c r="G22" s="38">
        <f>COUNTIF(Vertices[In-Degree],"&gt;= "&amp;F22)-COUNTIF(Vertices[In-Degree],"&gt;="&amp;F23)</f>
        <v>0</v>
      </c>
      <c r="H22" s="37">
        <f t="shared" si="3"/>
        <v>11.999999999999996</v>
      </c>
      <c r="I22" s="38">
        <f>COUNTIF(Vertices[Out-Degree],"&gt;= "&amp;H22)-COUNTIF(Vertices[Out-Degree],"&gt;="&amp;H23)</f>
        <v>0</v>
      </c>
      <c r="J22" s="37">
        <f t="shared" si="4"/>
        <v>1120</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0.04545454545454546</v>
      </c>
      <c r="O22" s="38">
        <f>COUNTIF(Vertices[Eigenvector Centrality],"&gt;= "&amp;N22)-COUNTIF(Vertices[Eigenvector Centrality],"&gt;="&amp;N23)</f>
        <v>0</v>
      </c>
      <c r="P22" s="37">
        <f t="shared" si="7"/>
        <v>9.914003636363638</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0.0010548083996058347</v>
      </c>
      <c r="D23" s="32">
        <f t="shared" si="1"/>
        <v>0</v>
      </c>
      <c r="E23" s="3">
        <f>COUNTIF(Vertices[Degree],"&gt;= "&amp;D23)-COUNTIF(Vertices[Degree],"&gt;="&amp;D24)</f>
        <v>0</v>
      </c>
      <c r="F23" s="39">
        <f t="shared" si="2"/>
        <v>21.763636363636362</v>
      </c>
      <c r="G23" s="40">
        <f>COUNTIF(Vertices[In-Degree],"&gt;= "&amp;F23)-COUNTIF(Vertices[In-Degree],"&gt;="&amp;F24)</f>
        <v>0</v>
      </c>
      <c r="H23" s="39">
        <f t="shared" si="3"/>
        <v>12.599999999999996</v>
      </c>
      <c r="I23" s="40">
        <f>COUNTIF(Vertices[Out-Degree],"&gt;= "&amp;H23)-COUNTIF(Vertices[Out-Degree],"&gt;="&amp;H24)</f>
        <v>2</v>
      </c>
      <c r="J23" s="39">
        <f t="shared" si="4"/>
        <v>1176</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0.047727272727272736</v>
      </c>
      <c r="O23" s="40">
        <f>COUNTIF(Vertices[Eigenvector Centrality],"&gt;= "&amp;N23)-COUNTIF(Vertices[Eigenvector Centrality],"&gt;="&amp;N24)</f>
        <v>0</v>
      </c>
      <c r="P23" s="39">
        <f t="shared" si="7"/>
        <v>10.38742421818182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8111</v>
      </c>
      <c r="B24" s="34">
        <v>0.759575</v>
      </c>
      <c r="D24" s="32">
        <f t="shared" si="1"/>
        <v>0</v>
      </c>
      <c r="E24" s="3">
        <f>COUNTIF(Vertices[Degree],"&gt;= "&amp;D24)-COUNTIF(Vertices[Degree],"&gt;="&amp;D25)</f>
        <v>0</v>
      </c>
      <c r="F24" s="37">
        <f t="shared" si="2"/>
        <v>22.799999999999997</v>
      </c>
      <c r="G24" s="38">
        <f>COUNTIF(Vertices[In-Degree],"&gt;= "&amp;F24)-COUNTIF(Vertices[In-Degree],"&gt;="&amp;F25)</f>
        <v>0</v>
      </c>
      <c r="H24" s="37">
        <f t="shared" si="3"/>
        <v>13.199999999999996</v>
      </c>
      <c r="I24" s="38">
        <f>COUNTIF(Vertices[Out-Degree],"&gt;= "&amp;H24)-COUNTIF(Vertices[Out-Degree],"&gt;="&amp;H25)</f>
        <v>0</v>
      </c>
      <c r="J24" s="37">
        <f t="shared" si="4"/>
        <v>1232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0.05000000000000001</v>
      </c>
      <c r="O24" s="38">
        <f>COUNTIF(Vertices[Eigenvector Centrality],"&gt;= "&amp;N24)-COUNTIF(Vertices[Eigenvector Centrality],"&gt;="&amp;N25)</f>
        <v>0</v>
      </c>
      <c r="P24" s="37">
        <f t="shared" si="7"/>
        <v>10.860844800000002</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05"/>
      <c r="B25" s="105"/>
      <c r="D25" s="32">
        <f t="shared" si="1"/>
        <v>0</v>
      </c>
      <c r="E25" s="3">
        <f>COUNTIF(Vertices[Degree],"&gt;= "&amp;D25)-COUNTIF(Vertices[Degree],"&gt;="&amp;D26)</f>
        <v>0</v>
      </c>
      <c r="F25" s="39">
        <f t="shared" si="2"/>
        <v>23.836363636363632</v>
      </c>
      <c r="G25" s="40">
        <f>COUNTIF(Vertices[In-Degree],"&gt;= "&amp;F25)-COUNTIF(Vertices[In-Degree],"&gt;="&amp;F26)</f>
        <v>0</v>
      </c>
      <c r="H25" s="39">
        <f t="shared" si="3"/>
        <v>13.799999999999995</v>
      </c>
      <c r="I25" s="40">
        <f>COUNTIF(Vertices[Out-Degree],"&gt;= "&amp;H25)-COUNTIF(Vertices[Out-Degree],"&gt;="&amp;H26)</f>
        <v>0</v>
      </c>
      <c r="J25" s="39">
        <f t="shared" si="4"/>
        <v>1288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0.05227272727272728</v>
      </c>
      <c r="O25" s="40">
        <f>COUNTIF(Vertices[Eigenvector Centrality],"&gt;= "&amp;N25)-COUNTIF(Vertices[Eigenvector Centrality],"&gt;="&amp;N26)</f>
        <v>0</v>
      </c>
      <c r="P25" s="39">
        <f t="shared" si="7"/>
        <v>11.334265381818184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8112</v>
      </c>
      <c r="B26" s="34" t="s">
        <v>8114</v>
      </c>
      <c r="D26" s="32">
        <f t="shared" si="1"/>
        <v>0</v>
      </c>
      <c r="E26" s="3">
        <f>COUNTIF(Vertices[Degree],"&gt;= "&amp;D26)-COUNTIF(Vertices[Degree],"&gt;="&amp;D28)</f>
        <v>0</v>
      </c>
      <c r="F26" s="37">
        <f t="shared" si="2"/>
        <v>24.872727272727268</v>
      </c>
      <c r="G26" s="38">
        <f>COUNTIF(Vertices[In-Degree],"&gt;= "&amp;F26)-COUNTIF(Vertices[In-Degree],"&gt;="&amp;F28)</f>
        <v>0</v>
      </c>
      <c r="H26" s="37">
        <f t="shared" si="3"/>
        <v>14.399999999999995</v>
      </c>
      <c r="I26" s="38">
        <f>COUNTIF(Vertices[Out-Degree],"&gt;= "&amp;H26)-COUNTIF(Vertices[Out-Degree],"&gt;="&amp;H28)</f>
        <v>0</v>
      </c>
      <c r="J26" s="37">
        <f t="shared" si="4"/>
        <v>1344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0.05454545454545456</v>
      </c>
      <c r="O26" s="38">
        <f>COUNTIF(Vertices[Eigenvector Centrality],"&gt;= "&amp;N26)-COUNTIF(Vertices[Eigenvector Centrality],"&gt;="&amp;N28)</f>
        <v>0</v>
      </c>
      <c r="P26" s="37">
        <f t="shared" si="7"/>
        <v>11.807685963636366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2"/>
      <c r="G27" s="63">
        <f>COUNTIF(Vertices[In-Degree],"&gt;= "&amp;F27)-COUNTIF(Vertices[In-Degree],"&gt;="&amp;F28)</f>
        <v>-1</v>
      </c>
      <c r="H27" s="62"/>
      <c r="I27" s="63">
        <f>COUNTIF(Vertices[Out-Degree],"&gt;= "&amp;H27)-COUNTIF(Vertices[Out-Degree],"&gt;="&amp;H28)</f>
        <v>-2</v>
      </c>
      <c r="J27" s="62"/>
      <c r="K27" s="63">
        <f>COUNTIF(Vertices[Betweenness Centrality],"&gt;= "&amp;J27)-COUNTIF(Vertices[Betweenness Centrality],"&gt;="&amp;J28)</f>
        <v>-1</v>
      </c>
      <c r="L27" s="62"/>
      <c r="M27" s="63">
        <f>COUNTIF(Vertices[Closeness Centrality],"&gt;= "&amp;L27)-COUNTIF(Vertices[Closeness Centrality],"&gt;="&amp;L28)</f>
        <v>-208</v>
      </c>
      <c r="N27" s="62"/>
      <c r="O27" s="63">
        <f>COUNTIF(Vertices[Eigenvector Centrality],"&gt;= "&amp;N27)-COUNTIF(Vertices[Eigenvector Centrality],"&gt;="&amp;N28)</f>
        <v>-1</v>
      </c>
      <c r="P27" s="62"/>
      <c r="Q27" s="63">
        <f>COUNTIF(Vertices[Eigenvector Centrality],"&gt;= "&amp;P27)-COUNTIF(Vertices[Eigenvector Centrality],"&gt;="&amp;P28)</f>
        <v>0</v>
      </c>
      <c r="R27" s="62"/>
      <c r="S27" s="64">
        <f>COUNTIF(Vertices[Clustering Coefficient],"&gt;= "&amp;R27)-COUNTIF(Vertices[Clustering Coefficient],"&gt;="&amp;R28)</f>
        <v>-60</v>
      </c>
      <c r="T27" s="62"/>
      <c r="U27" s="63">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25.909090909090903</v>
      </c>
      <c r="G28" s="40">
        <f>COUNTIF(Vertices[In-Degree],"&gt;= "&amp;F28)-COUNTIF(Vertices[In-Degree],"&gt;="&amp;F40)</f>
        <v>0</v>
      </c>
      <c r="H28" s="39">
        <f>H26+($H$57-$H$2)/BinDivisor</f>
        <v>14.999999999999995</v>
      </c>
      <c r="I28" s="40">
        <f>COUNTIF(Vertices[Out-Degree],"&gt;= "&amp;H28)-COUNTIF(Vertices[Out-Degree],"&gt;="&amp;H40)</f>
        <v>0</v>
      </c>
      <c r="J28" s="39">
        <f>J26+($J$57-$J$2)/BinDivisor</f>
        <v>1400</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0.05681818181818183</v>
      </c>
      <c r="O28" s="40">
        <f>COUNTIF(Vertices[Eigenvector Centrality],"&gt;= "&amp;N28)-COUNTIF(Vertices[Eigenvector Centrality],"&gt;="&amp;N40)</f>
        <v>0</v>
      </c>
      <c r="P28" s="39">
        <f>P26+($P$57-$P$2)/BinDivisor</f>
        <v>12.281106545454548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4:21" ht="1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4:21" ht="15">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4:21" ht="1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-1</v>
      </c>
      <c r="H38" s="62"/>
      <c r="I38" s="63">
        <f>COUNTIF(Vertices[Out-Degree],"&gt;= "&amp;H38)-COUNTIF(Vertices[Out-Degree],"&gt;="&amp;H40)</f>
        <v>-2</v>
      </c>
      <c r="J38" s="62"/>
      <c r="K38" s="63">
        <f>COUNTIF(Vertices[Betweenness Centrality],"&gt;= "&amp;J38)-COUNTIF(Vertices[Betweenness Centrality],"&gt;="&amp;J40)</f>
        <v>-1</v>
      </c>
      <c r="L38" s="62"/>
      <c r="M38" s="63">
        <f>COUNTIF(Vertices[Closeness Centrality],"&gt;= "&amp;L38)-COUNTIF(Vertices[Closeness Centrality],"&gt;="&amp;L40)</f>
        <v>-208</v>
      </c>
      <c r="N38" s="62"/>
      <c r="O38" s="63">
        <f>COUNTIF(Vertices[Eigenvector Centrality],"&gt;= "&amp;N38)-COUNTIF(Vertices[Eigenvector Centrality],"&gt;="&amp;N40)</f>
        <v>-1</v>
      </c>
      <c r="P38" s="62"/>
      <c r="Q38" s="63">
        <f>COUNTIF(Vertices[Eigenvector Centrality],"&gt;= "&amp;P38)-COUNTIF(Vertices[Eigenvector Centrality],"&gt;="&amp;P40)</f>
        <v>0</v>
      </c>
      <c r="R38" s="62"/>
      <c r="S38" s="64">
        <f>COUNTIF(Vertices[Clustering Coefficient],"&gt;= "&amp;R38)-COUNTIF(Vertices[Clustering Coefficient],"&gt;="&amp;R40)</f>
        <v>-60</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-1</v>
      </c>
      <c r="H39" s="62"/>
      <c r="I39" s="63">
        <f>COUNTIF(Vertices[Out-Degree],"&gt;= "&amp;H39)-COUNTIF(Vertices[Out-Degree],"&gt;="&amp;H40)</f>
        <v>-2</v>
      </c>
      <c r="J39" s="62"/>
      <c r="K39" s="63">
        <f>COUNTIF(Vertices[Betweenness Centrality],"&gt;= "&amp;J39)-COUNTIF(Vertices[Betweenness Centrality],"&gt;="&amp;J40)</f>
        <v>-1</v>
      </c>
      <c r="L39" s="62"/>
      <c r="M39" s="63">
        <f>COUNTIF(Vertices[Closeness Centrality],"&gt;= "&amp;L39)-COUNTIF(Vertices[Closeness Centrality],"&gt;="&amp;L40)</f>
        <v>-208</v>
      </c>
      <c r="N39" s="62"/>
      <c r="O39" s="63">
        <f>COUNTIF(Vertices[Eigenvector Centrality],"&gt;= "&amp;N39)-COUNTIF(Vertices[Eigenvector Centrality],"&gt;="&amp;N40)</f>
        <v>-1</v>
      </c>
      <c r="P39" s="62"/>
      <c r="Q39" s="63">
        <f>COUNTIF(Vertices[Eigenvector Centrality],"&gt;= "&amp;P39)-COUNTIF(Vertices[Eigenvector Centrality],"&gt;="&amp;P40)</f>
        <v>0</v>
      </c>
      <c r="R39" s="62"/>
      <c r="S39" s="64">
        <f>COUNTIF(Vertices[Clustering Coefficient],"&gt;= "&amp;R39)-COUNTIF(Vertices[Clustering Coefficient],"&gt;="&amp;R40)</f>
        <v>-60</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26.945454545454538</v>
      </c>
      <c r="G40" s="38">
        <f>COUNTIF(Vertices[In-Degree],"&gt;= "&amp;F40)-COUNTIF(Vertices[In-Degree],"&gt;="&amp;F41)</f>
        <v>0</v>
      </c>
      <c r="H40" s="37">
        <f>H28+($H$57-$H$2)/BinDivisor</f>
        <v>15.599999999999994</v>
      </c>
      <c r="I40" s="38">
        <f>COUNTIF(Vertices[Out-Degree],"&gt;= "&amp;H40)-COUNTIF(Vertices[Out-Degree],"&gt;="&amp;H41)</f>
        <v>0</v>
      </c>
      <c r="J40" s="37">
        <f>J28+($J$57-$J$2)/BinDivisor</f>
        <v>1456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0.059090909090909104</v>
      </c>
      <c r="O40" s="38">
        <f>COUNTIF(Vertices[Eigenvector Centrality],"&gt;= "&amp;N40)-COUNTIF(Vertices[Eigenvector Centrality],"&gt;="&amp;N41)</f>
        <v>0</v>
      </c>
      <c r="P40" s="37">
        <f>P28+($P$57-$P$2)/BinDivisor</f>
        <v>12.75452712727273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27.981818181818173</v>
      </c>
      <c r="G41" s="40">
        <f>COUNTIF(Vertices[In-Degree],"&gt;= "&amp;F41)-COUNTIF(Vertices[In-Degree],"&gt;="&amp;F42)</f>
        <v>0</v>
      </c>
      <c r="H41" s="39">
        <f aca="true" t="shared" si="12" ref="H41:H56">H40+($H$57-$H$2)/BinDivisor</f>
        <v>16.199999999999996</v>
      </c>
      <c r="I41" s="40">
        <f>COUNTIF(Vertices[Out-Degree],"&gt;= "&amp;H41)-COUNTIF(Vertices[Out-Degree],"&gt;="&amp;H42)</f>
        <v>0</v>
      </c>
      <c r="J41" s="39">
        <f aca="true" t="shared" si="13" ref="J41:J56">J40+($J$57-$J$2)/BinDivisor</f>
        <v>1512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36</v>
      </c>
      <c r="N41" s="39">
        <f aca="true" t="shared" si="15" ref="N41:N56">N40+($N$57-$N$2)/BinDivisor</f>
        <v>0.06136363636363638</v>
      </c>
      <c r="O41" s="40">
        <f>COUNTIF(Vertices[Eigenvector Centrality],"&gt;= "&amp;N41)-COUNTIF(Vertices[Eigenvector Centrality],"&gt;="&amp;N42)</f>
        <v>0</v>
      </c>
      <c r="P41" s="39">
        <f aca="true" t="shared" si="16" ref="P41:P56">P40+($P$57-$P$2)/BinDivisor</f>
        <v>13.227947709090913</v>
      </c>
      <c r="Q41" s="40">
        <f>COUNTIF(Vertices[PageRank],"&gt;= "&amp;P41)-COUNTIF(Vertices[PageRank],"&gt;="&amp;P42)</f>
        <v>0</v>
      </c>
      <c r="R41" s="39">
        <f aca="true" t="shared" si="17" ref="R41:R56">R40+($R$57-$R$2)/BinDivisor</f>
        <v>0.490909090909091</v>
      </c>
      <c r="S41" s="44">
        <f>COUNTIF(Vertices[Clustering Coefficient],"&gt;= "&amp;R41)-COUNTIF(Vertices[Clustering Coefficient],"&gt;="&amp;R42)</f>
        <v>40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29.01818181818181</v>
      </c>
      <c r="G42" s="38">
        <f>COUNTIF(Vertices[In-Degree],"&gt;= "&amp;F42)-COUNTIF(Vertices[In-Degree],"&gt;="&amp;F43)</f>
        <v>0</v>
      </c>
      <c r="H42" s="37">
        <f t="shared" si="12"/>
        <v>16.799999999999997</v>
      </c>
      <c r="I42" s="38">
        <f>COUNTIF(Vertices[Out-Degree],"&gt;= "&amp;H42)-COUNTIF(Vertices[Out-Degree],"&gt;="&amp;H43)</f>
        <v>0</v>
      </c>
      <c r="J42" s="37">
        <f t="shared" si="13"/>
        <v>1568</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0.06363636363636364</v>
      </c>
      <c r="O42" s="38">
        <f>COUNTIF(Vertices[Eigenvector Centrality],"&gt;= "&amp;N42)-COUNTIF(Vertices[Eigenvector Centrality],"&gt;="&amp;N43)</f>
        <v>0</v>
      </c>
      <c r="P42" s="37">
        <f t="shared" si="16"/>
        <v>13.701368290909095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30.054545454545444</v>
      </c>
      <c r="G43" s="40">
        <f>COUNTIF(Vertices[In-Degree],"&gt;= "&amp;F43)-COUNTIF(Vertices[In-Degree],"&gt;="&amp;F44)</f>
        <v>0</v>
      </c>
      <c r="H43" s="39">
        <f t="shared" si="12"/>
        <v>17.4</v>
      </c>
      <c r="I43" s="40">
        <f>COUNTIF(Vertices[Out-Degree],"&gt;= "&amp;H43)-COUNTIF(Vertices[Out-Degree],"&gt;="&amp;H44)</f>
        <v>0</v>
      </c>
      <c r="J43" s="39">
        <f t="shared" si="13"/>
        <v>1624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0.06590909090909092</v>
      </c>
      <c r="O43" s="40">
        <f>COUNTIF(Vertices[Eigenvector Centrality],"&gt;= "&amp;N43)-COUNTIF(Vertices[Eigenvector Centrality],"&gt;="&amp;N44)</f>
        <v>0</v>
      </c>
      <c r="P43" s="39">
        <f t="shared" si="16"/>
        <v>14.174788872727277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31.09090909090908</v>
      </c>
      <c r="G44" s="38">
        <f>COUNTIF(Vertices[In-Degree],"&gt;= "&amp;F44)-COUNTIF(Vertices[In-Degree],"&gt;="&amp;F45)</f>
        <v>0</v>
      </c>
      <c r="H44" s="37">
        <f t="shared" si="12"/>
        <v>18</v>
      </c>
      <c r="I44" s="38">
        <f>COUNTIF(Vertices[Out-Degree],"&gt;= "&amp;H44)-COUNTIF(Vertices[Out-Degree],"&gt;="&amp;H45)</f>
        <v>0</v>
      </c>
      <c r="J44" s="37">
        <f t="shared" si="13"/>
        <v>1680</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0.06818181818181819</v>
      </c>
      <c r="O44" s="38">
        <f>COUNTIF(Vertices[Eigenvector Centrality],"&gt;= "&amp;N44)-COUNTIF(Vertices[Eigenvector Centrality],"&gt;="&amp;N45)</f>
        <v>0</v>
      </c>
      <c r="P44" s="37">
        <f t="shared" si="16"/>
        <v>14.648209454545459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32.12727272727272</v>
      </c>
      <c r="G45" s="40">
        <f>COUNTIF(Vertices[In-Degree],"&gt;= "&amp;F45)-COUNTIF(Vertices[In-Degree],"&gt;="&amp;F46)</f>
        <v>0</v>
      </c>
      <c r="H45" s="39">
        <f t="shared" si="12"/>
        <v>18.6</v>
      </c>
      <c r="I45" s="40">
        <f>COUNTIF(Vertices[Out-Degree],"&gt;= "&amp;H45)-COUNTIF(Vertices[Out-Degree],"&gt;="&amp;H46)</f>
        <v>0</v>
      </c>
      <c r="J45" s="39">
        <f t="shared" si="13"/>
        <v>1736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0.07045454545454546</v>
      </c>
      <c r="O45" s="40">
        <f>COUNTIF(Vertices[Eigenvector Centrality],"&gt;= "&amp;N45)-COUNTIF(Vertices[Eigenvector Centrality],"&gt;="&amp;N46)</f>
        <v>0</v>
      </c>
      <c r="P45" s="39">
        <f t="shared" si="16"/>
        <v>15.12163003636364</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33.16363636363636</v>
      </c>
      <c r="G46" s="38">
        <f>COUNTIF(Vertices[In-Degree],"&gt;= "&amp;F46)-COUNTIF(Vertices[In-Degree],"&gt;="&amp;F47)</f>
        <v>0</v>
      </c>
      <c r="H46" s="37">
        <f t="shared" si="12"/>
        <v>19.200000000000003</v>
      </c>
      <c r="I46" s="38">
        <f>COUNTIF(Vertices[Out-Degree],"&gt;= "&amp;H46)-COUNTIF(Vertices[Out-Degree],"&gt;="&amp;H47)</f>
        <v>0</v>
      </c>
      <c r="J46" s="37">
        <f t="shared" si="13"/>
        <v>1792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0.07272727272727274</v>
      </c>
      <c r="O46" s="38">
        <f>COUNTIF(Vertices[Eigenvector Centrality],"&gt;= "&amp;N46)-COUNTIF(Vertices[Eigenvector Centrality],"&gt;="&amp;N47)</f>
        <v>0</v>
      </c>
      <c r="P46" s="37">
        <f t="shared" si="16"/>
        <v>15.595050618181823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34.199999999999996</v>
      </c>
      <c r="G47" s="40">
        <f>COUNTIF(Vertices[In-Degree],"&gt;= "&amp;F47)-COUNTIF(Vertices[In-Degree],"&gt;="&amp;F48)</f>
        <v>0</v>
      </c>
      <c r="H47" s="39">
        <f t="shared" si="12"/>
        <v>19.800000000000004</v>
      </c>
      <c r="I47" s="40">
        <f>COUNTIF(Vertices[Out-Degree],"&gt;= "&amp;H47)-COUNTIF(Vertices[Out-Degree],"&gt;="&amp;H48)</f>
        <v>0</v>
      </c>
      <c r="J47" s="39">
        <f t="shared" si="13"/>
        <v>1848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0.07500000000000001</v>
      </c>
      <c r="O47" s="40">
        <f>COUNTIF(Vertices[Eigenvector Centrality],"&gt;= "&amp;N47)-COUNTIF(Vertices[Eigenvector Centrality],"&gt;="&amp;N48)</f>
        <v>0</v>
      </c>
      <c r="P47" s="39">
        <f t="shared" si="16"/>
        <v>16.068471200000005</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35.236363636363635</v>
      </c>
      <c r="G48" s="38">
        <f>COUNTIF(Vertices[In-Degree],"&gt;= "&amp;F48)-COUNTIF(Vertices[In-Degree],"&gt;="&amp;F49)</f>
        <v>0</v>
      </c>
      <c r="H48" s="37">
        <f t="shared" si="12"/>
        <v>20.400000000000006</v>
      </c>
      <c r="I48" s="38">
        <f>COUNTIF(Vertices[Out-Degree],"&gt;= "&amp;H48)-COUNTIF(Vertices[Out-Degree],"&gt;="&amp;H49)</f>
        <v>0</v>
      </c>
      <c r="J48" s="37">
        <f t="shared" si="13"/>
        <v>1904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0.07727272727272728</v>
      </c>
      <c r="O48" s="38">
        <f>COUNTIF(Vertices[Eigenvector Centrality],"&gt;= "&amp;N48)-COUNTIF(Vertices[Eigenvector Centrality],"&gt;="&amp;N49)</f>
        <v>0</v>
      </c>
      <c r="P48" s="37">
        <f t="shared" si="16"/>
        <v>16.541891781818187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36.27272727272727</v>
      </c>
      <c r="G49" s="40">
        <f>COUNTIF(Vertices[In-Degree],"&gt;= "&amp;F49)-COUNTIF(Vertices[In-Degree],"&gt;="&amp;F50)</f>
        <v>0</v>
      </c>
      <c r="H49" s="39">
        <f t="shared" si="12"/>
        <v>21.000000000000007</v>
      </c>
      <c r="I49" s="40">
        <f>COUNTIF(Vertices[Out-Degree],"&gt;= "&amp;H49)-COUNTIF(Vertices[Out-Degree],"&gt;="&amp;H50)</f>
        <v>0</v>
      </c>
      <c r="J49" s="39">
        <f t="shared" si="13"/>
        <v>1960</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0.07954545454545456</v>
      </c>
      <c r="O49" s="40">
        <f>COUNTIF(Vertices[Eigenvector Centrality],"&gt;= "&amp;N49)-COUNTIF(Vertices[Eigenvector Centrality],"&gt;="&amp;N50)</f>
        <v>0</v>
      </c>
      <c r="P49" s="39">
        <f t="shared" si="16"/>
        <v>17.01531236363637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37.30909090909091</v>
      </c>
      <c r="G50" s="38">
        <f>COUNTIF(Vertices[In-Degree],"&gt;= "&amp;F50)-COUNTIF(Vertices[In-Degree],"&gt;="&amp;F51)</f>
        <v>0</v>
      </c>
      <c r="H50" s="37">
        <f t="shared" si="12"/>
        <v>21.60000000000001</v>
      </c>
      <c r="I50" s="38">
        <f>COUNTIF(Vertices[Out-Degree],"&gt;= "&amp;H50)-COUNTIF(Vertices[Out-Degree],"&gt;="&amp;H51)</f>
        <v>1</v>
      </c>
      <c r="J50" s="37">
        <f t="shared" si="13"/>
        <v>2016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0.08181818181818183</v>
      </c>
      <c r="O50" s="38">
        <f>COUNTIF(Vertices[Eigenvector Centrality],"&gt;= "&amp;N50)-COUNTIF(Vertices[Eigenvector Centrality],"&gt;="&amp;N51)</f>
        <v>0</v>
      </c>
      <c r="P50" s="37">
        <f t="shared" si="16"/>
        <v>17.48873294545455</v>
      </c>
      <c r="Q50" s="38">
        <f>COUNTIF(Vertices[PageRank],"&gt;= "&amp;P50)-COUNTIF(Vertices[PageRank],"&gt;="&amp;P51)</f>
        <v>0</v>
      </c>
      <c r="R50" s="37">
        <f t="shared" si="17"/>
        <v>0.6545454545454547</v>
      </c>
      <c r="S50" s="43">
        <f>COUNTIF(Vertices[Clustering Coefficient],"&gt;= "&amp;R50)-COUNTIF(Vertices[Clustering Coefficient],"&gt;="&amp;R51)</f>
        <v>5</v>
      </c>
      <c r="T50" s="37" t="e">
        <f ca="1" t="shared" si="18"/>
        <v>#REF!</v>
      </c>
      <c r="U50" s="38" t="e">
        <f ca="1" t="shared" si="0"/>
        <v>#REF!</v>
      </c>
    </row>
    <row r="51" spans="4:21" ht="15">
      <c r="D51" s="32">
        <f t="shared" si="10"/>
        <v>0</v>
      </c>
      <c r="E51" s="3">
        <f>COUNTIF(Vertices[Degree],"&gt;= "&amp;D51)-COUNTIF(Vertices[Degree],"&gt;="&amp;D52)</f>
        <v>0</v>
      </c>
      <c r="F51" s="39">
        <f t="shared" si="11"/>
        <v>38.34545454545455</v>
      </c>
      <c r="G51" s="40">
        <f>COUNTIF(Vertices[In-Degree],"&gt;= "&amp;F51)-COUNTIF(Vertices[In-Degree],"&gt;="&amp;F52)</f>
        <v>0</v>
      </c>
      <c r="H51" s="39">
        <f t="shared" si="12"/>
        <v>22.20000000000001</v>
      </c>
      <c r="I51" s="40">
        <f>COUNTIF(Vertices[Out-Degree],"&gt;= "&amp;H51)-COUNTIF(Vertices[Out-Degree],"&gt;="&amp;H52)</f>
        <v>0</v>
      </c>
      <c r="J51" s="39">
        <f t="shared" si="13"/>
        <v>2072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0.0840909090909091</v>
      </c>
      <c r="O51" s="40">
        <f>COUNTIF(Vertices[Eigenvector Centrality],"&gt;= "&amp;N51)-COUNTIF(Vertices[Eigenvector Centrality],"&gt;="&amp;N52)</f>
        <v>0</v>
      </c>
      <c r="P51" s="39">
        <f t="shared" si="16"/>
        <v>17.962153527272733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39.38181818181819</v>
      </c>
      <c r="G52" s="38">
        <f>COUNTIF(Vertices[In-Degree],"&gt;= "&amp;F52)-COUNTIF(Vertices[In-Degree],"&gt;="&amp;F53)</f>
        <v>0</v>
      </c>
      <c r="H52" s="37">
        <f t="shared" si="12"/>
        <v>22.80000000000001</v>
      </c>
      <c r="I52" s="38">
        <f>COUNTIF(Vertices[Out-Degree],"&gt;= "&amp;H52)-COUNTIF(Vertices[Out-Degree],"&gt;="&amp;H53)</f>
        <v>0</v>
      </c>
      <c r="J52" s="37">
        <f t="shared" si="13"/>
        <v>2128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0.08636363636363638</v>
      </c>
      <c r="O52" s="38">
        <f>COUNTIF(Vertices[Eigenvector Centrality],"&gt;= "&amp;N52)-COUNTIF(Vertices[Eigenvector Centrality],"&gt;="&amp;N53)</f>
        <v>0</v>
      </c>
      <c r="P52" s="37">
        <f t="shared" si="16"/>
        <v>18.435574109090915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40.41818181818183</v>
      </c>
      <c r="G53" s="40">
        <f>COUNTIF(Vertices[In-Degree],"&gt;= "&amp;F53)-COUNTIF(Vertices[In-Degree],"&gt;="&amp;F54)</f>
        <v>0</v>
      </c>
      <c r="H53" s="39">
        <f t="shared" si="12"/>
        <v>23.400000000000013</v>
      </c>
      <c r="I53" s="40">
        <f>COUNTIF(Vertices[Out-Degree],"&gt;= "&amp;H53)-COUNTIF(Vertices[Out-Degree],"&gt;="&amp;H54)</f>
        <v>0</v>
      </c>
      <c r="J53" s="39">
        <f t="shared" si="13"/>
        <v>2184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0.08863636363636365</v>
      </c>
      <c r="O53" s="40">
        <f>COUNTIF(Vertices[Eigenvector Centrality],"&gt;= "&amp;N53)-COUNTIF(Vertices[Eigenvector Centrality],"&gt;="&amp;N54)</f>
        <v>0</v>
      </c>
      <c r="P53" s="39">
        <f t="shared" si="16"/>
        <v>18.908994690909097</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41.45454545454547</v>
      </c>
      <c r="G54" s="38">
        <f>COUNTIF(Vertices[In-Degree],"&gt;= "&amp;F54)-COUNTIF(Vertices[In-Degree],"&gt;="&amp;F55)</f>
        <v>0</v>
      </c>
      <c r="H54" s="37">
        <f t="shared" si="12"/>
        <v>24.000000000000014</v>
      </c>
      <c r="I54" s="38">
        <f>COUNTIF(Vertices[Out-Degree],"&gt;= "&amp;H54)-COUNTIF(Vertices[Out-Degree],"&gt;="&amp;H55)</f>
        <v>0</v>
      </c>
      <c r="J54" s="37">
        <f t="shared" si="13"/>
        <v>2240</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0.09090909090909093</v>
      </c>
      <c r="O54" s="38">
        <f>COUNTIF(Vertices[Eigenvector Centrality],"&gt;= "&amp;N54)-COUNTIF(Vertices[Eigenvector Centrality],"&gt;="&amp;N55)</f>
        <v>0</v>
      </c>
      <c r="P54" s="37">
        <f t="shared" si="16"/>
        <v>19.38241527272728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42.490909090909106</v>
      </c>
      <c r="G55" s="40">
        <f>COUNTIF(Vertices[In-Degree],"&gt;= "&amp;F55)-COUNTIF(Vertices[In-Degree],"&gt;="&amp;F56)</f>
        <v>0</v>
      </c>
      <c r="H55" s="39">
        <f t="shared" si="12"/>
        <v>24.600000000000016</v>
      </c>
      <c r="I55" s="40">
        <f>COUNTIF(Vertices[Out-Degree],"&gt;= "&amp;H55)-COUNTIF(Vertices[Out-Degree],"&gt;="&amp;H56)</f>
        <v>0</v>
      </c>
      <c r="J55" s="39">
        <f t="shared" si="13"/>
        <v>2296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0.0931818181818182</v>
      </c>
      <c r="O55" s="40">
        <f>COUNTIF(Vertices[Eigenvector Centrality],"&gt;= "&amp;N55)-COUNTIF(Vertices[Eigenvector Centrality],"&gt;="&amp;N56)</f>
        <v>0</v>
      </c>
      <c r="P55" s="39">
        <f t="shared" si="16"/>
        <v>19.85583585454546</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43.527272727272745</v>
      </c>
      <c r="G56" s="38">
        <f>COUNTIF(Vertices[In-Degree],"&gt;= "&amp;F56)-COUNTIF(Vertices[In-Degree],"&gt;="&amp;F57)</f>
        <v>0</v>
      </c>
      <c r="H56" s="37">
        <f t="shared" si="12"/>
        <v>25.200000000000017</v>
      </c>
      <c r="I56" s="38">
        <f>COUNTIF(Vertices[Out-Degree],"&gt;= "&amp;H56)-COUNTIF(Vertices[Out-Degree],"&gt;="&amp;H57)</f>
        <v>0</v>
      </c>
      <c r="J56" s="37">
        <f t="shared" si="13"/>
        <v>2352</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0.09545454545454547</v>
      </c>
      <c r="O56" s="38">
        <f>COUNTIF(Vertices[Eigenvector Centrality],"&gt;= "&amp;N56)-COUNTIF(Vertices[Eigenvector Centrality],"&gt;="&amp;N57)</f>
        <v>0</v>
      </c>
      <c r="P56" s="37">
        <f t="shared" si="16"/>
        <v>20.329256436363643</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57</v>
      </c>
      <c r="G57" s="42">
        <f>COUNTIF(Vertices[In-Degree],"&gt;= "&amp;F57)-COUNTIF(Vertices[In-Degree],"&gt;="&amp;F58)</f>
        <v>1</v>
      </c>
      <c r="H57" s="41">
        <f>MAX(Vertices[Out-Degree])</f>
        <v>33</v>
      </c>
      <c r="I57" s="42">
        <f>COUNTIF(Vertices[Out-Degree],"&gt;= "&amp;H57)-COUNTIF(Vertices[Out-Degree],"&gt;="&amp;H58)</f>
        <v>1</v>
      </c>
      <c r="J57" s="41">
        <f>MAX(Vertices[Betweenness Centrality])</f>
        <v>3080</v>
      </c>
      <c r="K57" s="42">
        <f>COUNTIF(Vertices[Betweenness Centrality],"&gt;= "&amp;J57)-COUNTIF(Vertices[Betweenness Centrality],"&gt;="&amp;J58)</f>
        <v>1</v>
      </c>
      <c r="L57" s="41">
        <f>MAX(Vertices[Closeness Centrality])</f>
        <v>1</v>
      </c>
      <c r="M57" s="42">
        <f>COUNTIF(Vertices[Closeness Centrality],"&gt;= "&amp;L57)-COUNTIF(Vertices[Closeness Centrality],"&gt;="&amp;L58)</f>
        <v>172</v>
      </c>
      <c r="N57" s="41">
        <f>MAX(Vertices[Eigenvector Centrality])</f>
        <v>0.125</v>
      </c>
      <c r="O57" s="42">
        <f>COUNTIF(Vertices[Eigenvector Centrality],"&gt;= "&amp;N57)-COUNTIF(Vertices[Eigenvector Centrality],"&gt;="&amp;N58)</f>
        <v>1</v>
      </c>
      <c r="P57" s="41">
        <f>MAX(Vertices[PageRank])</f>
        <v>26.483724</v>
      </c>
      <c r="Q57" s="42">
        <f>COUNTIF(Vertices[PageRank],"&gt;= "&amp;P57)-COUNTIF(Vertices[PageRank],"&gt;="&amp;P58)</f>
        <v>1</v>
      </c>
      <c r="R57" s="41">
        <f>MAX(Vertices[Clustering Coefficient])</f>
        <v>1</v>
      </c>
      <c r="S57" s="45">
        <f>COUNTIF(Vertices[Clustering Coefficient],"&gt;= "&amp;R57)-COUNTIF(Vertices[Clustering Coefficient],"&gt;="&amp;R58)</f>
        <v>15</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57</v>
      </c>
    </row>
    <row r="71" spans="1:2" ht="15">
      <c r="A71" s="33" t="s">
        <v>90</v>
      </c>
      <c r="B71" s="47">
        <f>_xlfn.IFERROR(AVERAGE(Vertices[In-Degree]),NoMetricMessage)</f>
        <v>0.993920972644377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33</v>
      </c>
    </row>
    <row r="85" spans="1:2" ht="15">
      <c r="A85" s="33" t="s">
        <v>96</v>
      </c>
      <c r="B85" s="47">
        <f>_xlfn.IFERROR(AVERAGE(Vertices[Out-Degree]),NoMetricMessage)</f>
        <v>0.993920972644377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3080</v>
      </c>
    </row>
    <row r="99" spans="1:2" ht="15">
      <c r="A99" s="33" t="s">
        <v>102</v>
      </c>
      <c r="B99" s="47">
        <f>_xlfn.IFERROR(AVERAGE(Vertices[Betweenness Centrality]),NoMetricMessage)</f>
        <v>9.446808510638299</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0.34497032674772043</v>
      </c>
    </row>
    <row r="114" spans="1:2" ht="15">
      <c r="A114" s="33" t="s">
        <v>109</v>
      </c>
      <c r="B114" s="47">
        <f>_xlfn.IFERROR(MEDIAN(Vertices[Closeness Centrality]),NoMetricMessage)</f>
        <v>0.1</v>
      </c>
    </row>
    <row r="125" spans="1:2" ht="15">
      <c r="A125" s="33" t="s">
        <v>112</v>
      </c>
      <c r="B125" s="47">
        <f>IF(COUNT(Vertices[Eigenvector Centrality])&gt;0,N2,NoMetricMessage)</f>
        <v>0</v>
      </c>
    </row>
    <row r="126" spans="1:2" ht="15">
      <c r="A126" s="33" t="s">
        <v>113</v>
      </c>
      <c r="B126" s="47">
        <f>IF(COUNT(Vertices[Eigenvector Centrality])&gt;0,N57,NoMetricMessage)</f>
        <v>0.125</v>
      </c>
    </row>
    <row r="127" spans="1:2" ht="15">
      <c r="A127" s="33" t="s">
        <v>114</v>
      </c>
      <c r="B127" s="47">
        <f>_xlfn.IFERROR(AVERAGE(Vertices[Eigenvector Centrality]),NoMetricMessage)</f>
        <v>0.001519756838905775</v>
      </c>
    </row>
    <row r="128" spans="1:2" ht="15">
      <c r="A128" s="33" t="s">
        <v>115</v>
      </c>
      <c r="B128" s="47">
        <f>_xlfn.IFERROR(MEDIAN(Vertices[Eigenvector Centrality]),NoMetricMessage)</f>
        <v>0</v>
      </c>
    </row>
    <row r="139" spans="1:2" ht="15">
      <c r="A139" s="33" t="s">
        <v>140</v>
      </c>
      <c r="B139" s="47">
        <f>IF(COUNT(Vertices[PageRank])&gt;0,P2,NoMetricMessage)</f>
        <v>0.445592</v>
      </c>
    </row>
    <row r="140" spans="1:2" ht="15">
      <c r="A140" s="33" t="s">
        <v>141</v>
      </c>
      <c r="B140" s="47">
        <f>IF(COUNT(Vertices[PageRank])&gt;0,P57,NoMetricMessage)</f>
        <v>26.483724</v>
      </c>
    </row>
    <row r="141" spans="1:2" ht="15">
      <c r="A141" s="33" t="s">
        <v>142</v>
      </c>
      <c r="B141" s="47">
        <f>_xlfn.IFERROR(AVERAGE(Vertices[PageRank]),NoMetricMessage)</f>
        <v>0.9999991124620093</v>
      </c>
    </row>
    <row r="142" spans="1:2" ht="15">
      <c r="A142" s="33" t="s">
        <v>143</v>
      </c>
      <c r="B142" s="47">
        <f>_xlfn.IFERROR(MEDIAN(Vertices[PageRank]),NoMetricMessage)</f>
        <v>0.999999</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0.0646348205998662</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8109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9676</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174</v>
      </c>
      <c r="K7" t="s">
        <v>9675</v>
      </c>
    </row>
    <row r="8" spans="1:11" ht="15">
      <c r="A8"/>
      <c r="B8">
        <v>2</v>
      </c>
      <c r="C8">
        <v>2</v>
      </c>
      <c r="D8" t="s">
        <v>61</v>
      </c>
      <c r="E8" t="s">
        <v>61</v>
      </c>
      <c r="H8" t="s">
        <v>73</v>
      </c>
      <c r="J8" t="s">
        <v>175</v>
      </c>
      <c r="K8" t="s">
        <v>8421</v>
      </c>
    </row>
    <row r="9" spans="1:11" ht="409.5">
      <c r="A9"/>
      <c r="B9">
        <v>3</v>
      </c>
      <c r="C9">
        <v>4</v>
      </c>
      <c r="D9" t="s">
        <v>62</v>
      </c>
      <c r="E9" t="s">
        <v>62</v>
      </c>
      <c r="H9" t="s">
        <v>74</v>
      </c>
      <c r="J9" t="s">
        <v>8115</v>
      </c>
      <c r="K9" s="13" t="s">
        <v>9677</v>
      </c>
    </row>
    <row r="10" spans="1:11" ht="409.5">
      <c r="A10"/>
      <c r="B10">
        <v>4</v>
      </c>
      <c r="D10" t="s">
        <v>63</v>
      </c>
      <c r="E10" t="s">
        <v>63</v>
      </c>
      <c r="H10" t="s">
        <v>75</v>
      </c>
      <c r="J10" t="s">
        <v>8425</v>
      </c>
      <c r="K10" s="13" t="s">
        <v>9678</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8427</v>
      </c>
      <c r="B2" s="131" t="s">
        <v>8428</v>
      </c>
      <c r="C2" s="52" t="s">
        <v>8429</v>
      </c>
    </row>
    <row r="3" spans="1:3" ht="15">
      <c r="A3" s="130" t="s">
        <v>8116</v>
      </c>
      <c r="B3" s="130" t="s">
        <v>8116</v>
      </c>
      <c r="C3" s="34">
        <v>57</v>
      </c>
    </row>
    <row r="4" spans="1:3" ht="15">
      <c r="A4" s="130" t="s">
        <v>3982</v>
      </c>
      <c r="B4" s="130" t="s">
        <v>3982</v>
      </c>
      <c r="C4" s="34">
        <v>78</v>
      </c>
    </row>
    <row r="5" spans="1:3" ht="15">
      <c r="A5" s="130" t="s">
        <v>8117</v>
      </c>
      <c r="B5" s="130" t="s">
        <v>8117</v>
      </c>
      <c r="C5" s="34">
        <v>59</v>
      </c>
    </row>
    <row r="6" spans="1:3" ht="15">
      <c r="A6" s="130" t="s">
        <v>8118</v>
      </c>
      <c r="B6" s="130" t="s">
        <v>8118</v>
      </c>
      <c r="C6" s="34">
        <v>26</v>
      </c>
    </row>
    <row r="7" spans="1:3" ht="15">
      <c r="A7" s="130" t="s">
        <v>8119</v>
      </c>
      <c r="B7" s="130" t="s">
        <v>8119</v>
      </c>
      <c r="C7" s="34">
        <v>11</v>
      </c>
    </row>
    <row r="8" spans="1:3" ht="15">
      <c r="A8" s="130" t="s">
        <v>8120</v>
      </c>
      <c r="B8" s="130" t="s">
        <v>8120</v>
      </c>
      <c r="C8" s="34">
        <v>11</v>
      </c>
    </row>
    <row r="9" spans="1:3" ht="15">
      <c r="A9" s="130" t="s">
        <v>8121</v>
      </c>
      <c r="B9" s="130" t="s">
        <v>8121</v>
      </c>
      <c r="C9" s="34">
        <v>10</v>
      </c>
    </row>
    <row r="10" spans="1:3" ht="15">
      <c r="A10" s="130" t="s">
        <v>8122</v>
      </c>
      <c r="B10" s="130" t="s">
        <v>8122</v>
      </c>
      <c r="C10" s="34">
        <v>15</v>
      </c>
    </row>
    <row r="11" spans="1:3" ht="15">
      <c r="A11" s="130" t="s">
        <v>8123</v>
      </c>
      <c r="B11" s="130" t="s">
        <v>8123</v>
      </c>
      <c r="C11" s="34">
        <v>19</v>
      </c>
    </row>
    <row r="12" spans="1:3" ht="15">
      <c r="A12" s="130" t="s">
        <v>8124</v>
      </c>
      <c r="B12" s="130" t="s">
        <v>8124</v>
      </c>
      <c r="C12" s="34">
        <v>7</v>
      </c>
    </row>
    <row r="13" spans="1:3" ht="15">
      <c r="A13" s="130" t="s">
        <v>8125</v>
      </c>
      <c r="B13" s="130" t="s">
        <v>8125</v>
      </c>
      <c r="C13" s="34">
        <v>10</v>
      </c>
    </row>
    <row r="14" spans="1:3" ht="15">
      <c r="A14" s="130" t="s">
        <v>8126</v>
      </c>
      <c r="B14" s="130" t="s">
        <v>8126</v>
      </c>
      <c r="C14" s="34">
        <v>6</v>
      </c>
    </row>
    <row r="15" spans="1:3" ht="15">
      <c r="A15" s="130" t="s">
        <v>8127</v>
      </c>
      <c r="B15" s="130" t="s">
        <v>8127</v>
      </c>
      <c r="C15" s="34">
        <v>16</v>
      </c>
    </row>
    <row r="16" spans="1:3" ht="15">
      <c r="A16" s="130" t="s">
        <v>8128</v>
      </c>
      <c r="B16" s="130" t="s">
        <v>8128</v>
      </c>
      <c r="C16" s="34">
        <v>5</v>
      </c>
    </row>
    <row r="17" spans="1:3" ht="15">
      <c r="A17" s="130" t="s">
        <v>8129</v>
      </c>
      <c r="B17" s="130" t="s">
        <v>8129</v>
      </c>
      <c r="C17" s="34">
        <v>7</v>
      </c>
    </row>
    <row r="18" spans="1:3" ht="15">
      <c r="A18" s="130" t="s">
        <v>8130</v>
      </c>
      <c r="B18" s="130" t="s">
        <v>8130</v>
      </c>
      <c r="C18" s="34">
        <v>5</v>
      </c>
    </row>
    <row r="19" spans="1:3" ht="15">
      <c r="A19" s="130" t="s">
        <v>8131</v>
      </c>
      <c r="B19" s="130" t="s">
        <v>8131</v>
      </c>
      <c r="C19" s="34">
        <v>4</v>
      </c>
    </row>
    <row r="20" spans="1:3" ht="15">
      <c r="A20" s="130" t="s">
        <v>8132</v>
      </c>
      <c r="B20" s="130" t="s">
        <v>8132</v>
      </c>
      <c r="C20" s="34">
        <v>8</v>
      </c>
    </row>
    <row r="21" spans="1:3" ht="15">
      <c r="A21" s="130" t="s">
        <v>8133</v>
      </c>
      <c r="B21" s="130" t="s">
        <v>8133</v>
      </c>
      <c r="C21" s="34">
        <v>5</v>
      </c>
    </row>
    <row r="22" spans="1:3" ht="15">
      <c r="A22" s="130" t="s">
        <v>8134</v>
      </c>
      <c r="B22" s="130" t="s">
        <v>8134</v>
      </c>
      <c r="C22" s="34">
        <v>5</v>
      </c>
    </row>
    <row r="23" spans="1:3" ht="15">
      <c r="A23" s="130" t="s">
        <v>8135</v>
      </c>
      <c r="B23" s="130" t="s">
        <v>8135</v>
      </c>
      <c r="C23" s="34">
        <v>4</v>
      </c>
    </row>
    <row r="24" spans="1:3" ht="15">
      <c r="A24" s="130" t="s">
        <v>8136</v>
      </c>
      <c r="B24" s="130" t="s">
        <v>8136</v>
      </c>
      <c r="C24" s="34">
        <v>3</v>
      </c>
    </row>
    <row r="25" spans="1:3" ht="15">
      <c r="A25" s="130" t="s">
        <v>8137</v>
      </c>
      <c r="B25" s="130" t="s">
        <v>8137</v>
      </c>
      <c r="C25" s="34">
        <v>4</v>
      </c>
    </row>
    <row r="26" spans="1:3" ht="15">
      <c r="A26" s="130" t="s">
        <v>8138</v>
      </c>
      <c r="B26" s="130" t="s">
        <v>8138</v>
      </c>
      <c r="C26" s="34">
        <v>4</v>
      </c>
    </row>
    <row r="27" spans="1:3" ht="15">
      <c r="A27" s="130" t="s">
        <v>8139</v>
      </c>
      <c r="B27" s="130" t="s">
        <v>8139</v>
      </c>
      <c r="C27" s="34">
        <v>3</v>
      </c>
    </row>
    <row r="28" spans="1:3" ht="15">
      <c r="A28" s="130" t="s">
        <v>8140</v>
      </c>
      <c r="B28" s="130" t="s">
        <v>8140</v>
      </c>
      <c r="C28" s="34">
        <v>3</v>
      </c>
    </row>
    <row r="29" spans="1:3" ht="15">
      <c r="A29" s="130" t="s">
        <v>8141</v>
      </c>
      <c r="B29" s="130" t="s">
        <v>8141</v>
      </c>
      <c r="C29" s="34">
        <v>4</v>
      </c>
    </row>
    <row r="30" spans="1:3" ht="15">
      <c r="A30" s="130" t="s">
        <v>8142</v>
      </c>
      <c r="B30" s="130" t="s">
        <v>8142</v>
      </c>
      <c r="C30" s="34">
        <v>3</v>
      </c>
    </row>
    <row r="31" spans="1:3" ht="15">
      <c r="A31" s="130" t="s">
        <v>8143</v>
      </c>
      <c r="B31" s="130" t="s">
        <v>8143</v>
      </c>
      <c r="C31" s="34">
        <v>3</v>
      </c>
    </row>
    <row r="32" spans="1:3" ht="15">
      <c r="A32" s="130" t="s">
        <v>8144</v>
      </c>
      <c r="B32" s="130" t="s">
        <v>8144</v>
      </c>
      <c r="C32" s="34">
        <v>3</v>
      </c>
    </row>
    <row r="33" spans="1:3" ht="15">
      <c r="A33" s="130" t="s">
        <v>8145</v>
      </c>
      <c r="B33" s="130" t="s">
        <v>8145</v>
      </c>
      <c r="C33" s="34">
        <v>3</v>
      </c>
    </row>
    <row r="34" spans="1:3" ht="15">
      <c r="A34" s="130" t="s">
        <v>8146</v>
      </c>
      <c r="B34" s="130" t="s">
        <v>8146</v>
      </c>
      <c r="C34" s="34">
        <v>3</v>
      </c>
    </row>
    <row r="35" spans="1:3" ht="15">
      <c r="A35" s="130" t="s">
        <v>8147</v>
      </c>
      <c r="B35" s="130" t="s">
        <v>8147</v>
      </c>
      <c r="C35" s="34">
        <v>2</v>
      </c>
    </row>
    <row r="36" spans="1:3" ht="15">
      <c r="A36" s="130" t="s">
        <v>8148</v>
      </c>
      <c r="B36" s="130" t="s">
        <v>8148</v>
      </c>
      <c r="C36" s="34">
        <v>4</v>
      </c>
    </row>
    <row r="37" spans="1:3" ht="15">
      <c r="A37" s="130" t="s">
        <v>8149</v>
      </c>
      <c r="B37" s="130" t="s">
        <v>8149</v>
      </c>
      <c r="C37" s="34">
        <v>2</v>
      </c>
    </row>
    <row r="38" spans="1:3" ht="15">
      <c r="A38" s="130" t="s">
        <v>8150</v>
      </c>
      <c r="B38" s="130" t="s">
        <v>8150</v>
      </c>
      <c r="C38" s="34">
        <v>2</v>
      </c>
    </row>
    <row r="39" spans="1:3" ht="15">
      <c r="A39" s="130" t="s">
        <v>8151</v>
      </c>
      <c r="B39" s="130" t="s">
        <v>8151</v>
      </c>
      <c r="C39" s="34">
        <v>3</v>
      </c>
    </row>
    <row r="40" spans="1:3" ht="15">
      <c r="A40" s="130" t="s">
        <v>8152</v>
      </c>
      <c r="B40" s="130" t="s">
        <v>8152</v>
      </c>
      <c r="C40" s="34">
        <v>4</v>
      </c>
    </row>
    <row r="41" spans="1:3" ht="15">
      <c r="A41" s="130" t="s">
        <v>8153</v>
      </c>
      <c r="B41" s="130" t="s">
        <v>8153</v>
      </c>
      <c r="C41" s="34">
        <v>3</v>
      </c>
    </row>
    <row r="42" spans="1:3" ht="15">
      <c r="A42" s="130" t="s">
        <v>8154</v>
      </c>
      <c r="B42" s="130" t="s">
        <v>8154</v>
      </c>
      <c r="C42" s="34">
        <v>3</v>
      </c>
    </row>
    <row r="43" spans="1:3" ht="15">
      <c r="A43" s="130" t="s">
        <v>8155</v>
      </c>
      <c r="B43" s="130" t="s">
        <v>8155</v>
      </c>
      <c r="C43" s="34">
        <v>2</v>
      </c>
    </row>
    <row r="44" spans="1:3" ht="15">
      <c r="A44" s="130" t="s">
        <v>8156</v>
      </c>
      <c r="B44" s="130" t="s">
        <v>8156</v>
      </c>
      <c r="C44" s="34">
        <v>2</v>
      </c>
    </row>
    <row r="45" spans="1:3" ht="15">
      <c r="A45" s="130" t="s">
        <v>8157</v>
      </c>
      <c r="B45" s="130" t="s">
        <v>8157</v>
      </c>
      <c r="C45" s="34">
        <v>4</v>
      </c>
    </row>
    <row r="46" spans="1:3" ht="15">
      <c r="A46" s="130" t="s">
        <v>8158</v>
      </c>
      <c r="B46" s="130" t="s">
        <v>8158</v>
      </c>
      <c r="C46" s="34">
        <v>2</v>
      </c>
    </row>
    <row r="47" spans="1:3" ht="15">
      <c r="A47" s="130" t="s">
        <v>8159</v>
      </c>
      <c r="B47" s="130" t="s">
        <v>8159</v>
      </c>
      <c r="C47" s="34">
        <v>3</v>
      </c>
    </row>
    <row r="48" spans="1:3" ht="15">
      <c r="A48" s="130" t="s">
        <v>8160</v>
      </c>
      <c r="B48" s="130" t="s">
        <v>8160</v>
      </c>
      <c r="C48" s="34">
        <v>2</v>
      </c>
    </row>
    <row r="49" spans="1:3" ht="15">
      <c r="A49" s="130" t="s">
        <v>8161</v>
      </c>
      <c r="B49" s="130" t="s">
        <v>8161</v>
      </c>
      <c r="C49" s="34">
        <v>2</v>
      </c>
    </row>
    <row r="50" spans="1:3" ht="15">
      <c r="A50" s="130" t="s">
        <v>8162</v>
      </c>
      <c r="B50" s="130" t="s">
        <v>8162</v>
      </c>
      <c r="C50" s="34">
        <v>2</v>
      </c>
    </row>
    <row r="51" spans="1:3" ht="15">
      <c r="A51" s="130" t="s">
        <v>8163</v>
      </c>
      <c r="B51" s="130" t="s">
        <v>8163</v>
      </c>
      <c r="C51" s="34">
        <v>2</v>
      </c>
    </row>
    <row r="52" spans="1:3" ht="15">
      <c r="A52" s="130" t="s">
        <v>8164</v>
      </c>
      <c r="B52" s="130" t="s">
        <v>8164</v>
      </c>
      <c r="C52" s="34">
        <v>4</v>
      </c>
    </row>
    <row r="53" spans="1:3" ht="15">
      <c r="A53" s="130" t="s">
        <v>8165</v>
      </c>
      <c r="B53" s="130" t="s">
        <v>8165</v>
      </c>
      <c r="C53" s="34">
        <v>4</v>
      </c>
    </row>
    <row r="54" spans="1:3" ht="15">
      <c r="A54" s="130" t="s">
        <v>8166</v>
      </c>
      <c r="B54" s="130" t="s">
        <v>8166</v>
      </c>
      <c r="C54" s="34">
        <v>3</v>
      </c>
    </row>
    <row r="55" spans="1:3" ht="15">
      <c r="A55" s="130" t="s">
        <v>8167</v>
      </c>
      <c r="B55" s="130" t="s">
        <v>8167</v>
      </c>
      <c r="C55" s="34">
        <v>2</v>
      </c>
    </row>
    <row r="56" spans="1:3" ht="15">
      <c r="A56" s="130" t="s">
        <v>8168</v>
      </c>
      <c r="B56" s="130" t="s">
        <v>8168</v>
      </c>
      <c r="C56" s="34">
        <v>2</v>
      </c>
    </row>
    <row r="57" spans="1:3" ht="15">
      <c r="A57" s="130" t="s">
        <v>8169</v>
      </c>
      <c r="B57" s="130" t="s">
        <v>8169</v>
      </c>
      <c r="C57" s="34">
        <v>2</v>
      </c>
    </row>
    <row r="58" spans="1:3" ht="15">
      <c r="A58" s="130" t="s">
        <v>8170</v>
      </c>
      <c r="B58" s="130" t="s">
        <v>8170</v>
      </c>
      <c r="C58" s="34">
        <v>1</v>
      </c>
    </row>
    <row r="59" spans="1:3" ht="15">
      <c r="A59" s="130" t="s">
        <v>8171</v>
      </c>
      <c r="B59" s="130" t="s">
        <v>8171</v>
      </c>
      <c r="C59" s="34">
        <v>1</v>
      </c>
    </row>
    <row r="60" spans="1:3" ht="15">
      <c r="A60" s="130" t="s">
        <v>8172</v>
      </c>
      <c r="B60" s="130" t="s">
        <v>8172</v>
      </c>
      <c r="C60" s="34">
        <v>1</v>
      </c>
    </row>
    <row r="61" spans="1:3" ht="15">
      <c r="A61" s="130" t="s">
        <v>8173</v>
      </c>
      <c r="B61" s="130" t="s">
        <v>8173</v>
      </c>
      <c r="C61" s="34">
        <v>2</v>
      </c>
    </row>
    <row r="62" spans="1:3" ht="15">
      <c r="A62" s="130" t="s">
        <v>8174</v>
      </c>
      <c r="B62" s="130" t="s">
        <v>8174</v>
      </c>
      <c r="C62" s="34">
        <v>1</v>
      </c>
    </row>
    <row r="63" spans="1:3" ht="15">
      <c r="A63" s="130" t="s">
        <v>8175</v>
      </c>
      <c r="B63" s="130" t="s">
        <v>8175</v>
      </c>
      <c r="C63" s="34">
        <v>1</v>
      </c>
    </row>
    <row r="64" spans="1:3" ht="15">
      <c r="A64" s="130" t="s">
        <v>8176</v>
      </c>
      <c r="B64" s="130" t="s">
        <v>8176</v>
      </c>
      <c r="C64" s="34">
        <v>1</v>
      </c>
    </row>
    <row r="65" spans="1:3" ht="15">
      <c r="A65" s="130" t="s">
        <v>8177</v>
      </c>
      <c r="B65" s="130" t="s">
        <v>8177</v>
      </c>
      <c r="C65" s="34">
        <v>1</v>
      </c>
    </row>
    <row r="66" spans="1:3" ht="15">
      <c r="A66" s="130" t="s">
        <v>8178</v>
      </c>
      <c r="B66" s="130" t="s">
        <v>8178</v>
      </c>
      <c r="C66" s="34">
        <v>1</v>
      </c>
    </row>
    <row r="67" spans="1:3" ht="15">
      <c r="A67" s="130" t="s">
        <v>8179</v>
      </c>
      <c r="B67" s="130" t="s">
        <v>8179</v>
      </c>
      <c r="C67" s="34">
        <v>1</v>
      </c>
    </row>
    <row r="68" spans="1:3" ht="15">
      <c r="A68" s="130" t="s">
        <v>8180</v>
      </c>
      <c r="B68" s="130" t="s">
        <v>8180</v>
      </c>
      <c r="C68" s="34">
        <v>1</v>
      </c>
    </row>
    <row r="69" spans="1:3" ht="15">
      <c r="A69" s="130" t="s">
        <v>8181</v>
      </c>
      <c r="B69" s="130" t="s">
        <v>8181</v>
      </c>
      <c r="C69" s="34">
        <v>1</v>
      </c>
    </row>
    <row r="70" spans="1:3" ht="15">
      <c r="A70" s="130" t="s">
        <v>8182</v>
      </c>
      <c r="B70" s="130" t="s">
        <v>8182</v>
      </c>
      <c r="C70" s="34">
        <v>1</v>
      </c>
    </row>
    <row r="71" spans="1:3" ht="15">
      <c r="A71" s="130" t="s">
        <v>8183</v>
      </c>
      <c r="B71" s="130" t="s">
        <v>8183</v>
      </c>
      <c r="C71" s="34">
        <v>2</v>
      </c>
    </row>
    <row r="72" spans="1:3" ht="15">
      <c r="A72" s="130" t="s">
        <v>8184</v>
      </c>
      <c r="B72" s="130" t="s">
        <v>8184</v>
      </c>
      <c r="C72" s="34">
        <v>1</v>
      </c>
    </row>
    <row r="73" spans="1:3" ht="15">
      <c r="A73" s="130" t="s">
        <v>8185</v>
      </c>
      <c r="B73" s="130" t="s">
        <v>8185</v>
      </c>
      <c r="C73" s="34">
        <v>1</v>
      </c>
    </row>
    <row r="74" spans="1:3" ht="15">
      <c r="A74" s="130" t="s">
        <v>8186</v>
      </c>
      <c r="B74" s="130" t="s">
        <v>8186</v>
      </c>
      <c r="C74" s="34">
        <v>1</v>
      </c>
    </row>
    <row r="75" spans="1:3" ht="15">
      <c r="A75" s="130" t="s">
        <v>8187</v>
      </c>
      <c r="B75" s="130" t="s">
        <v>8187</v>
      </c>
      <c r="C75" s="34">
        <v>1</v>
      </c>
    </row>
    <row r="76" spans="1:3" ht="15">
      <c r="A76" s="130" t="s">
        <v>8188</v>
      </c>
      <c r="B76" s="130" t="s">
        <v>8188</v>
      </c>
      <c r="C76" s="34">
        <v>1</v>
      </c>
    </row>
    <row r="77" spans="1:3" ht="15">
      <c r="A77" s="130" t="s">
        <v>8189</v>
      </c>
      <c r="B77" s="130" t="s">
        <v>8189</v>
      </c>
      <c r="C77" s="34">
        <v>1</v>
      </c>
    </row>
    <row r="78" spans="1:3" ht="15">
      <c r="A78" s="130" t="s">
        <v>8190</v>
      </c>
      <c r="B78" s="130" t="s">
        <v>8190</v>
      </c>
      <c r="C78" s="34">
        <v>2</v>
      </c>
    </row>
    <row r="79" spans="1:3" ht="15">
      <c r="A79" s="130" t="s">
        <v>8191</v>
      </c>
      <c r="B79" s="130" t="s">
        <v>8191</v>
      </c>
      <c r="C79" s="34">
        <v>1</v>
      </c>
    </row>
    <row r="80" spans="1:3" ht="15">
      <c r="A80" s="130" t="s">
        <v>8192</v>
      </c>
      <c r="B80" s="130" t="s">
        <v>8192</v>
      </c>
      <c r="C80" s="34">
        <v>1</v>
      </c>
    </row>
    <row r="81" spans="1:3" ht="15">
      <c r="A81" s="130" t="s">
        <v>8193</v>
      </c>
      <c r="B81" s="130" t="s">
        <v>8193</v>
      </c>
      <c r="C81" s="34">
        <v>1</v>
      </c>
    </row>
    <row r="82" spans="1:3" ht="15">
      <c r="A82" s="130" t="s">
        <v>8194</v>
      </c>
      <c r="B82" s="130" t="s">
        <v>8194</v>
      </c>
      <c r="C82" s="34">
        <v>1</v>
      </c>
    </row>
    <row r="83" spans="1:3" ht="15">
      <c r="A83" s="130" t="s">
        <v>8195</v>
      </c>
      <c r="B83" s="130" t="s">
        <v>8195</v>
      </c>
      <c r="C83" s="34">
        <v>1</v>
      </c>
    </row>
    <row r="84" spans="1:3" ht="15">
      <c r="A84" s="130" t="s">
        <v>8196</v>
      </c>
      <c r="B84" s="130" t="s">
        <v>8196</v>
      </c>
      <c r="C84" s="34">
        <v>1</v>
      </c>
    </row>
    <row r="85" spans="1:3" ht="15">
      <c r="A85" s="130" t="s">
        <v>8197</v>
      </c>
      <c r="B85" s="130" t="s">
        <v>8197</v>
      </c>
      <c r="C85" s="34">
        <v>1</v>
      </c>
    </row>
    <row r="86" spans="1:3" ht="15">
      <c r="A86" s="130" t="s">
        <v>8198</v>
      </c>
      <c r="B86" s="130" t="s">
        <v>8198</v>
      </c>
      <c r="C86" s="34">
        <v>1</v>
      </c>
    </row>
    <row r="87" spans="1:3" ht="15">
      <c r="A87" s="130" t="s">
        <v>8199</v>
      </c>
      <c r="B87" s="130" t="s">
        <v>8199</v>
      </c>
      <c r="C87" s="34">
        <v>1</v>
      </c>
    </row>
    <row r="88" spans="1:3" ht="15">
      <c r="A88" s="130" t="s">
        <v>8200</v>
      </c>
      <c r="B88" s="130" t="s">
        <v>8200</v>
      </c>
      <c r="C88" s="34">
        <v>1</v>
      </c>
    </row>
    <row r="89" spans="1:3" ht="15">
      <c r="A89" s="130" t="s">
        <v>8201</v>
      </c>
      <c r="B89" s="130" t="s">
        <v>8201</v>
      </c>
      <c r="C89" s="34">
        <v>1</v>
      </c>
    </row>
    <row r="90" spans="1:3" ht="15">
      <c r="A90" s="130" t="s">
        <v>8202</v>
      </c>
      <c r="B90" s="130" t="s">
        <v>8202</v>
      </c>
      <c r="C90" s="34">
        <v>1</v>
      </c>
    </row>
    <row r="91" spans="1:3" ht="15">
      <c r="A91" s="130" t="s">
        <v>8203</v>
      </c>
      <c r="B91" s="130" t="s">
        <v>8203</v>
      </c>
      <c r="C91" s="34">
        <v>1</v>
      </c>
    </row>
    <row r="92" spans="1:3" ht="15">
      <c r="A92" s="130" t="s">
        <v>8204</v>
      </c>
      <c r="B92" s="130" t="s">
        <v>8204</v>
      </c>
      <c r="C92" s="34">
        <v>1</v>
      </c>
    </row>
    <row r="93" spans="1:3" ht="15">
      <c r="A93" s="130" t="s">
        <v>8205</v>
      </c>
      <c r="B93" s="130" t="s">
        <v>8205</v>
      </c>
      <c r="C93" s="34">
        <v>1</v>
      </c>
    </row>
    <row r="94" spans="1:3" ht="15">
      <c r="A94" s="130" t="s">
        <v>8206</v>
      </c>
      <c r="B94" s="130" t="s">
        <v>8206</v>
      </c>
      <c r="C94" s="34">
        <v>1</v>
      </c>
    </row>
    <row r="95" spans="1:3" ht="15">
      <c r="A95" s="130" t="s">
        <v>8207</v>
      </c>
      <c r="B95" s="130" t="s">
        <v>8207</v>
      </c>
      <c r="C95" s="34">
        <v>1</v>
      </c>
    </row>
    <row r="96" spans="1:3" ht="15">
      <c r="A96" s="130" t="s">
        <v>8208</v>
      </c>
      <c r="B96" s="130" t="s">
        <v>8208</v>
      </c>
      <c r="C96" s="34">
        <v>1</v>
      </c>
    </row>
    <row r="97" spans="1:3" ht="15">
      <c r="A97" s="130" t="s">
        <v>8209</v>
      </c>
      <c r="B97" s="130" t="s">
        <v>8209</v>
      </c>
      <c r="C97" s="34">
        <v>1</v>
      </c>
    </row>
    <row r="98" spans="1:3" ht="15">
      <c r="A98" s="130" t="s">
        <v>8210</v>
      </c>
      <c r="B98" s="130" t="s">
        <v>8210</v>
      </c>
      <c r="C98" s="34">
        <v>1</v>
      </c>
    </row>
    <row r="99" spans="1:3" ht="15">
      <c r="A99" s="130" t="s">
        <v>8211</v>
      </c>
      <c r="B99" s="130" t="s">
        <v>8211</v>
      </c>
      <c r="C99" s="34">
        <v>1</v>
      </c>
    </row>
    <row r="100" spans="1:3" ht="15">
      <c r="A100" s="130" t="s">
        <v>8212</v>
      </c>
      <c r="B100" s="130" t="s">
        <v>8212</v>
      </c>
      <c r="C100" s="34">
        <v>1</v>
      </c>
    </row>
    <row r="101" spans="1:3" ht="15">
      <c r="A101" s="130" t="s">
        <v>8213</v>
      </c>
      <c r="B101" s="130" t="s">
        <v>8213</v>
      </c>
      <c r="C101" s="34">
        <v>2</v>
      </c>
    </row>
    <row r="102" spans="1:3" ht="15">
      <c r="A102" s="130" t="s">
        <v>8214</v>
      </c>
      <c r="B102" s="130" t="s">
        <v>8214</v>
      </c>
      <c r="C102" s="34">
        <v>1</v>
      </c>
    </row>
    <row r="103" spans="1:3" ht="15">
      <c r="A103" s="130" t="s">
        <v>8215</v>
      </c>
      <c r="B103" s="130" t="s">
        <v>8215</v>
      </c>
      <c r="C103" s="34">
        <v>1</v>
      </c>
    </row>
    <row r="104" spans="1:3" ht="15">
      <c r="A104" s="130" t="s">
        <v>8216</v>
      </c>
      <c r="B104" s="130" t="s">
        <v>8216</v>
      </c>
      <c r="C104" s="34">
        <v>1</v>
      </c>
    </row>
    <row r="105" spans="1:3" ht="15">
      <c r="A105" s="130" t="s">
        <v>8217</v>
      </c>
      <c r="B105" s="130" t="s">
        <v>8217</v>
      </c>
      <c r="C105" s="34">
        <v>1</v>
      </c>
    </row>
    <row r="106" spans="1:3" ht="15">
      <c r="A106" s="130" t="s">
        <v>8218</v>
      </c>
      <c r="B106" s="130" t="s">
        <v>8218</v>
      </c>
      <c r="C106" s="34">
        <v>1</v>
      </c>
    </row>
    <row r="107" spans="1:3" ht="15">
      <c r="A107" s="130" t="s">
        <v>8219</v>
      </c>
      <c r="B107" s="130" t="s">
        <v>8219</v>
      </c>
      <c r="C107" s="34">
        <v>1</v>
      </c>
    </row>
    <row r="108" spans="1:3" ht="15">
      <c r="A108" s="130" t="s">
        <v>8220</v>
      </c>
      <c r="B108" s="130" t="s">
        <v>8220</v>
      </c>
      <c r="C108" s="34">
        <v>2</v>
      </c>
    </row>
    <row r="109" spans="1:3" ht="15">
      <c r="A109" s="130" t="s">
        <v>8221</v>
      </c>
      <c r="B109" s="130" t="s">
        <v>8221</v>
      </c>
      <c r="C109" s="34">
        <v>1</v>
      </c>
    </row>
    <row r="110" spans="1:3" ht="15">
      <c r="A110" s="130" t="s">
        <v>8222</v>
      </c>
      <c r="B110" s="130" t="s">
        <v>8222</v>
      </c>
      <c r="C110" s="34">
        <v>2</v>
      </c>
    </row>
    <row r="111" spans="1:3" ht="15">
      <c r="A111" s="130" t="s">
        <v>8223</v>
      </c>
      <c r="B111" s="130" t="s">
        <v>8223</v>
      </c>
      <c r="C111" s="34">
        <v>1</v>
      </c>
    </row>
    <row r="112" spans="1:3" ht="15">
      <c r="A112" s="130" t="s">
        <v>8224</v>
      </c>
      <c r="B112" s="130" t="s">
        <v>8224</v>
      </c>
      <c r="C112" s="34">
        <v>1</v>
      </c>
    </row>
    <row r="113" spans="1:3" ht="15">
      <c r="A113" s="130" t="s">
        <v>8225</v>
      </c>
      <c r="B113" s="130" t="s">
        <v>8225</v>
      </c>
      <c r="C113" s="34">
        <v>1</v>
      </c>
    </row>
    <row r="114" spans="1:3" ht="15">
      <c r="A114" s="130" t="s">
        <v>8226</v>
      </c>
      <c r="B114" s="130" t="s">
        <v>8226</v>
      </c>
      <c r="C114" s="34">
        <v>1</v>
      </c>
    </row>
    <row r="115" spans="1:3" ht="15">
      <c r="A115" s="130" t="s">
        <v>8227</v>
      </c>
      <c r="B115" s="130" t="s">
        <v>8227</v>
      </c>
      <c r="C115" s="34">
        <v>1</v>
      </c>
    </row>
    <row r="116" spans="1:3" ht="15">
      <c r="A116" s="130" t="s">
        <v>8228</v>
      </c>
      <c r="B116" s="130" t="s">
        <v>8228</v>
      </c>
      <c r="C116" s="34">
        <v>2</v>
      </c>
    </row>
    <row r="117" spans="1:3" ht="15">
      <c r="A117" s="130" t="s">
        <v>8229</v>
      </c>
      <c r="B117" s="130" t="s">
        <v>8229</v>
      </c>
      <c r="C117" s="34">
        <v>1</v>
      </c>
    </row>
    <row r="118" spans="1:3" ht="15">
      <c r="A118" s="130" t="s">
        <v>8230</v>
      </c>
      <c r="B118" s="130" t="s">
        <v>8230</v>
      </c>
      <c r="C118" s="34">
        <v>1</v>
      </c>
    </row>
    <row r="119" spans="1:3" ht="15">
      <c r="A119" s="130" t="s">
        <v>8231</v>
      </c>
      <c r="B119" s="130" t="s">
        <v>8231</v>
      </c>
      <c r="C119" s="34">
        <v>1</v>
      </c>
    </row>
    <row r="120" spans="1:3" ht="15">
      <c r="A120" s="130" t="s">
        <v>8232</v>
      </c>
      <c r="B120" s="130" t="s">
        <v>8232</v>
      </c>
      <c r="C120" s="34">
        <v>1</v>
      </c>
    </row>
    <row r="121" spans="1:3" ht="15">
      <c r="A121" s="130" t="s">
        <v>8233</v>
      </c>
      <c r="B121" s="130" t="s">
        <v>8233</v>
      </c>
      <c r="C121" s="34">
        <v>1</v>
      </c>
    </row>
    <row r="122" spans="1:3" ht="15">
      <c r="A122" s="130" t="s">
        <v>8234</v>
      </c>
      <c r="B122" s="130" t="s">
        <v>8234</v>
      </c>
      <c r="C122" s="34">
        <v>1</v>
      </c>
    </row>
    <row r="123" spans="1:3" ht="15">
      <c r="A123" s="130" t="s">
        <v>8235</v>
      </c>
      <c r="B123" s="130" t="s">
        <v>8235</v>
      </c>
      <c r="C123" s="34">
        <v>1</v>
      </c>
    </row>
    <row r="124" spans="1:3" ht="15">
      <c r="A124" s="130" t="s">
        <v>8236</v>
      </c>
      <c r="B124" s="130" t="s">
        <v>8236</v>
      </c>
      <c r="C124" s="34">
        <v>1</v>
      </c>
    </row>
    <row r="125" spans="1:3" ht="15">
      <c r="A125" s="130" t="s">
        <v>8237</v>
      </c>
      <c r="B125" s="130" t="s">
        <v>8237</v>
      </c>
      <c r="C125" s="34">
        <v>2</v>
      </c>
    </row>
    <row r="126" spans="1:3" ht="15">
      <c r="A126" s="130" t="s">
        <v>8238</v>
      </c>
      <c r="B126" s="130" t="s">
        <v>8238</v>
      </c>
      <c r="C126" s="34">
        <v>1</v>
      </c>
    </row>
    <row r="127" spans="1:3" ht="15">
      <c r="A127" s="130" t="s">
        <v>8239</v>
      </c>
      <c r="B127" s="130" t="s">
        <v>8239</v>
      </c>
      <c r="C127" s="34">
        <v>1</v>
      </c>
    </row>
    <row r="128" spans="1:3" ht="15">
      <c r="A128" s="130" t="s">
        <v>8240</v>
      </c>
      <c r="B128" s="130" t="s">
        <v>8240</v>
      </c>
      <c r="C128" s="34">
        <v>3</v>
      </c>
    </row>
    <row r="129" spans="1:3" ht="15">
      <c r="A129" s="130" t="s">
        <v>8241</v>
      </c>
      <c r="B129" s="130" t="s">
        <v>8241</v>
      </c>
      <c r="C129" s="34">
        <v>2</v>
      </c>
    </row>
    <row r="130" spans="1:3" ht="15">
      <c r="A130" s="130" t="s">
        <v>8242</v>
      </c>
      <c r="B130" s="130" t="s">
        <v>8242</v>
      </c>
      <c r="C130" s="34">
        <v>1</v>
      </c>
    </row>
    <row r="131" spans="1:3" ht="15">
      <c r="A131" s="130" t="s">
        <v>8243</v>
      </c>
      <c r="B131" s="130" t="s">
        <v>8243</v>
      </c>
      <c r="C131" s="34">
        <v>2</v>
      </c>
    </row>
    <row r="132" spans="1:3" ht="15">
      <c r="A132" s="130" t="s">
        <v>8244</v>
      </c>
      <c r="B132" s="130" t="s">
        <v>8244</v>
      </c>
      <c r="C132" s="34">
        <v>1</v>
      </c>
    </row>
    <row r="133" spans="1:3" ht="15">
      <c r="A133" s="130" t="s">
        <v>8245</v>
      </c>
      <c r="B133" s="130" t="s">
        <v>8245</v>
      </c>
      <c r="C133" s="34">
        <v>2</v>
      </c>
    </row>
    <row r="134" spans="1:3" ht="15">
      <c r="A134" s="130" t="s">
        <v>8246</v>
      </c>
      <c r="B134" s="130" t="s">
        <v>8246</v>
      </c>
      <c r="C134" s="34">
        <v>1</v>
      </c>
    </row>
    <row r="135" spans="1:3" ht="15">
      <c r="A135" s="130" t="s">
        <v>8247</v>
      </c>
      <c r="B135" s="130" t="s">
        <v>8247</v>
      </c>
      <c r="C135" s="34">
        <v>1</v>
      </c>
    </row>
    <row r="136" spans="1:3" ht="15">
      <c r="A136" s="130" t="s">
        <v>8248</v>
      </c>
      <c r="B136" s="130" t="s">
        <v>8248</v>
      </c>
      <c r="C136" s="34">
        <v>1</v>
      </c>
    </row>
    <row r="137" spans="1:3" ht="15">
      <c r="A137" s="130" t="s">
        <v>8249</v>
      </c>
      <c r="B137" s="130" t="s">
        <v>8249</v>
      </c>
      <c r="C137" s="34">
        <v>1</v>
      </c>
    </row>
    <row r="138" spans="1:3" ht="15">
      <c r="A138" s="130" t="s">
        <v>8250</v>
      </c>
      <c r="B138" s="130" t="s">
        <v>8250</v>
      </c>
      <c r="C138" s="34">
        <v>1</v>
      </c>
    </row>
    <row r="139" spans="1:3" ht="15">
      <c r="A139" s="130" t="s">
        <v>8251</v>
      </c>
      <c r="B139" s="130" t="s">
        <v>8251</v>
      </c>
      <c r="C139" s="34">
        <v>2</v>
      </c>
    </row>
    <row r="140" spans="1:3" ht="15">
      <c r="A140" s="130" t="s">
        <v>8252</v>
      </c>
      <c r="B140" s="130" t="s">
        <v>8252</v>
      </c>
      <c r="C140" s="34">
        <v>2</v>
      </c>
    </row>
    <row r="141" spans="1:3" ht="15">
      <c r="A141" s="130" t="s">
        <v>8253</v>
      </c>
      <c r="B141" s="130" t="s">
        <v>8253</v>
      </c>
      <c r="C141" s="34">
        <v>1</v>
      </c>
    </row>
    <row r="142" spans="1:3" ht="15">
      <c r="A142" s="130" t="s">
        <v>8254</v>
      </c>
      <c r="B142" s="130" t="s">
        <v>8254</v>
      </c>
      <c r="C142" s="34">
        <v>3</v>
      </c>
    </row>
    <row r="143" spans="1:3" ht="15">
      <c r="A143" s="130" t="s">
        <v>8255</v>
      </c>
      <c r="B143" s="130" t="s">
        <v>8255</v>
      </c>
      <c r="C143" s="34">
        <v>2</v>
      </c>
    </row>
    <row r="144" spans="1:3" ht="15">
      <c r="A144" s="130" t="s">
        <v>8256</v>
      </c>
      <c r="B144" s="130" t="s">
        <v>8256</v>
      </c>
      <c r="C144" s="34">
        <v>1</v>
      </c>
    </row>
    <row r="145" spans="1:3" ht="15">
      <c r="A145" s="130" t="s">
        <v>8257</v>
      </c>
      <c r="B145" s="130" t="s">
        <v>8257</v>
      </c>
      <c r="C145" s="34">
        <v>1</v>
      </c>
    </row>
    <row r="146" spans="1:3" ht="15">
      <c r="A146" s="130" t="s">
        <v>8258</v>
      </c>
      <c r="B146" s="130" t="s">
        <v>8258</v>
      </c>
      <c r="C146" s="34">
        <v>1</v>
      </c>
    </row>
    <row r="147" spans="1:3" ht="15">
      <c r="A147" s="130" t="s">
        <v>8259</v>
      </c>
      <c r="B147" s="130" t="s">
        <v>8259</v>
      </c>
      <c r="C147" s="34">
        <v>1</v>
      </c>
    </row>
    <row r="148" spans="1:3" ht="15">
      <c r="A148" s="130" t="s">
        <v>8260</v>
      </c>
      <c r="B148" s="130" t="s">
        <v>8260</v>
      </c>
      <c r="C148" s="34">
        <v>1</v>
      </c>
    </row>
    <row r="149" spans="1:3" ht="15">
      <c r="A149" s="130" t="s">
        <v>8261</v>
      </c>
      <c r="B149" s="130" t="s">
        <v>8261</v>
      </c>
      <c r="C149" s="34">
        <v>1</v>
      </c>
    </row>
    <row r="150" spans="1:3" ht="15">
      <c r="A150" s="130" t="s">
        <v>8262</v>
      </c>
      <c r="B150" s="130" t="s">
        <v>8262</v>
      </c>
      <c r="C150" s="34">
        <v>1</v>
      </c>
    </row>
    <row r="151" spans="1:3" ht="15">
      <c r="A151" s="130" t="s">
        <v>8263</v>
      </c>
      <c r="B151" s="130" t="s">
        <v>8263</v>
      </c>
      <c r="C151" s="34">
        <v>2</v>
      </c>
    </row>
    <row r="152" spans="1:3" ht="15">
      <c r="A152" s="130" t="s">
        <v>8264</v>
      </c>
      <c r="B152" s="130" t="s">
        <v>8264</v>
      </c>
      <c r="C152" s="34">
        <v>1</v>
      </c>
    </row>
    <row r="153" spans="1:3" ht="15">
      <c r="A153" s="130" t="s">
        <v>8265</v>
      </c>
      <c r="B153" s="130" t="s">
        <v>8265</v>
      </c>
      <c r="C153" s="34">
        <v>1</v>
      </c>
    </row>
    <row r="154" spans="1:3" ht="15">
      <c r="A154" s="130" t="s">
        <v>8266</v>
      </c>
      <c r="B154" s="130" t="s">
        <v>8266</v>
      </c>
      <c r="C154" s="34">
        <v>1</v>
      </c>
    </row>
    <row r="155" spans="1:3" ht="15">
      <c r="A155" s="130" t="s">
        <v>8267</v>
      </c>
      <c r="B155" s="130" t="s">
        <v>8267</v>
      </c>
      <c r="C155" s="34">
        <v>1</v>
      </c>
    </row>
    <row r="156" spans="1:3" ht="15">
      <c r="A156" s="130" t="s">
        <v>8268</v>
      </c>
      <c r="B156" s="130" t="s">
        <v>8268</v>
      </c>
      <c r="C156" s="34">
        <v>1</v>
      </c>
    </row>
    <row r="157" spans="1:3" ht="15">
      <c r="A157" s="130" t="s">
        <v>8269</v>
      </c>
      <c r="B157" s="130" t="s">
        <v>8269</v>
      </c>
      <c r="C157" s="34">
        <v>1</v>
      </c>
    </row>
    <row r="158" spans="1:3" ht="15">
      <c r="A158" s="130" t="s">
        <v>8270</v>
      </c>
      <c r="B158" s="130" t="s">
        <v>8270</v>
      </c>
      <c r="C158" s="34">
        <v>1</v>
      </c>
    </row>
    <row r="159" spans="1:3" ht="15">
      <c r="A159" s="130" t="s">
        <v>8271</v>
      </c>
      <c r="B159" s="130" t="s">
        <v>8271</v>
      </c>
      <c r="C159" s="34">
        <v>1</v>
      </c>
    </row>
    <row r="160" spans="1:3" ht="15">
      <c r="A160" s="130" t="s">
        <v>8272</v>
      </c>
      <c r="B160" s="130" t="s">
        <v>8272</v>
      </c>
      <c r="C160" s="34">
        <v>1</v>
      </c>
    </row>
    <row r="161" spans="1:3" ht="15">
      <c r="A161" s="130" t="s">
        <v>8273</v>
      </c>
      <c r="B161" s="130" t="s">
        <v>8273</v>
      </c>
      <c r="C161" s="34">
        <v>1</v>
      </c>
    </row>
    <row r="162" spans="1:3" ht="15">
      <c r="A162" s="130" t="s">
        <v>8274</v>
      </c>
      <c r="B162" s="130" t="s">
        <v>8274</v>
      </c>
      <c r="C162" s="34">
        <v>1</v>
      </c>
    </row>
    <row r="163" spans="1:3" ht="15">
      <c r="A163" s="130" t="s">
        <v>8275</v>
      </c>
      <c r="B163" s="130" t="s">
        <v>8275</v>
      </c>
      <c r="C163" s="34">
        <v>1</v>
      </c>
    </row>
    <row r="164" spans="1:3" ht="15">
      <c r="A164" s="130" t="s">
        <v>8276</v>
      </c>
      <c r="B164" s="130" t="s">
        <v>8276</v>
      </c>
      <c r="C164" s="34">
        <v>1</v>
      </c>
    </row>
    <row r="165" spans="1:3" ht="15">
      <c r="A165" s="130" t="s">
        <v>8277</v>
      </c>
      <c r="B165" s="130" t="s">
        <v>8277</v>
      </c>
      <c r="C165" s="34">
        <v>1</v>
      </c>
    </row>
    <row r="166" spans="1:3" ht="15">
      <c r="A166" s="130" t="s">
        <v>8278</v>
      </c>
      <c r="B166" s="130" t="s">
        <v>8278</v>
      </c>
      <c r="C166" s="34">
        <v>1</v>
      </c>
    </row>
    <row r="167" spans="1:3" ht="15">
      <c r="A167" s="130" t="s">
        <v>8279</v>
      </c>
      <c r="B167" s="130" t="s">
        <v>8279</v>
      </c>
      <c r="C167" s="34">
        <v>1</v>
      </c>
    </row>
    <row r="168" spans="1:3" ht="15">
      <c r="A168" s="130" t="s">
        <v>8280</v>
      </c>
      <c r="B168" s="130" t="s">
        <v>8280</v>
      </c>
      <c r="C168" s="34">
        <v>1</v>
      </c>
    </row>
    <row r="169" spans="1:3" ht="15">
      <c r="A169" s="130" t="s">
        <v>8281</v>
      </c>
      <c r="B169" s="130" t="s">
        <v>8281</v>
      </c>
      <c r="C169" s="34">
        <v>1</v>
      </c>
    </row>
    <row r="170" spans="1:3" ht="15">
      <c r="A170" s="130" t="s">
        <v>8282</v>
      </c>
      <c r="B170" s="130" t="s">
        <v>8282</v>
      </c>
      <c r="C170" s="34">
        <v>1</v>
      </c>
    </row>
    <row r="171" spans="1:3" ht="15">
      <c r="A171" s="130" t="s">
        <v>8283</v>
      </c>
      <c r="B171" s="130" t="s">
        <v>8283</v>
      </c>
      <c r="C171" s="34">
        <v>1</v>
      </c>
    </row>
    <row r="172" spans="1:3" ht="15">
      <c r="A172" s="130" t="s">
        <v>8284</v>
      </c>
      <c r="B172" s="130" t="s">
        <v>8284</v>
      </c>
      <c r="C172" s="34">
        <v>1</v>
      </c>
    </row>
    <row r="173" spans="1:3" ht="15">
      <c r="A173" s="130" t="s">
        <v>8285</v>
      </c>
      <c r="B173" s="130" t="s">
        <v>8285</v>
      </c>
      <c r="C173" s="34">
        <v>1</v>
      </c>
    </row>
    <row r="174" spans="1:3" ht="15">
      <c r="A174" s="130" t="s">
        <v>8286</v>
      </c>
      <c r="B174" s="130" t="s">
        <v>8286</v>
      </c>
      <c r="C174" s="34">
        <v>1</v>
      </c>
    </row>
    <row r="175" spans="1:3" ht="15">
      <c r="A175" s="130" t="s">
        <v>8287</v>
      </c>
      <c r="B175" s="130" t="s">
        <v>8287</v>
      </c>
      <c r="C175" s="34">
        <v>1</v>
      </c>
    </row>
    <row r="176" spans="1:3" ht="15">
      <c r="A176" s="130" t="s">
        <v>8288</v>
      </c>
      <c r="B176" s="130" t="s">
        <v>8288</v>
      </c>
      <c r="C176" s="34">
        <v>1</v>
      </c>
    </row>
    <row r="177" spans="1:3" ht="15">
      <c r="A177" s="130" t="s">
        <v>8289</v>
      </c>
      <c r="B177" s="130" t="s">
        <v>8289</v>
      </c>
      <c r="C177" s="34">
        <v>1</v>
      </c>
    </row>
    <row r="178" spans="1:3" ht="15">
      <c r="A178" s="130" t="s">
        <v>8290</v>
      </c>
      <c r="B178" s="130" t="s">
        <v>8290</v>
      </c>
      <c r="C178" s="34">
        <v>1</v>
      </c>
    </row>
    <row r="179" spans="1:3" ht="15">
      <c r="A179" s="130" t="s">
        <v>8291</v>
      </c>
      <c r="B179" s="130" t="s">
        <v>8291</v>
      </c>
      <c r="C179" s="34">
        <v>1</v>
      </c>
    </row>
    <row r="180" spans="1:3" ht="15">
      <c r="A180" s="130" t="s">
        <v>8292</v>
      </c>
      <c r="B180" s="130" t="s">
        <v>8292</v>
      </c>
      <c r="C180" s="34">
        <v>1</v>
      </c>
    </row>
    <row r="181" spans="1:3" ht="15">
      <c r="A181" s="130" t="s">
        <v>8293</v>
      </c>
      <c r="B181" s="130" t="s">
        <v>8293</v>
      </c>
      <c r="C181" s="34">
        <v>1</v>
      </c>
    </row>
    <row r="182" spans="1:3" ht="15">
      <c r="A182" s="130" t="s">
        <v>8294</v>
      </c>
      <c r="B182" s="130" t="s">
        <v>8294</v>
      </c>
      <c r="C182" s="34">
        <v>1</v>
      </c>
    </row>
    <row r="183" spans="1:3" ht="15">
      <c r="A183" s="130" t="s">
        <v>8295</v>
      </c>
      <c r="B183" s="130" t="s">
        <v>8295</v>
      </c>
      <c r="C183" s="34">
        <v>1</v>
      </c>
    </row>
    <row r="184" spans="1:3" ht="15">
      <c r="A184" s="130" t="s">
        <v>8296</v>
      </c>
      <c r="B184" s="130" t="s">
        <v>8296</v>
      </c>
      <c r="C184" s="34">
        <v>1</v>
      </c>
    </row>
    <row r="185" spans="1:3" ht="15">
      <c r="A185" s="130" t="s">
        <v>8297</v>
      </c>
      <c r="B185" s="130" t="s">
        <v>8297</v>
      </c>
      <c r="C185" s="34">
        <v>1</v>
      </c>
    </row>
    <row r="186" spans="1:3" ht="15">
      <c r="A186" s="130" t="s">
        <v>8298</v>
      </c>
      <c r="B186" s="130" t="s">
        <v>8298</v>
      </c>
      <c r="C186" s="34">
        <v>1</v>
      </c>
    </row>
    <row r="187" spans="1:3" ht="15">
      <c r="A187" s="130" t="s">
        <v>8299</v>
      </c>
      <c r="B187" s="130" t="s">
        <v>8299</v>
      </c>
      <c r="C187" s="34">
        <v>1</v>
      </c>
    </row>
    <row r="188" spans="1:3" ht="15">
      <c r="A188" s="130" t="s">
        <v>8300</v>
      </c>
      <c r="B188" s="130" t="s">
        <v>8300</v>
      </c>
      <c r="C188" s="34">
        <v>1</v>
      </c>
    </row>
    <row r="189" spans="1:3" ht="15">
      <c r="A189" s="130" t="s">
        <v>8301</v>
      </c>
      <c r="B189" s="130" t="s">
        <v>8301</v>
      </c>
      <c r="C189" s="34">
        <v>1</v>
      </c>
    </row>
    <row r="190" spans="1:3" ht="15">
      <c r="A190" s="130" t="s">
        <v>8302</v>
      </c>
      <c r="B190" s="130" t="s">
        <v>8302</v>
      </c>
      <c r="C190" s="34">
        <v>1</v>
      </c>
    </row>
    <row r="191" spans="1:3" ht="15">
      <c r="A191" s="130" t="s">
        <v>8303</v>
      </c>
      <c r="B191" s="130" t="s">
        <v>8303</v>
      </c>
      <c r="C191" s="34">
        <v>1</v>
      </c>
    </row>
    <row r="192" spans="1:3" ht="15">
      <c r="A192" s="130" t="s">
        <v>8304</v>
      </c>
      <c r="B192" s="130" t="s">
        <v>8304</v>
      </c>
      <c r="C192" s="34">
        <v>1</v>
      </c>
    </row>
    <row r="193" spans="1:3" ht="15">
      <c r="A193" s="130" t="s">
        <v>8305</v>
      </c>
      <c r="B193" s="130" t="s">
        <v>8305</v>
      </c>
      <c r="C193" s="34">
        <v>1</v>
      </c>
    </row>
    <row r="194" spans="1:3" ht="15">
      <c r="A194" s="130" t="s">
        <v>8306</v>
      </c>
      <c r="B194" s="130" t="s">
        <v>8306</v>
      </c>
      <c r="C194" s="34">
        <v>1</v>
      </c>
    </row>
    <row r="195" spans="1:3" ht="15">
      <c r="A195" s="130" t="s">
        <v>8307</v>
      </c>
      <c r="B195" s="130" t="s">
        <v>8307</v>
      </c>
      <c r="C195" s="34">
        <v>1</v>
      </c>
    </row>
    <row r="196" spans="1:3" ht="15">
      <c r="A196" s="130" t="s">
        <v>8308</v>
      </c>
      <c r="B196" s="130" t="s">
        <v>8308</v>
      </c>
      <c r="C196" s="34">
        <v>1</v>
      </c>
    </row>
    <row r="197" spans="1:3" ht="15">
      <c r="A197" s="130" t="s">
        <v>8309</v>
      </c>
      <c r="B197" s="130" t="s">
        <v>8309</v>
      </c>
      <c r="C197" s="34">
        <v>1</v>
      </c>
    </row>
    <row r="198" spans="1:3" ht="15">
      <c r="A198" s="130" t="s">
        <v>8310</v>
      </c>
      <c r="B198" s="130" t="s">
        <v>8310</v>
      </c>
      <c r="C198" s="34">
        <v>1</v>
      </c>
    </row>
    <row r="199" spans="1:3" ht="15">
      <c r="A199" s="130" t="s">
        <v>8311</v>
      </c>
      <c r="B199" s="130" t="s">
        <v>8311</v>
      </c>
      <c r="C199" s="34">
        <v>1</v>
      </c>
    </row>
    <row r="200" spans="1:3" ht="15">
      <c r="A200" s="130" t="s">
        <v>8312</v>
      </c>
      <c r="B200" s="130" t="s">
        <v>8312</v>
      </c>
      <c r="C200" s="34">
        <v>1</v>
      </c>
    </row>
    <row r="201" spans="1:3" ht="15">
      <c r="A201" s="130" t="s">
        <v>8313</v>
      </c>
      <c r="B201" s="130" t="s">
        <v>8313</v>
      </c>
      <c r="C201" s="34">
        <v>1</v>
      </c>
    </row>
    <row r="202" spans="1:3" ht="15">
      <c r="A202" s="130" t="s">
        <v>8314</v>
      </c>
      <c r="B202" s="130" t="s">
        <v>8314</v>
      </c>
      <c r="C202" s="34">
        <v>1</v>
      </c>
    </row>
    <row r="203" spans="1:3" ht="15">
      <c r="A203" s="130" t="s">
        <v>8315</v>
      </c>
      <c r="B203" s="130" t="s">
        <v>8315</v>
      </c>
      <c r="C203" s="34">
        <v>1</v>
      </c>
    </row>
    <row r="204" spans="1:3" ht="15">
      <c r="A204" s="130" t="s">
        <v>8316</v>
      </c>
      <c r="B204" s="130" t="s">
        <v>8316</v>
      </c>
      <c r="C204" s="34">
        <v>1</v>
      </c>
    </row>
    <row r="205" spans="1:3" ht="15">
      <c r="A205" s="130" t="s">
        <v>8317</v>
      </c>
      <c r="B205" s="130" t="s">
        <v>8317</v>
      </c>
      <c r="C205" s="34">
        <v>1</v>
      </c>
    </row>
    <row r="206" spans="1:3" ht="15">
      <c r="A206" s="130" t="s">
        <v>8318</v>
      </c>
      <c r="B206" s="130" t="s">
        <v>8318</v>
      </c>
      <c r="C206" s="34">
        <v>1</v>
      </c>
    </row>
    <row r="207" spans="1:3" ht="15">
      <c r="A207" s="130" t="s">
        <v>8319</v>
      </c>
      <c r="B207" s="130" t="s">
        <v>8319</v>
      </c>
      <c r="C207" s="34">
        <v>1</v>
      </c>
    </row>
    <row r="208" spans="1:3" ht="15">
      <c r="A208" s="130" t="s">
        <v>8320</v>
      </c>
      <c r="B208" s="130" t="s">
        <v>8320</v>
      </c>
      <c r="C208" s="34">
        <v>1</v>
      </c>
    </row>
    <row r="209" spans="1:3" ht="15">
      <c r="A209" s="130" t="s">
        <v>8321</v>
      </c>
      <c r="B209" s="130" t="s">
        <v>8321</v>
      </c>
      <c r="C209" s="34">
        <v>1</v>
      </c>
    </row>
    <row r="210" spans="1:3" ht="15">
      <c r="A210" s="130" t="s">
        <v>8322</v>
      </c>
      <c r="B210" s="130" t="s">
        <v>8322</v>
      </c>
      <c r="C210" s="34">
        <v>1</v>
      </c>
    </row>
    <row r="211" spans="1:3" ht="15">
      <c r="A211" s="130" t="s">
        <v>8323</v>
      </c>
      <c r="B211" s="130" t="s">
        <v>8323</v>
      </c>
      <c r="C211" s="34">
        <v>1</v>
      </c>
    </row>
    <row r="212" spans="1:3" ht="15">
      <c r="A212" s="130" t="s">
        <v>8324</v>
      </c>
      <c r="B212" s="130" t="s">
        <v>8324</v>
      </c>
      <c r="C212" s="34">
        <v>1</v>
      </c>
    </row>
    <row r="213" spans="1:3" ht="15">
      <c r="A213" s="130" t="s">
        <v>8325</v>
      </c>
      <c r="B213" s="130" t="s">
        <v>8325</v>
      </c>
      <c r="C213" s="34">
        <v>1</v>
      </c>
    </row>
    <row r="214" spans="1:3" ht="15">
      <c r="A214" s="130" t="s">
        <v>8326</v>
      </c>
      <c r="B214" s="130" t="s">
        <v>8326</v>
      </c>
      <c r="C214" s="34">
        <v>1</v>
      </c>
    </row>
    <row r="215" spans="1:3" ht="15">
      <c r="A215" s="130" t="s">
        <v>8327</v>
      </c>
      <c r="B215" s="130" t="s">
        <v>8327</v>
      </c>
      <c r="C215" s="34">
        <v>2</v>
      </c>
    </row>
    <row r="216" spans="1:3" ht="15">
      <c r="A216" s="130" t="s">
        <v>8328</v>
      </c>
      <c r="B216" s="130" t="s">
        <v>8328</v>
      </c>
      <c r="C216" s="34">
        <v>1</v>
      </c>
    </row>
    <row r="217" spans="1:3" ht="15">
      <c r="A217" s="130" t="s">
        <v>8329</v>
      </c>
      <c r="B217" s="130" t="s">
        <v>8329</v>
      </c>
      <c r="C217" s="34">
        <v>1</v>
      </c>
    </row>
    <row r="218" spans="1:3" ht="15">
      <c r="A218" s="130" t="s">
        <v>8330</v>
      </c>
      <c r="B218" s="130" t="s">
        <v>8330</v>
      </c>
      <c r="C218" s="34">
        <v>1</v>
      </c>
    </row>
    <row r="219" spans="1:3" ht="15">
      <c r="A219" s="130" t="s">
        <v>8331</v>
      </c>
      <c r="B219" s="130" t="s">
        <v>8331</v>
      </c>
      <c r="C219" s="34">
        <v>1</v>
      </c>
    </row>
    <row r="220" spans="1:3" ht="15">
      <c r="A220" s="130" t="s">
        <v>8332</v>
      </c>
      <c r="B220" s="130" t="s">
        <v>8332</v>
      </c>
      <c r="C220" s="34">
        <v>1</v>
      </c>
    </row>
    <row r="221" spans="1:3" ht="15">
      <c r="A221" s="130" t="s">
        <v>8333</v>
      </c>
      <c r="B221" s="130" t="s">
        <v>8333</v>
      </c>
      <c r="C221" s="34">
        <v>1</v>
      </c>
    </row>
    <row r="222" spans="1:3" ht="15">
      <c r="A222" s="130" t="s">
        <v>8334</v>
      </c>
      <c r="B222" s="130" t="s">
        <v>8334</v>
      </c>
      <c r="C222" s="34">
        <v>1</v>
      </c>
    </row>
    <row r="223" spans="1:3" ht="15">
      <c r="A223" s="130" t="s">
        <v>8335</v>
      </c>
      <c r="B223" s="130" t="s">
        <v>8335</v>
      </c>
      <c r="C223" s="34">
        <v>1</v>
      </c>
    </row>
    <row r="224" spans="1:3" ht="15">
      <c r="A224" s="130" t="s">
        <v>8336</v>
      </c>
      <c r="B224" s="130" t="s">
        <v>8336</v>
      </c>
      <c r="C224" s="34">
        <v>1</v>
      </c>
    </row>
    <row r="225" spans="1:3" ht="15">
      <c r="A225" s="130" t="s">
        <v>8337</v>
      </c>
      <c r="B225" s="130" t="s">
        <v>8337</v>
      </c>
      <c r="C225" s="34">
        <v>1</v>
      </c>
    </row>
    <row r="226" spans="1:3" ht="15">
      <c r="A226" s="130" t="s">
        <v>8338</v>
      </c>
      <c r="B226" s="130" t="s">
        <v>8338</v>
      </c>
      <c r="C226" s="34">
        <v>1</v>
      </c>
    </row>
    <row r="227" spans="1:3" ht="15">
      <c r="A227" s="130" t="s">
        <v>8339</v>
      </c>
      <c r="B227" s="130" t="s">
        <v>8339</v>
      </c>
      <c r="C227" s="34">
        <v>1</v>
      </c>
    </row>
    <row r="228" spans="1:3" ht="15">
      <c r="A228" s="130" t="s">
        <v>8340</v>
      </c>
      <c r="B228" s="130" t="s">
        <v>8340</v>
      </c>
      <c r="C228" s="34">
        <v>1</v>
      </c>
    </row>
    <row r="229" spans="1:3" ht="15">
      <c r="A229" s="130" t="s">
        <v>8341</v>
      </c>
      <c r="B229" s="130" t="s">
        <v>8341</v>
      </c>
      <c r="C229" s="34">
        <v>1</v>
      </c>
    </row>
    <row r="230" spans="1:3" ht="15">
      <c r="A230" s="130" t="s">
        <v>8342</v>
      </c>
      <c r="B230" s="130" t="s">
        <v>8342</v>
      </c>
      <c r="C230" s="34">
        <v>1</v>
      </c>
    </row>
    <row r="231" spans="1:3" ht="15">
      <c r="A231" s="130" t="s">
        <v>8343</v>
      </c>
      <c r="B231" s="130" t="s">
        <v>8343</v>
      </c>
      <c r="C231" s="34">
        <v>1</v>
      </c>
    </row>
    <row r="232" spans="1:3" ht="15">
      <c r="A232" s="130" t="s">
        <v>8344</v>
      </c>
      <c r="B232" s="130" t="s">
        <v>8344</v>
      </c>
      <c r="C232" s="34">
        <v>1</v>
      </c>
    </row>
    <row r="233" spans="1:3" ht="15">
      <c r="A233" s="130" t="s">
        <v>8345</v>
      </c>
      <c r="B233" s="130" t="s">
        <v>8345</v>
      </c>
      <c r="C233" s="34">
        <v>1</v>
      </c>
    </row>
    <row r="234" spans="1:3" ht="15">
      <c r="A234" s="130" t="s">
        <v>8346</v>
      </c>
      <c r="B234" s="130" t="s">
        <v>8346</v>
      </c>
      <c r="C234" s="34">
        <v>1</v>
      </c>
    </row>
    <row r="235" spans="1:3" ht="15">
      <c r="A235" s="130" t="s">
        <v>8347</v>
      </c>
      <c r="B235" s="130" t="s">
        <v>8347</v>
      </c>
      <c r="C235" s="34">
        <v>1</v>
      </c>
    </row>
    <row r="236" spans="1:3" ht="15">
      <c r="A236" s="130" t="s">
        <v>8348</v>
      </c>
      <c r="B236" s="130" t="s">
        <v>8348</v>
      </c>
      <c r="C236" s="34">
        <v>1</v>
      </c>
    </row>
    <row r="237" spans="1:3" ht="15">
      <c r="A237" s="130" t="s">
        <v>8349</v>
      </c>
      <c r="B237" s="130" t="s">
        <v>8349</v>
      </c>
      <c r="C237" s="34">
        <v>1</v>
      </c>
    </row>
    <row r="238" spans="1:3" ht="15">
      <c r="A238" s="130" t="s">
        <v>8350</v>
      </c>
      <c r="B238" s="130" t="s">
        <v>8350</v>
      </c>
      <c r="C238" s="34">
        <v>1</v>
      </c>
    </row>
    <row r="239" spans="1:3" ht="15">
      <c r="A239" s="130" t="s">
        <v>8351</v>
      </c>
      <c r="B239" s="130" t="s">
        <v>8351</v>
      </c>
      <c r="C239" s="34">
        <v>1</v>
      </c>
    </row>
    <row r="240" spans="1:3" ht="15">
      <c r="A240" s="130" t="s">
        <v>8352</v>
      </c>
      <c r="B240" s="130" t="s">
        <v>8352</v>
      </c>
      <c r="C240" s="34">
        <v>1</v>
      </c>
    </row>
    <row r="241" spans="1:3" ht="15">
      <c r="A241" s="130" t="s">
        <v>8353</v>
      </c>
      <c r="B241" s="130" t="s">
        <v>8353</v>
      </c>
      <c r="C241" s="34">
        <v>1</v>
      </c>
    </row>
    <row r="242" spans="1:3" ht="15">
      <c r="A242" s="130" t="s">
        <v>8354</v>
      </c>
      <c r="B242" s="130" t="s">
        <v>8354</v>
      </c>
      <c r="C242" s="34">
        <v>1</v>
      </c>
    </row>
    <row r="243" spans="1:3" ht="15">
      <c r="A243" s="130" t="s">
        <v>8355</v>
      </c>
      <c r="B243" s="130" t="s">
        <v>8355</v>
      </c>
      <c r="C243" s="34">
        <v>1</v>
      </c>
    </row>
    <row r="244" spans="1:3" ht="15">
      <c r="A244" s="130" t="s">
        <v>8356</v>
      </c>
      <c r="B244" s="130" t="s">
        <v>8356</v>
      </c>
      <c r="C244" s="34">
        <v>1</v>
      </c>
    </row>
    <row r="245" spans="1:3" ht="15">
      <c r="A245" s="130" t="s">
        <v>8357</v>
      </c>
      <c r="B245" s="130" t="s">
        <v>8357</v>
      </c>
      <c r="C245" s="34">
        <v>1</v>
      </c>
    </row>
    <row r="246" spans="1:3" ht="15">
      <c r="A246" s="130" t="s">
        <v>8358</v>
      </c>
      <c r="B246" s="130" t="s">
        <v>8358</v>
      </c>
      <c r="C246" s="34">
        <v>2</v>
      </c>
    </row>
    <row r="247" spans="1:3" ht="15">
      <c r="A247" s="130" t="s">
        <v>8359</v>
      </c>
      <c r="B247" s="130" t="s">
        <v>8359</v>
      </c>
      <c r="C247" s="34">
        <v>1</v>
      </c>
    </row>
    <row r="248" spans="1:3" ht="15">
      <c r="A248" s="130" t="s">
        <v>8360</v>
      </c>
      <c r="B248" s="130" t="s">
        <v>8360</v>
      </c>
      <c r="C248" s="34">
        <v>1</v>
      </c>
    </row>
    <row r="249" spans="1:3" ht="15">
      <c r="A249" s="130" t="s">
        <v>8361</v>
      </c>
      <c r="B249" s="130" t="s">
        <v>8361</v>
      </c>
      <c r="C249" s="34">
        <v>1</v>
      </c>
    </row>
    <row r="250" spans="1:3" ht="15">
      <c r="A250" s="130" t="s">
        <v>8362</v>
      </c>
      <c r="B250" s="130" t="s">
        <v>8362</v>
      </c>
      <c r="C250" s="34">
        <v>1</v>
      </c>
    </row>
    <row r="251" spans="1:3" ht="15">
      <c r="A251" s="130" t="s">
        <v>8363</v>
      </c>
      <c r="B251" s="130" t="s">
        <v>8363</v>
      </c>
      <c r="C251" s="34">
        <v>1</v>
      </c>
    </row>
    <row r="252" spans="1:3" ht="15">
      <c r="A252" s="130" t="s">
        <v>8364</v>
      </c>
      <c r="B252" s="130" t="s">
        <v>8364</v>
      </c>
      <c r="C252" s="34">
        <v>1</v>
      </c>
    </row>
    <row r="253" spans="1:3" ht="15">
      <c r="A253" s="130" t="s">
        <v>8365</v>
      </c>
      <c r="B253" s="130" t="s">
        <v>8365</v>
      </c>
      <c r="C253" s="34">
        <v>1</v>
      </c>
    </row>
    <row r="254" spans="1:3" ht="15">
      <c r="A254" s="130" t="s">
        <v>8366</v>
      </c>
      <c r="B254" s="130" t="s">
        <v>8366</v>
      </c>
      <c r="C254" s="34">
        <v>1</v>
      </c>
    </row>
    <row r="255" spans="1:3" ht="15">
      <c r="A255" s="130" t="s">
        <v>8367</v>
      </c>
      <c r="B255" s="130" t="s">
        <v>8367</v>
      </c>
      <c r="C255" s="34">
        <v>1</v>
      </c>
    </row>
    <row r="256" spans="1:3" ht="15">
      <c r="A256" s="130" t="s">
        <v>8368</v>
      </c>
      <c r="B256" s="130" t="s">
        <v>8368</v>
      </c>
      <c r="C256" s="34">
        <v>1</v>
      </c>
    </row>
    <row r="257" spans="1:3" ht="15">
      <c r="A257" s="130" t="s">
        <v>8369</v>
      </c>
      <c r="B257" s="130" t="s">
        <v>8369</v>
      </c>
      <c r="C257" s="34">
        <v>1</v>
      </c>
    </row>
    <row r="258" spans="1:3" ht="15">
      <c r="A258" s="130" t="s">
        <v>8370</v>
      </c>
      <c r="B258" s="130" t="s">
        <v>8370</v>
      </c>
      <c r="C258" s="34">
        <v>1</v>
      </c>
    </row>
    <row r="259" spans="1:3" ht="15">
      <c r="A259" s="130" t="s">
        <v>8371</v>
      </c>
      <c r="B259" s="130" t="s">
        <v>8371</v>
      </c>
      <c r="C259" s="34">
        <v>1</v>
      </c>
    </row>
    <row r="260" spans="1:3" ht="15">
      <c r="A260" s="130" t="s">
        <v>8372</v>
      </c>
      <c r="B260" s="130" t="s">
        <v>8372</v>
      </c>
      <c r="C260" s="34">
        <v>1</v>
      </c>
    </row>
    <row r="261" spans="1:3" ht="15">
      <c r="A261" s="130" t="s">
        <v>8373</v>
      </c>
      <c r="B261" s="130" t="s">
        <v>8373</v>
      </c>
      <c r="C261" s="34">
        <v>1</v>
      </c>
    </row>
    <row r="262" spans="1:3" ht="15">
      <c r="A262" s="130" t="s">
        <v>8374</v>
      </c>
      <c r="B262" s="130" t="s">
        <v>8374</v>
      </c>
      <c r="C262" s="34">
        <v>1</v>
      </c>
    </row>
    <row r="263" spans="1:3" ht="15">
      <c r="A263" s="130" t="s">
        <v>8375</v>
      </c>
      <c r="B263" s="130" t="s">
        <v>8375</v>
      </c>
      <c r="C263" s="34">
        <v>1</v>
      </c>
    </row>
    <row r="264" spans="1:3" ht="15">
      <c r="A264" s="130" t="s">
        <v>8376</v>
      </c>
      <c r="B264" s="130" t="s">
        <v>8376</v>
      </c>
      <c r="C264" s="34">
        <v>1</v>
      </c>
    </row>
    <row r="265" spans="1:3" ht="15">
      <c r="A265" s="130" t="s">
        <v>8377</v>
      </c>
      <c r="B265" s="130" t="s">
        <v>8377</v>
      </c>
      <c r="C265" s="34">
        <v>1</v>
      </c>
    </row>
    <row r="266" spans="1:3" ht="15">
      <c r="A266" s="130" t="s">
        <v>8378</v>
      </c>
      <c r="B266" s="130" t="s">
        <v>8378</v>
      </c>
      <c r="C266" s="34">
        <v>1</v>
      </c>
    </row>
    <row r="267" spans="1:3" ht="15">
      <c r="A267" s="130" t="s">
        <v>8379</v>
      </c>
      <c r="B267" s="130" t="s">
        <v>8379</v>
      </c>
      <c r="C267" s="34">
        <v>1</v>
      </c>
    </row>
    <row r="268" spans="1:3" ht="15">
      <c r="A268" s="130" t="s">
        <v>8380</v>
      </c>
      <c r="B268" s="130" t="s">
        <v>8380</v>
      </c>
      <c r="C268" s="34">
        <v>1</v>
      </c>
    </row>
    <row r="269" spans="1:3" ht="15">
      <c r="A269" s="130" t="s">
        <v>8381</v>
      </c>
      <c r="B269" s="130" t="s">
        <v>8381</v>
      </c>
      <c r="C269"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8430</v>
      </c>
      <c r="B1" s="13" t="s">
        <v>8432</v>
      </c>
      <c r="C1" s="79" t="s">
        <v>8433</v>
      </c>
      <c r="D1" s="79" t="s">
        <v>8435</v>
      </c>
      <c r="E1" s="13" t="s">
        <v>8434</v>
      </c>
      <c r="F1" s="13" t="s">
        <v>8437</v>
      </c>
      <c r="G1" s="13" t="s">
        <v>8436</v>
      </c>
      <c r="H1" s="13" t="s">
        <v>8439</v>
      </c>
      <c r="I1" s="79" t="s">
        <v>8438</v>
      </c>
      <c r="J1" s="79" t="s">
        <v>8441</v>
      </c>
      <c r="K1" s="79" t="s">
        <v>8440</v>
      </c>
      <c r="L1" s="79" t="s">
        <v>8443</v>
      </c>
      <c r="M1" s="79" t="s">
        <v>8442</v>
      </c>
      <c r="N1" s="79" t="s">
        <v>8445</v>
      </c>
      <c r="O1" s="13" t="s">
        <v>8444</v>
      </c>
      <c r="P1" s="13" t="s">
        <v>8447</v>
      </c>
      <c r="Q1" s="13" t="s">
        <v>8446</v>
      </c>
      <c r="R1" s="13" t="s">
        <v>8449</v>
      </c>
      <c r="S1" s="13" t="s">
        <v>8448</v>
      </c>
      <c r="T1" s="13" t="s">
        <v>8451</v>
      </c>
      <c r="U1" s="79" t="s">
        <v>8450</v>
      </c>
      <c r="V1" s="79" t="s">
        <v>8452</v>
      </c>
    </row>
    <row r="2" spans="1:22" ht="15">
      <c r="A2" s="84" t="s">
        <v>1249</v>
      </c>
      <c r="B2" s="79">
        <v>10</v>
      </c>
      <c r="C2" s="79"/>
      <c r="D2" s="79"/>
      <c r="E2" s="84" t="s">
        <v>1301</v>
      </c>
      <c r="F2" s="79">
        <v>2</v>
      </c>
      <c r="G2" s="84" t="s">
        <v>1308</v>
      </c>
      <c r="H2" s="79">
        <v>2</v>
      </c>
      <c r="I2" s="79"/>
      <c r="J2" s="79"/>
      <c r="K2" s="79"/>
      <c r="L2" s="79"/>
      <c r="M2" s="79"/>
      <c r="N2" s="79"/>
      <c r="O2" s="84" t="s">
        <v>1249</v>
      </c>
      <c r="P2" s="79">
        <v>10</v>
      </c>
      <c r="Q2" s="84" t="s">
        <v>1276</v>
      </c>
      <c r="R2" s="79">
        <v>1</v>
      </c>
      <c r="S2" s="84" t="s">
        <v>1296</v>
      </c>
      <c r="T2" s="79">
        <v>2</v>
      </c>
      <c r="U2" s="79"/>
      <c r="V2" s="79"/>
    </row>
    <row r="3" spans="1:22" ht="15">
      <c r="A3" s="84" t="s">
        <v>8431</v>
      </c>
      <c r="B3" s="79">
        <v>4</v>
      </c>
      <c r="C3" s="79"/>
      <c r="D3" s="79"/>
      <c r="E3" s="79"/>
      <c r="F3" s="79"/>
      <c r="G3" s="84" t="s">
        <v>1309</v>
      </c>
      <c r="H3" s="79">
        <v>2</v>
      </c>
      <c r="I3" s="79"/>
      <c r="J3" s="79"/>
      <c r="K3" s="79"/>
      <c r="L3" s="79"/>
      <c r="M3" s="79"/>
      <c r="N3" s="79"/>
      <c r="O3" s="79"/>
      <c r="P3" s="79"/>
      <c r="Q3" s="79"/>
      <c r="R3" s="79"/>
      <c r="S3" s="84" t="s">
        <v>1297</v>
      </c>
      <c r="T3" s="79">
        <v>1</v>
      </c>
      <c r="U3" s="79"/>
      <c r="V3" s="79"/>
    </row>
    <row r="4" spans="1:22" ht="15">
      <c r="A4" s="84" t="s">
        <v>1281</v>
      </c>
      <c r="B4" s="79">
        <v>3</v>
      </c>
      <c r="C4" s="79"/>
      <c r="D4" s="79"/>
      <c r="E4" s="79"/>
      <c r="F4" s="79"/>
      <c r="G4" s="84" t="s">
        <v>1288</v>
      </c>
      <c r="H4" s="79">
        <v>2</v>
      </c>
      <c r="I4" s="79"/>
      <c r="J4" s="79"/>
      <c r="K4" s="79"/>
      <c r="L4" s="79"/>
      <c r="M4" s="79"/>
      <c r="N4" s="79"/>
      <c r="O4" s="79"/>
      <c r="P4" s="79"/>
      <c r="Q4" s="79"/>
      <c r="R4" s="79"/>
      <c r="S4" s="79"/>
      <c r="T4" s="79"/>
      <c r="U4" s="79"/>
      <c r="V4" s="79"/>
    </row>
    <row r="5" spans="1:22" ht="15">
      <c r="A5" s="84" t="s">
        <v>1292</v>
      </c>
      <c r="B5" s="79">
        <v>3</v>
      </c>
      <c r="C5" s="79"/>
      <c r="D5" s="79"/>
      <c r="E5" s="79"/>
      <c r="F5" s="79"/>
      <c r="G5" s="84" t="s">
        <v>1310</v>
      </c>
      <c r="H5" s="79">
        <v>1</v>
      </c>
      <c r="I5" s="79"/>
      <c r="J5" s="79"/>
      <c r="K5" s="79"/>
      <c r="L5" s="79"/>
      <c r="M5" s="79"/>
      <c r="N5" s="79"/>
      <c r="O5" s="79"/>
      <c r="P5" s="79"/>
      <c r="Q5" s="79"/>
      <c r="R5" s="79"/>
      <c r="S5" s="79"/>
      <c r="T5" s="79"/>
      <c r="U5" s="79"/>
      <c r="V5" s="79"/>
    </row>
    <row r="6" spans="1:22" ht="15">
      <c r="A6" s="84" t="s">
        <v>1309</v>
      </c>
      <c r="B6" s="79">
        <v>2</v>
      </c>
      <c r="C6" s="79"/>
      <c r="D6" s="79"/>
      <c r="E6" s="79"/>
      <c r="F6" s="79"/>
      <c r="G6" s="79"/>
      <c r="H6" s="79"/>
      <c r="I6" s="79"/>
      <c r="J6" s="79"/>
      <c r="K6" s="79"/>
      <c r="L6" s="79"/>
      <c r="M6" s="79"/>
      <c r="N6" s="79"/>
      <c r="O6" s="79"/>
      <c r="P6" s="79"/>
      <c r="Q6" s="79"/>
      <c r="R6" s="79"/>
      <c r="S6" s="79"/>
      <c r="T6" s="79"/>
      <c r="U6" s="79"/>
      <c r="V6" s="79"/>
    </row>
    <row r="7" spans="1:22" ht="15">
      <c r="A7" s="84" t="s">
        <v>1308</v>
      </c>
      <c r="B7" s="79">
        <v>2</v>
      </c>
      <c r="C7" s="79"/>
      <c r="D7" s="79"/>
      <c r="E7" s="79"/>
      <c r="F7" s="79"/>
      <c r="G7" s="79"/>
      <c r="H7" s="79"/>
      <c r="I7" s="79"/>
      <c r="J7" s="79"/>
      <c r="K7" s="79"/>
      <c r="L7" s="79"/>
      <c r="M7" s="79"/>
      <c r="N7" s="79"/>
      <c r="O7" s="79"/>
      <c r="P7" s="79"/>
      <c r="Q7" s="79"/>
      <c r="R7" s="79"/>
      <c r="S7" s="79"/>
      <c r="T7" s="79"/>
      <c r="U7" s="79"/>
      <c r="V7" s="79"/>
    </row>
    <row r="8" spans="1:22" ht="15">
      <c r="A8" s="84" t="s">
        <v>1301</v>
      </c>
      <c r="B8" s="79">
        <v>2</v>
      </c>
      <c r="C8" s="79"/>
      <c r="D8" s="79"/>
      <c r="E8" s="79"/>
      <c r="F8" s="79"/>
      <c r="G8" s="79"/>
      <c r="H8" s="79"/>
      <c r="I8" s="79"/>
      <c r="J8" s="79"/>
      <c r="K8" s="79"/>
      <c r="L8" s="79"/>
      <c r="M8" s="79"/>
      <c r="N8" s="79"/>
      <c r="O8" s="79"/>
      <c r="P8" s="79"/>
      <c r="Q8" s="79"/>
      <c r="R8" s="79"/>
      <c r="S8" s="79"/>
      <c r="T8" s="79"/>
      <c r="U8" s="79"/>
      <c r="V8" s="79"/>
    </row>
    <row r="9" spans="1:22" ht="15">
      <c r="A9" s="84" t="s">
        <v>1304</v>
      </c>
      <c r="B9" s="79">
        <v>2</v>
      </c>
      <c r="C9" s="79"/>
      <c r="D9" s="79"/>
      <c r="E9" s="79"/>
      <c r="F9" s="79"/>
      <c r="G9" s="79"/>
      <c r="H9" s="79"/>
      <c r="I9" s="79"/>
      <c r="J9" s="79"/>
      <c r="K9" s="79"/>
      <c r="L9" s="79"/>
      <c r="M9" s="79"/>
      <c r="N9" s="79"/>
      <c r="O9" s="79"/>
      <c r="P9" s="79"/>
      <c r="Q9" s="79"/>
      <c r="R9" s="79"/>
      <c r="S9" s="79"/>
      <c r="T9" s="79"/>
      <c r="U9" s="79"/>
      <c r="V9" s="79"/>
    </row>
    <row r="10" spans="1:22" ht="15">
      <c r="A10" s="84" t="s">
        <v>1288</v>
      </c>
      <c r="B10" s="79">
        <v>2</v>
      </c>
      <c r="C10" s="79"/>
      <c r="D10" s="79"/>
      <c r="E10" s="79"/>
      <c r="F10" s="79"/>
      <c r="G10" s="79"/>
      <c r="H10" s="79"/>
      <c r="I10" s="79"/>
      <c r="J10" s="79"/>
      <c r="K10" s="79"/>
      <c r="L10" s="79"/>
      <c r="M10" s="79"/>
      <c r="N10" s="79"/>
      <c r="O10" s="79"/>
      <c r="P10" s="79"/>
      <c r="Q10" s="79"/>
      <c r="R10" s="79"/>
      <c r="S10" s="79"/>
      <c r="T10" s="79"/>
      <c r="U10" s="79"/>
      <c r="V10" s="79"/>
    </row>
    <row r="11" spans="1:22" ht="15">
      <c r="A11" s="84" t="s">
        <v>1262</v>
      </c>
      <c r="B11" s="79">
        <v>2</v>
      </c>
      <c r="C11" s="79"/>
      <c r="D11" s="79"/>
      <c r="E11" s="79"/>
      <c r="F11" s="79"/>
      <c r="G11" s="79"/>
      <c r="H11" s="79"/>
      <c r="I11" s="79"/>
      <c r="J11" s="79"/>
      <c r="K11" s="79"/>
      <c r="L11" s="79"/>
      <c r="M11" s="79"/>
      <c r="N11" s="79"/>
      <c r="O11" s="79"/>
      <c r="P11" s="79"/>
      <c r="Q11" s="79"/>
      <c r="R11" s="79"/>
      <c r="S11" s="79"/>
      <c r="T11" s="79"/>
      <c r="U11" s="79"/>
      <c r="V11" s="79"/>
    </row>
    <row r="14" spans="1:22" ht="15" customHeight="1">
      <c r="A14" s="13" t="s">
        <v>8458</v>
      </c>
      <c r="B14" s="13" t="s">
        <v>8432</v>
      </c>
      <c r="C14" s="79" t="s">
        <v>8460</v>
      </c>
      <c r="D14" s="79" t="s">
        <v>8435</v>
      </c>
      <c r="E14" s="13" t="s">
        <v>8461</v>
      </c>
      <c r="F14" s="13" t="s">
        <v>8437</v>
      </c>
      <c r="G14" s="13" t="s">
        <v>8462</v>
      </c>
      <c r="H14" s="13" t="s">
        <v>8439</v>
      </c>
      <c r="I14" s="79" t="s">
        <v>8463</v>
      </c>
      <c r="J14" s="79" t="s">
        <v>8441</v>
      </c>
      <c r="K14" s="79" t="s">
        <v>8464</v>
      </c>
      <c r="L14" s="79" t="s">
        <v>8443</v>
      </c>
      <c r="M14" s="79" t="s">
        <v>8465</v>
      </c>
      <c r="N14" s="79" t="s">
        <v>8445</v>
      </c>
      <c r="O14" s="13" t="s">
        <v>8466</v>
      </c>
      <c r="P14" s="13" t="s">
        <v>8447</v>
      </c>
      <c r="Q14" s="13" t="s">
        <v>8467</v>
      </c>
      <c r="R14" s="13" t="s">
        <v>8449</v>
      </c>
      <c r="S14" s="13" t="s">
        <v>8468</v>
      </c>
      <c r="T14" s="13" t="s">
        <v>8451</v>
      </c>
      <c r="U14" s="79" t="s">
        <v>8469</v>
      </c>
      <c r="V14" s="79" t="s">
        <v>8452</v>
      </c>
    </row>
    <row r="15" spans="1:22" ht="15">
      <c r="A15" s="79" t="s">
        <v>1314</v>
      </c>
      <c r="B15" s="79">
        <v>27</v>
      </c>
      <c r="C15" s="79"/>
      <c r="D15" s="79"/>
      <c r="E15" s="79" t="s">
        <v>1335</v>
      </c>
      <c r="F15" s="79">
        <v>2</v>
      </c>
      <c r="G15" s="79" t="s">
        <v>1331</v>
      </c>
      <c r="H15" s="79">
        <v>4</v>
      </c>
      <c r="I15" s="79"/>
      <c r="J15" s="79"/>
      <c r="K15" s="79"/>
      <c r="L15" s="79"/>
      <c r="M15" s="79"/>
      <c r="N15" s="79"/>
      <c r="O15" s="79" t="s">
        <v>1313</v>
      </c>
      <c r="P15" s="79">
        <v>10</v>
      </c>
      <c r="Q15" s="79" t="s">
        <v>1313</v>
      </c>
      <c r="R15" s="79">
        <v>1</v>
      </c>
      <c r="S15" s="79" t="s">
        <v>1314</v>
      </c>
      <c r="T15" s="79">
        <v>3</v>
      </c>
      <c r="U15" s="79"/>
      <c r="V15" s="79"/>
    </row>
    <row r="16" spans="1:22" ht="15">
      <c r="A16" s="79" t="s">
        <v>1313</v>
      </c>
      <c r="B16" s="79">
        <v>14</v>
      </c>
      <c r="C16" s="79"/>
      <c r="D16" s="79"/>
      <c r="E16" s="79"/>
      <c r="F16" s="79"/>
      <c r="G16" s="79" t="s">
        <v>1339</v>
      </c>
      <c r="H16" s="79">
        <v>2</v>
      </c>
      <c r="I16" s="79"/>
      <c r="J16" s="79"/>
      <c r="K16" s="79"/>
      <c r="L16" s="79"/>
      <c r="M16" s="79"/>
      <c r="N16" s="79"/>
      <c r="O16" s="79"/>
      <c r="P16" s="79"/>
      <c r="Q16" s="79"/>
      <c r="R16" s="79"/>
      <c r="S16" s="79"/>
      <c r="T16" s="79"/>
      <c r="U16" s="79"/>
      <c r="V16" s="79"/>
    </row>
    <row r="17" spans="1:22" ht="15">
      <c r="A17" s="79" t="s">
        <v>1321</v>
      </c>
      <c r="B17" s="79">
        <v>9</v>
      </c>
      <c r="C17" s="79"/>
      <c r="D17" s="79"/>
      <c r="E17" s="79"/>
      <c r="F17" s="79"/>
      <c r="G17" s="79" t="s">
        <v>1321</v>
      </c>
      <c r="H17" s="79">
        <v>1</v>
      </c>
      <c r="I17" s="79"/>
      <c r="J17" s="79"/>
      <c r="K17" s="79"/>
      <c r="L17" s="79"/>
      <c r="M17" s="79"/>
      <c r="N17" s="79"/>
      <c r="O17" s="79"/>
      <c r="P17" s="79"/>
      <c r="Q17" s="79"/>
      <c r="R17" s="79"/>
      <c r="S17" s="79"/>
      <c r="T17" s="79"/>
      <c r="U17" s="79"/>
      <c r="V17" s="79"/>
    </row>
    <row r="18" spans="1:22" ht="15">
      <c r="A18" s="79" t="s">
        <v>1331</v>
      </c>
      <c r="B18" s="79">
        <v>4</v>
      </c>
      <c r="C18" s="79"/>
      <c r="D18" s="79"/>
      <c r="E18" s="79"/>
      <c r="F18" s="79"/>
      <c r="G18" s="79"/>
      <c r="H18" s="79"/>
      <c r="I18" s="79"/>
      <c r="J18" s="79"/>
      <c r="K18" s="79"/>
      <c r="L18" s="79"/>
      <c r="M18" s="79"/>
      <c r="N18" s="79"/>
      <c r="O18" s="79"/>
      <c r="P18" s="79"/>
      <c r="Q18" s="79"/>
      <c r="R18" s="79"/>
      <c r="S18" s="79"/>
      <c r="T18" s="79"/>
      <c r="U18" s="79"/>
      <c r="V18" s="79"/>
    </row>
    <row r="19" spans="1:22" ht="15">
      <c r="A19" s="79" t="s">
        <v>8459</v>
      </c>
      <c r="B19" s="79">
        <v>4</v>
      </c>
      <c r="C19" s="79"/>
      <c r="D19" s="79"/>
      <c r="E19" s="79"/>
      <c r="F19" s="79"/>
      <c r="G19" s="79"/>
      <c r="H19" s="79"/>
      <c r="I19" s="79"/>
      <c r="J19" s="79"/>
      <c r="K19" s="79"/>
      <c r="L19" s="79"/>
      <c r="M19" s="79"/>
      <c r="N19" s="79"/>
      <c r="O19" s="79"/>
      <c r="P19" s="79"/>
      <c r="Q19" s="79"/>
      <c r="R19" s="79"/>
      <c r="S19" s="79"/>
      <c r="T19" s="79"/>
      <c r="U19" s="79"/>
      <c r="V19" s="79"/>
    </row>
    <row r="20" spans="1:22" ht="15">
      <c r="A20" s="79" t="s">
        <v>1326</v>
      </c>
      <c r="B20" s="79">
        <v>3</v>
      </c>
      <c r="C20" s="79"/>
      <c r="D20" s="79"/>
      <c r="E20" s="79"/>
      <c r="F20" s="79"/>
      <c r="G20" s="79"/>
      <c r="H20" s="79"/>
      <c r="I20" s="79"/>
      <c r="J20" s="79"/>
      <c r="K20" s="79"/>
      <c r="L20" s="79"/>
      <c r="M20" s="79"/>
      <c r="N20" s="79"/>
      <c r="O20" s="79"/>
      <c r="P20" s="79"/>
      <c r="Q20" s="79"/>
      <c r="R20" s="79"/>
      <c r="S20" s="79"/>
      <c r="T20" s="79"/>
      <c r="U20" s="79"/>
      <c r="V20" s="79"/>
    </row>
    <row r="21" spans="1:22" ht="15">
      <c r="A21" s="79" t="s">
        <v>1333</v>
      </c>
      <c r="B21" s="79">
        <v>3</v>
      </c>
      <c r="C21" s="79"/>
      <c r="D21" s="79"/>
      <c r="E21" s="79"/>
      <c r="F21" s="79"/>
      <c r="G21" s="79"/>
      <c r="H21" s="79"/>
      <c r="I21" s="79"/>
      <c r="J21" s="79"/>
      <c r="K21" s="79"/>
      <c r="L21" s="79"/>
      <c r="M21" s="79"/>
      <c r="N21" s="79"/>
      <c r="O21" s="79"/>
      <c r="P21" s="79"/>
      <c r="Q21" s="79"/>
      <c r="R21" s="79"/>
      <c r="S21" s="79"/>
      <c r="T21" s="79"/>
      <c r="U21" s="79"/>
      <c r="V21" s="79"/>
    </row>
    <row r="22" spans="1:22" ht="15">
      <c r="A22" s="79" t="s">
        <v>1339</v>
      </c>
      <c r="B22" s="79">
        <v>2</v>
      </c>
      <c r="C22" s="79"/>
      <c r="D22" s="79"/>
      <c r="E22" s="79"/>
      <c r="F22" s="79"/>
      <c r="G22" s="79"/>
      <c r="H22" s="79"/>
      <c r="I22" s="79"/>
      <c r="J22" s="79"/>
      <c r="K22" s="79"/>
      <c r="L22" s="79"/>
      <c r="M22" s="79"/>
      <c r="N22" s="79"/>
      <c r="O22" s="79"/>
      <c r="P22" s="79"/>
      <c r="Q22" s="79"/>
      <c r="R22" s="79"/>
      <c r="S22" s="79"/>
      <c r="T22" s="79"/>
      <c r="U22" s="79"/>
      <c r="V22" s="79"/>
    </row>
    <row r="23" spans="1:22" ht="15">
      <c r="A23" s="79" t="s">
        <v>1335</v>
      </c>
      <c r="B23" s="79">
        <v>2</v>
      </c>
      <c r="C23" s="79"/>
      <c r="D23" s="79"/>
      <c r="E23" s="79"/>
      <c r="F23" s="79"/>
      <c r="G23" s="79"/>
      <c r="H23" s="79"/>
      <c r="I23" s="79"/>
      <c r="J23" s="79"/>
      <c r="K23" s="79"/>
      <c r="L23" s="79"/>
      <c r="M23" s="79"/>
      <c r="N23" s="79"/>
      <c r="O23" s="79"/>
      <c r="P23" s="79"/>
      <c r="Q23" s="79"/>
      <c r="R23" s="79"/>
      <c r="S23" s="79"/>
      <c r="T23" s="79"/>
      <c r="U23" s="79"/>
      <c r="V23" s="79"/>
    </row>
    <row r="24" spans="1:22" ht="15">
      <c r="A24" s="79" t="s">
        <v>1336</v>
      </c>
      <c r="B24" s="79">
        <v>2</v>
      </c>
      <c r="C24" s="79"/>
      <c r="D24" s="79"/>
      <c r="E24" s="79"/>
      <c r="F24" s="79"/>
      <c r="G24" s="79"/>
      <c r="H24" s="79"/>
      <c r="I24" s="79"/>
      <c r="J24" s="79"/>
      <c r="K24" s="79"/>
      <c r="L24" s="79"/>
      <c r="M24" s="79"/>
      <c r="N24" s="79"/>
      <c r="O24" s="79"/>
      <c r="P24" s="79"/>
      <c r="Q24" s="79"/>
      <c r="R24" s="79"/>
      <c r="S24" s="79"/>
      <c r="T24" s="79"/>
      <c r="U24" s="79"/>
      <c r="V24" s="79"/>
    </row>
    <row r="27" spans="1:22" ht="15" customHeight="1">
      <c r="A27" s="13" t="s">
        <v>8474</v>
      </c>
      <c r="B27" s="13" t="s">
        <v>8432</v>
      </c>
      <c r="C27" s="13" t="s">
        <v>8483</v>
      </c>
      <c r="D27" s="13" t="s">
        <v>8435</v>
      </c>
      <c r="E27" s="13" t="s">
        <v>8484</v>
      </c>
      <c r="F27" s="13" t="s">
        <v>8437</v>
      </c>
      <c r="G27" s="13" t="s">
        <v>8487</v>
      </c>
      <c r="H27" s="13" t="s">
        <v>8439</v>
      </c>
      <c r="I27" s="79" t="s">
        <v>8492</v>
      </c>
      <c r="J27" s="79" t="s">
        <v>8441</v>
      </c>
      <c r="K27" s="13" t="s">
        <v>8493</v>
      </c>
      <c r="L27" s="13" t="s">
        <v>8443</v>
      </c>
      <c r="M27" s="13" t="s">
        <v>8494</v>
      </c>
      <c r="N27" s="13" t="s">
        <v>8445</v>
      </c>
      <c r="O27" s="79" t="s">
        <v>8495</v>
      </c>
      <c r="P27" s="79" t="s">
        <v>8447</v>
      </c>
      <c r="Q27" s="13" t="s">
        <v>8496</v>
      </c>
      <c r="R27" s="13" t="s">
        <v>8449</v>
      </c>
      <c r="S27" s="79" t="s">
        <v>8500</v>
      </c>
      <c r="T27" s="79" t="s">
        <v>8451</v>
      </c>
      <c r="U27" s="79" t="s">
        <v>8501</v>
      </c>
      <c r="V27" s="79" t="s">
        <v>8452</v>
      </c>
    </row>
    <row r="28" spans="1:22" ht="15">
      <c r="A28" s="79" t="s">
        <v>1364</v>
      </c>
      <c r="B28" s="79">
        <v>43</v>
      </c>
      <c r="C28" s="79" t="s">
        <v>1341</v>
      </c>
      <c r="D28" s="79">
        <v>1</v>
      </c>
      <c r="E28" s="79" t="s">
        <v>1383</v>
      </c>
      <c r="F28" s="79">
        <v>4</v>
      </c>
      <c r="G28" s="79" t="s">
        <v>8488</v>
      </c>
      <c r="H28" s="79">
        <v>3</v>
      </c>
      <c r="I28" s="79"/>
      <c r="J28" s="79"/>
      <c r="K28" s="79" t="s">
        <v>1346</v>
      </c>
      <c r="L28" s="79">
        <v>1</v>
      </c>
      <c r="M28" s="79" t="s">
        <v>1364</v>
      </c>
      <c r="N28" s="79">
        <v>1</v>
      </c>
      <c r="O28" s="79"/>
      <c r="P28" s="79"/>
      <c r="Q28" s="79" t="s">
        <v>8497</v>
      </c>
      <c r="R28" s="79">
        <v>1</v>
      </c>
      <c r="S28" s="79"/>
      <c r="T28" s="79"/>
      <c r="U28" s="79"/>
      <c r="V28" s="79"/>
    </row>
    <row r="29" spans="1:22" ht="15">
      <c r="A29" s="79" t="s">
        <v>8475</v>
      </c>
      <c r="B29" s="79">
        <v>30</v>
      </c>
      <c r="C29" s="79"/>
      <c r="D29" s="79"/>
      <c r="E29" s="79" t="s">
        <v>1385</v>
      </c>
      <c r="F29" s="79">
        <v>2</v>
      </c>
      <c r="G29" s="79" t="s">
        <v>8489</v>
      </c>
      <c r="H29" s="79">
        <v>3</v>
      </c>
      <c r="I29" s="79"/>
      <c r="J29" s="79"/>
      <c r="K29" s="79"/>
      <c r="L29" s="79"/>
      <c r="M29" s="79"/>
      <c r="N29" s="79"/>
      <c r="O29" s="79"/>
      <c r="P29" s="79"/>
      <c r="Q29" s="79" t="s">
        <v>1364</v>
      </c>
      <c r="R29" s="79">
        <v>1</v>
      </c>
      <c r="S29" s="79"/>
      <c r="T29" s="79"/>
      <c r="U29" s="79"/>
      <c r="V29" s="79"/>
    </row>
    <row r="30" spans="1:22" ht="15">
      <c r="A30" s="79" t="s">
        <v>8476</v>
      </c>
      <c r="B30" s="79">
        <v>18</v>
      </c>
      <c r="C30" s="79"/>
      <c r="D30" s="79"/>
      <c r="E30" s="79" t="s">
        <v>8485</v>
      </c>
      <c r="F30" s="79">
        <v>1</v>
      </c>
      <c r="G30" s="79" t="s">
        <v>1389</v>
      </c>
      <c r="H30" s="79">
        <v>2</v>
      </c>
      <c r="I30" s="79"/>
      <c r="J30" s="79"/>
      <c r="K30" s="79"/>
      <c r="L30" s="79"/>
      <c r="M30" s="79"/>
      <c r="N30" s="79"/>
      <c r="O30" s="79"/>
      <c r="P30" s="79"/>
      <c r="Q30" s="79" t="s">
        <v>8498</v>
      </c>
      <c r="R30" s="79">
        <v>1</v>
      </c>
      <c r="S30" s="79"/>
      <c r="T30" s="79"/>
      <c r="U30" s="79"/>
      <c r="V30" s="79"/>
    </row>
    <row r="31" spans="1:22" ht="15">
      <c r="A31" s="79" t="s">
        <v>8477</v>
      </c>
      <c r="B31" s="79">
        <v>16</v>
      </c>
      <c r="C31" s="79"/>
      <c r="D31" s="79"/>
      <c r="E31" s="79" t="s">
        <v>8486</v>
      </c>
      <c r="F31" s="79">
        <v>1</v>
      </c>
      <c r="G31" s="79" t="s">
        <v>1364</v>
      </c>
      <c r="H31" s="79">
        <v>2</v>
      </c>
      <c r="I31" s="79"/>
      <c r="J31" s="79"/>
      <c r="K31" s="79"/>
      <c r="L31" s="79"/>
      <c r="M31" s="79"/>
      <c r="N31" s="79"/>
      <c r="O31" s="79"/>
      <c r="P31" s="79"/>
      <c r="Q31" s="79" t="s">
        <v>8499</v>
      </c>
      <c r="R31" s="79">
        <v>1</v>
      </c>
      <c r="S31" s="79"/>
      <c r="T31" s="79"/>
      <c r="U31" s="79"/>
      <c r="V31" s="79"/>
    </row>
    <row r="32" spans="1:22" ht="15">
      <c r="A32" s="79" t="s">
        <v>8478</v>
      </c>
      <c r="B32" s="79">
        <v>16</v>
      </c>
      <c r="C32" s="79"/>
      <c r="D32" s="79"/>
      <c r="E32" s="79"/>
      <c r="F32" s="79"/>
      <c r="G32" s="79" t="s">
        <v>8490</v>
      </c>
      <c r="H32" s="79">
        <v>2</v>
      </c>
      <c r="I32" s="79"/>
      <c r="J32" s="79"/>
      <c r="K32" s="79"/>
      <c r="L32" s="79"/>
      <c r="M32" s="79"/>
      <c r="N32" s="79"/>
      <c r="O32" s="79"/>
      <c r="P32" s="79"/>
      <c r="Q32" s="79"/>
      <c r="R32" s="79"/>
      <c r="S32" s="79"/>
      <c r="T32" s="79"/>
      <c r="U32" s="79"/>
      <c r="V32" s="79"/>
    </row>
    <row r="33" spans="1:22" ht="15">
      <c r="A33" s="79" t="s">
        <v>8479</v>
      </c>
      <c r="B33" s="79">
        <v>16</v>
      </c>
      <c r="C33" s="79"/>
      <c r="D33" s="79"/>
      <c r="E33" s="79"/>
      <c r="F33" s="79"/>
      <c r="G33" s="79" t="s">
        <v>8491</v>
      </c>
      <c r="H33" s="79">
        <v>2</v>
      </c>
      <c r="I33" s="79"/>
      <c r="J33" s="79"/>
      <c r="K33" s="79"/>
      <c r="L33" s="79"/>
      <c r="M33" s="79"/>
      <c r="N33" s="79"/>
      <c r="O33" s="79"/>
      <c r="P33" s="79"/>
      <c r="Q33" s="79"/>
      <c r="R33" s="79"/>
      <c r="S33" s="79"/>
      <c r="T33" s="79"/>
      <c r="U33" s="79"/>
      <c r="V33" s="79"/>
    </row>
    <row r="34" spans="1:22" ht="15">
      <c r="A34" s="79" t="s">
        <v>8480</v>
      </c>
      <c r="B34" s="79">
        <v>7</v>
      </c>
      <c r="C34" s="79"/>
      <c r="D34" s="79"/>
      <c r="E34" s="79"/>
      <c r="F34" s="79"/>
      <c r="G34" s="79" t="s">
        <v>8482</v>
      </c>
      <c r="H34" s="79">
        <v>2</v>
      </c>
      <c r="I34" s="79"/>
      <c r="J34" s="79"/>
      <c r="K34" s="79"/>
      <c r="L34" s="79"/>
      <c r="M34" s="79"/>
      <c r="N34" s="79"/>
      <c r="O34" s="79"/>
      <c r="P34" s="79"/>
      <c r="Q34" s="79"/>
      <c r="R34" s="79"/>
      <c r="S34" s="79"/>
      <c r="T34" s="79"/>
      <c r="U34" s="79"/>
      <c r="V34" s="79"/>
    </row>
    <row r="35" spans="1:22" ht="15">
      <c r="A35" s="79" t="s">
        <v>8481</v>
      </c>
      <c r="B35" s="79">
        <v>5</v>
      </c>
      <c r="C35" s="79"/>
      <c r="D35" s="79"/>
      <c r="E35" s="79"/>
      <c r="F35" s="79"/>
      <c r="G35" s="79" t="s">
        <v>8475</v>
      </c>
      <c r="H35" s="79">
        <v>2</v>
      </c>
      <c r="I35" s="79"/>
      <c r="J35" s="79"/>
      <c r="K35" s="79"/>
      <c r="L35" s="79"/>
      <c r="M35" s="79"/>
      <c r="N35" s="79"/>
      <c r="O35" s="79"/>
      <c r="P35" s="79"/>
      <c r="Q35" s="79"/>
      <c r="R35" s="79"/>
      <c r="S35" s="79"/>
      <c r="T35" s="79"/>
      <c r="U35" s="79"/>
      <c r="V35" s="79"/>
    </row>
    <row r="36" spans="1:22" ht="15">
      <c r="A36" s="79" t="s">
        <v>8482</v>
      </c>
      <c r="B36" s="79">
        <v>5</v>
      </c>
      <c r="C36" s="79"/>
      <c r="D36" s="79"/>
      <c r="E36" s="79"/>
      <c r="F36" s="79"/>
      <c r="G36" s="79"/>
      <c r="H36" s="79"/>
      <c r="I36" s="79"/>
      <c r="J36" s="79"/>
      <c r="K36" s="79"/>
      <c r="L36" s="79"/>
      <c r="M36" s="79"/>
      <c r="N36" s="79"/>
      <c r="O36" s="79"/>
      <c r="P36" s="79"/>
      <c r="Q36" s="79"/>
      <c r="R36" s="79"/>
      <c r="S36" s="79"/>
      <c r="T36" s="79"/>
      <c r="U36" s="79"/>
      <c r="V36" s="79"/>
    </row>
    <row r="37" spans="1:22" ht="15">
      <c r="A37" s="79" t="s">
        <v>1340</v>
      </c>
      <c r="B37" s="79">
        <v>5</v>
      </c>
      <c r="C37" s="79"/>
      <c r="D37" s="79"/>
      <c r="E37" s="79"/>
      <c r="F37" s="79"/>
      <c r="G37" s="79"/>
      <c r="H37" s="79"/>
      <c r="I37" s="79"/>
      <c r="J37" s="79"/>
      <c r="K37" s="79"/>
      <c r="L37" s="79"/>
      <c r="M37" s="79"/>
      <c r="N37" s="79"/>
      <c r="O37" s="79"/>
      <c r="P37" s="79"/>
      <c r="Q37" s="79"/>
      <c r="R37" s="79"/>
      <c r="S37" s="79"/>
      <c r="T37" s="79"/>
      <c r="U37" s="79"/>
      <c r="V37" s="79"/>
    </row>
    <row r="40" spans="1:22" ht="15" customHeight="1">
      <c r="A40" s="13" t="s">
        <v>8510</v>
      </c>
      <c r="B40" s="13" t="s">
        <v>8432</v>
      </c>
      <c r="C40" s="13" t="s">
        <v>8519</v>
      </c>
      <c r="D40" s="13" t="s">
        <v>8435</v>
      </c>
      <c r="E40" s="13" t="s">
        <v>8520</v>
      </c>
      <c r="F40" s="13" t="s">
        <v>8437</v>
      </c>
      <c r="G40" s="13" t="s">
        <v>8528</v>
      </c>
      <c r="H40" s="13" t="s">
        <v>8439</v>
      </c>
      <c r="I40" s="13" t="s">
        <v>8535</v>
      </c>
      <c r="J40" s="13" t="s">
        <v>8441</v>
      </c>
      <c r="K40" s="79" t="s">
        <v>8536</v>
      </c>
      <c r="L40" s="79" t="s">
        <v>8443</v>
      </c>
      <c r="M40" s="13" t="s">
        <v>8537</v>
      </c>
      <c r="N40" s="13" t="s">
        <v>8445</v>
      </c>
      <c r="O40" s="13" t="s">
        <v>8538</v>
      </c>
      <c r="P40" s="13" t="s">
        <v>8447</v>
      </c>
      <c r="Q40" s="13" t="s">
        <v>8548</v>
      </c>
      <c r="R40" s="13" t="s">
        <v>8449</v>
      </c>
      <c r="S40" s="13" t="s">
        <v>8558</v>
      </c>
      <c r="T40" s="13" t="s">
        <v>8451</v>
      </c>
      <c r="U40" s="79" t="s">
        <v>8567</v>
      </c>
      <c r="V40" s="79" t="s">
        <v>8452</v>
      </c>
    </row>
    <row r="41" spans="1:22" ht="15">
      <c r="A41" s="87" t="s">
        <v>8511</v>
      </c>
      <c r="B41" s="87">
        <v>341</v>
      </c>
      <c r="C41" s="87" t="s">
        <v>1364</v>
      </c>
      <c r="D41" s="87">
        <v>57</v>
      </c>
      <c r="E41" s="87" t="s">
        <v>8521</v>
      </c>
      <c r="F41" s="87">
        <v>8</v>
      </c>
      <c r="G41" s="87" t="s">
        <v>1364</v>
      </c>
      <c r="H41" s="87">
        <v>28</v>
      </c>
      <c r="I41" s="87" t="s">
        <v>763</v>
      </c>
      <c r="J41" s="87">
        <v>2</v>
      </c>
      <c r="K41" s="87"/>
      <c r="L41" s="87"/>
      <c r="M41" s="87" t="s">
        <v>1364</v>
      </c>
      <c r="N41" s="87">
        <v>5</v>
      </c>
      <c r="O41" s="87" t="s">
        <v>8475</v>
      </c>
      <c r="P41" s="87">
        <v>10</v>
      </c>
      <c r="Q41" s="87" t="s">
        <v>1364</v>
      </c>
      <c r="R41" s="87">
        <v>8</v>
      </c>
      <c r="S41" s="87" t="s">
        <v>3815</v>
      </c>
      <c r="T41" s="87">
        <v>12</v>
      </c>
      <c r="U41" s="87"/>
      <c r="V41" s="87"/>
    </row>
    <row r="42" spans="1:22" ht="15">
      <c r="A42" s="87" t="s">
        <v>8512</v>
      </c>
      <c r="B42" s="87">
        <v>245</v>
      </c>
      <c r="C42" s="87" t="s">
        <v>8516</v>
      </c>
      <c r="D42" s="87">
        <v>57</v>
      </c>
      <c r="E42" s="87" t="s">
        <v>8522</v>
      </c>
      <c r="F42" s="87">
        <v>8</v>
      </c>
      <c r="G42" s="87" t="s">
        <v>8491</v>
      </c>
      <c r="H42" s="87">
        <v>13</v>
      </c>
      <c r="I42" s="87" t="s">
        <v>762</v>
      </c>
      <c r="J42" s="87">
        <v>2</v>
      </c>
      <c r="K42" s="87"/>
      <c r="L42" s="87"/>
      <c r="M42" s="87" t="s">
        <v>812</v>
      </c>
      <c r="N42" s="87">
        <v>3</v>
      </c>
      <c r="O42" s="87" t="s">
        <v>8539</v>
      </c>
      <c r="P42" s="87">
        <v>10</v>
      </c>
      <c r="Q42" s="87" t="s">
        <v>8549</v>
      </c>
      <c r="R42" s="87">
        <v>8</v>
      </c>
      <c r="S42" s="87" t="s">
        <v>8559</v>
      </c>
      <c r="T42" s="87">
        <v>9</v>
      </c>
      <c r="U42" s="87"/>
      <c r="V42" s="87"/>
    </row>
    <row r="43" spans="1:22" ht="15">
      <c r="A43" s="87" t="s">
        <v>8513</v>
      </c>
      <c r="B43" s="87">
        <v>0</v>
      </c>
      <c r="C43" s="87" t="s">
        <v>8517</v>
      </c>
      <c r="D43" s="87">
        <v>57</v>
      </c>
      <c r="E43" s="87" t="s">
        <v>1385</v>
      </c>
      <c r="F43" s="87">
        <v>8</v>
      </c>
      <c r="G43" s="87" t="s">
        <v>8529</v>
      </c>
      <c r="H43" s="87">
        <v>6</v>
      </c>
      <c r="I43" s="87" t="s">
        <v>761</v>
      </c>
      <c r="J43" s="87">
        <v>2</v>
      </c>
      <c r="K43" s="87"/>
      <c r="L43" s="87"/>
      <c r="M43" s="87" t="s">
        <v>790</v>
      </c>
      <c r="N43" s="87">
        <v>3</v>
      </c>
      <c r="O43" s="87" t="s">
        <v>8540</v>
      </c>
      <c r="P43" s="87">
        <v>10</v>
      </c>
      <c r="Q43" s="87" t="s">
        <v>8550</v>
      </c>
      <c r="R43" s="87">
        <v>8</v>
      </c>
      <c r="S43" s="87" t="s">
        <v>3816</v>
      </c>
      <c r="T43" s="87">
        <v>9</v>
      </c>
      <c r="U43" s="87"/>
      <c r="V43" s="87"/>
    </row>
    <row r="44" spans="1:22" ht="15">
      <c r="A44" s="87" t="s">
        <v>8514</v>
      </c>
      <c r="B44" s="87">
        <v>8417</v>
      </c>
      <c r="C44" s="87" t="s">
        <v>8518</v>
      </c>
      <c r="D44" s="87">
        <v>57</v>
      </c>
      <c r="E44" s="87" t="s">
        <v>8523</v>
      </c>
      <c r="F44" s="87">
        <v>8</v>
      </c>
      <c r="G44" s="87" t="s">
        <v>8530</v>
      </c>
      <c r="H44" s="87">
        <v>6</v>
      </c>
      <c r="I44" s="87" t="s">
        <v>760</v>
      </c>
      <c r="J44" s="87">
        <v>2</v>
      </c>
      <c r="K44" s="87"/>
      <c r="L44" s="87"/>
      <c r="M44" s="87" t="s">
        <v>791</v>
      </c>
      <c r="N44" s="87">
        <v>2</v>
      </c>
      <c r="O44" s="87" t="s">
        <v>8541</v>
      </c>
      <c r="P44" s="87">
        <v>10</v>
      </c>
      <c r="Q44" s="87" t="s">
        <v>8551</v>
      </c>
      <c r="R44" s="87">
        <v>8</v>
      </c>
      <c r="S44" s="87" t="s">
        <v>8560</v>
      </c>
      <c r="T44" s="87">
        <v>7</v>
      </c>
      <c r="U44" s="87"/>
      <c r="V44" s="87"/>
    </row>
    <row r="45" spans="1:22" ht="15">
      <c r="A45" s="87" t="s">
        <v>8515</v>
      </c>
      <c r="B45" s="87">
        <v>9003</v>
      </c>
      <c r="C45" s="87"/>
      <c r="D45" s="87"/>
      <c r="E45" s="87" t="s">
        <v>8524</v>
      </c>
      <c r="F45" s="87">
        <v>8</v>
      </c>
      <c r="G45" s="87" t="s">
        <v>8531</v>
      </c>
      <c r="H45" s="87">
        <v>6</v>
      </c>
      <c r="I45" s="87" t="s">
        <v>759</v>
      </c>
      <c r="J45" s="87">
        <v>2</v>
      </c>
      <c r="K45" s="87"/>
      <c r="L45" s="87"/>
      <c r="M45" s="87"/>
      <c r="N45" s="87"/>
      <c r="O45" s="87" t="s">
        <v>8542</v>
      </c>
      <c r="P45" s="87">
        <v>10</v>
      </c>
      <c r="Q45" s="87" t="s">
        <v>8552</v>
      </c>
      <c r="R45" s="87">
        <v>8</v>
      </c>
      <c r="S45" s="87" t="s">
        <v>8561</v>
      </c>
      <c r="T45" s="87">
        <v>6</v>
      </c>
      <c r="U45" s="87"/>
      <c r="V45" s="87"/>
    </row>
    <row r="46" spans="1:22" ht="15">
      <c r="A46" s="87" t="s">
        <v>1364</v>
      </c>
      <c r="B46" s="87">
        <v>407</v>
      </c>
      <c r="C46" s="87"/>
      <c r="D46" s="87"/>
      <c r="E46" s="87" t="s">
        <v>620</v>
      </c>
      <c r="F46" s="87">
        <v>8</v>
      </c>
      <c r="G46" s="87" t="s">
        <v>8532</v>
      </c>
      <c r="H46" s="87">
        <v>6</v>
      </c>
      <c r="I46" s="87" t="s">
        <v>758</v>
      </c>
      <c r="J46" s="87">
        <v>2</v>
      </c>
      <c r="K46" s="87"/>
      <c r="L46" s="87"/>
      <c r="M46" s="87"/>
      <c r="N46" s="87"/>
      <c r="O46" s="87" t="s">
        <v>8543</v>
      </c>
      <c r="P46" s="87">
        <v>10</v>
      </c>
      <c r="Q46" s="87" t="s">
        <v>8553</v>
      </c>
      <c r="R46" s="87">
        <v>8</v>
      </c>
      <c r="S46" s="87" t="s">
        <v>8562</v>
      </c>
      <c r="T46" s="87">
        <v>4</v>
      </c>
      <c r="U46" s="87"/>
      <c r="V46" s="87"/>
    </row>
    <row r="47" spans="1:22" ht="15">
      <c r="A47" s="87" t="s">
        <v>8516</v>
      </c>
      <c r="B47" s="87">
        <v>58</v>
      </c>
      <c r="C47" s="87"/>
      <c r="D47" s="87"/>
      <c r="E47" s="87" t="s">
        <v>8525</v>
      </c>
      <c r="F47" s="87">
        <v>6</v>
      </c>
      <c r="G47" s="87" t="s">
        <v>694</v>
      </c>
      <c r="H47" s="87">
        <v>5</v>
      </c>
      <c r="I47" s="87" t="s">
        <v>757</v>
      </c>
      <c r="J47" s="87">
        <v>2</v>
      </c>
      <c r="K47" s="87"/>
      <c r="L47" s="87"/>
      <c r="M47" s="87"/>
      <c r="N47" s="87"/>
      <c r="O47" s="87" t="s">
        <v>8544</v>
      </c>
      <c r="P47" s="87">
        <v>10</v>
      </c>
      <c r="Q47" s="87" t="s">
        <v>8554</v>
      </c>
      <c r="R47" s="87">
        <v>8</v>
      </c>
      <c r="S47" s="87" t="s">
        <v>8563</v>
      </c>
      <c r="T47" s="87">
        <v>4</v>
      </c>
      <c r="U47" s="87"/>
      <c r="V47" s="87"/>
    </row>
    <row r="48" spans="1:22" ht="15">
      <c r="A48" s="87" t="s">
        <v>8517</v>
      </c>
      <c r="B48" s="87">
        <v>57</v>
      </c>
      <c r="C48" s="87"/>
      <c r="D48" s="87"/>
      <c r="E48" s="87" t="s">
        <v>8526</v>
      </c>
      <c r="F48" s="87">
        <v>6</v>
      </c>
      <c r="G48" s="87" t="s">
        <v>8533</v>
      </c>
      <c r="H48" s="87">
        <v>5</v>
      </c>
      <c r="I48" s="87" t="s">
        <v>756</v>
      </c>
      <c r="J48" s="87">
        <v>2</v>
      </c>
      <c r="K48" s="87"/>
      <c r="L48" s="87"/>
      <c r="M48" s="87"/>
      <c r="N48" s="87"/>
      <c r="O48" s="87" t="s">
        <v>8545</v>
      </c>
      <c r="P48" s="87">
        <v>10</v>
      </c>
      <c r="Q48" s="87" t="s">
        <v>8555</v>
      </c>
      <c r="R48" s="87">
        <v>8</v>
      </c>
      <c r="S48" s="87" t="s">
        <v>8564</v>
      </c>
      <c r="T48" s="87">
        <v>4</v>
      </c>
      <c r="U48" s="87"/>
      <c r="V48" s="87"/>
    </row>
    <row r="49" spans="1:22" ht="15">
      <c r="A49" s="87" t="s">
        <v>8518</v>
      </c>
      <c r="B49" s="87">
        <v>57</v>
      </c>
      <c r="C49" s="87"/>
      <c r="D49" s="87"/>
      <c r="E49" s="87" t="s">
        <v>8486</v>
      </c>
      <c r="F49" s="87">
        <v>6</v>
      </c>
      <c r="G49" s="87" t="s">
        <v>702</v>
      </c>
      <c r="H49" s="87">
        <v>4</v>
      </c>
      <c r="I49" s="87" t="s">
        <v>755</v>
      </c>
      <c r="J49" s="87">
        <v>2</v>
      </c>
      <c r="K49" s="87"/>
      <c r="L49" s="87"/>
      <c r="M49" s="87"/>
      <c r="N49" s="87"/>
      <c r="O49" s="87" t="s">
        <v>8546</v>
      </c>
      <c r="P49" s="87">
        <v>10</v>
      </c>
      <c r="Q49" s="87" t="s">
        <v>8556</v>
      </c>
      <c r="R49" s="87">
        <v>8</v>
      </c>
      <c r="S49" s="87" t="s">
        <v>8565</v>
      </c>
      <c r="T49" s="87">
        <v>4</v>
      </c>
      <c r="U49" s="87"/>
      <c r="V49" s="87"/>
    </row>
    <row r="50" spans="1:22" ht="15">
      <c r="A50" s="87" t="s">
        <v>8475</v>
      </c>
      <c r="B50" s="87">
        <v>54</v>
      </c>
      <c r="C50" s="87"/>
      <c r="D50" s="87"/>
      <c r="E50" s="87" t="s">
        <v>8527</v>
      </c>
      <c r="F50" s="87">
        <v>6</v>
      </c>
      <c r="G50" s="87" t="s">
        <v>8534</v>
      </c>
      <c r="H50" s="87">
        <v>4</v>
      </c>
      <c r="I50" s="87" t="s">
        <v>754</v>
      </c>
      <c r="J50" s="87">
        <v>2</v>
      </c>
      <c r="K50" s="87"/>
      <c r="L50" s="87"/>
      <c r="M50" s="87"/>
      <c r="N50" s="87"/>
      <c r="O50" s="87" t="s">
        <v>8547</v>
      </c>
      <c r="P50" s="87">
        <v>10</v>
      </c>
      <c r="Q50" s="87" t="s">
        <v>8557</v>
      </c>
      <c r="R50" s="87">
        <v>8</v>
      </c>
      <c r="S50" s="87" t="s">
        <v>8566</v>
      </c>
      <c r="T50" s="87">
        <v>2</v>
      </c>
      <c r="U50" s="87"/>
      <c r="V50" s="87"/>
    </row>
    <row r="53" spans="1:22" ht="15" customHeight="1">
      <c r="A53" s="13" t="s">
        <v>8656</v>
      </c>
      <c r="B53" s="13" t="s">
        <v>8432</v>
      </c>
      <c r="C53" s="13" t="s">
        <v>8667</v>
      </c>
      <c r="D53" s="13" t="s">
        <v>8435</v>
      </c>
      <c r="E53" s="13" t="s">
        <v>8668</v>
      </c>
      <c r="F53" s="13" t="s">
        <v>8437</v>
      </c>
      <c r="G53" s="13" t="s">
        <v>8679</v>
      </c>
      <c r="H53" s="13" t="s">
        <v>8439</v>
      </c>
      <c r="I53" s="13" t="s">
        <v>8689</v>
      </c>
      <c r="J53" s="13" t="s">
        <v>8441</v>
      </c>
      <c r="K53" s="79" t="s">
        <v>8700</v>
      </c>
      <c r="L53" s="79" t="s">
        <v>8443</v>
      </c>
      <c r="M53" s="13" t="s">
        <v>8701</v>
      </c>
      <c r="N53" s="13" t="s">
        <v>8445</v>
      </c>
      <c r="O53" s="13" t="s">
        <v>8703</v>
      </c>
      <c r="P53" s="13" t="s">
        <v>8447</v>
      </c>
      <c r="Q53" s="13" t="s">
        <v>8712</v>
      </c>
      <c r="R53" s="13" t="s">
        <v>8449</v>
      </c>
      <c r="S53" s="13" t="s">
        <v>8723</v>
      </c>
      <c r="T53" s="13" t="s">
        <v>8451</v>
      </c>
      <c r="U53" s="79" t="s">
        <v>8734</v>
      </c>
      <c r="V53" s="79" t="s">
        <v>8452</v>
      </c>
    </row>
    <row r="54" spans="1:22" ht="15">
      <c r="A54" s="87" t="s">
        <v>8657</v>
      </c>
      <c r="B54" s="87">
        <v>58</v>
      </c>
      <c r="C54" s="87" t="s">
        <v>8657</v>
      </c>
      <c r="D54" s="87">
        <v>57</v>
      </c>
      <c r="E54" s="87" t="s">
        <v>8669</v>
      </c>
      <c r="F54" s="87">
        <v>4</v>
      </c>
      <c r="G54" s="87" t="s">
        <v>8660</v>
      </c>
      <c r="H54" s="87">
        <v>6</v>
      </c>
      <c r="I54" s="87" t="s">
        <v>8690</v>
      </c>
      <c r="J54" s="87">
        <v>2</v>
      </c>
      <c r="K54" s="87"/>
      <c r="L54" s="87"/>
      <c r="M54" s="87" t="s">
        <v>8702</v>
      </c>
      <c r="N54" s="87">
        <v>2</v>
      </c>
      <c r="O54" s="87" t="s">
        <v>8704</v>
      </c>
      <c r="P54" s="87">
        <v>10</v>
      </c>
      <c r="Q54" s="87" t="s">
        <v>8713</v>
      </c>
      <c r="R54" s="87">
        <v>8</v>
      </c>
      <c r="S54" s="87" t="s">
        <v>8724</v>
      </c>
      <c r="T54" s="87">
        <v>2</v>
      </c>
      <c r="U54" s="87"/>
      <c r="V54" s="87"/>
    </row>
    <row r="55" spans="1:22" ht="15">
      <c r="A55" s="87" t="s">
        <v>8658</v>
      </c>
      <c r="B55" s="87">
        <v>57</v>
      </c>
      <c r="C55" s="87" t="s">
        <v>8658</v>
      </c>
      <c r="D55" s="87">
        <v>57</v>
      </c>
      <c r="E55" s="87" t="s">
        <v>8670</v>
      </c>
      <c r="F55" s="87">
        <v>4</v>
      </c>
      <c r="G55" s="87" t="s">
        <v>8680</v>
      </c>
      <c r="H55" s="87">
        <v>4</v>
      </c>
      <c r="I55" s="87" t="s">
        <v>8691</v>
      </c>
      <c r="J55" s="87">
        <v>2</v>
      </c>
      <c r="K55" s="87"/>
      <c r="L55" s="87"/>
      <c r="M55" s="87"/>
      <c r="N55" s="87"/>
      <c r="O55" s="87" t="s">
        <v>8705</v>
      </c>
      <c r="P55" s="87">
        <v>10</v>
      </c>
      <c r="Q55" s="87" t="s">
        <v>8714</v>
      </c>
      <c r="R55" s="87">
        <v>8</v>
      </c>
      <c r="S55" s="87" t="s">
        <v>8725</v>
      </c>
      <c r="T55" s="87">
        <v>2</v>
      </c>
      <c r="U55" s="87"/>
      <c r="V55" s="87"/>
    </row>
    <row r="56" spans="1:22" ht="15">
      <c r="A56" s="87" t="s">
        <v>8659</v>
      </c>
      <c r="B56" s="87">
        <v>57</v>
      </c>
      <c r="C56" s="87" t="s">
        <v>8659</v>
      </c>
      <c r="D56" s="87">
        <v>57</v>
      </c>
      <c r="E56" s="87" t="s">
        <v>8671</v>
      </c>
      <c r="F56" s="87">
        <v>4</v>
      </c>
      <c r="G56" s="87" t="s">
        <v>8681</v>
      </c>
      <c r="H56" s="87">
        <v>4</v>
      </c>
      <c r="I56" s="87" t="s">
        <v>8692</v>
      </c>
      <c r="J56" s="87">
        <v>2</v>
      </c>
      <c r="K56" s="87"/>
      <c r="L56" s="87"/>
      <c r="M56" s="87"/>
      <c r="N56" s="87"/>
      <c r="O56" s="87" t="s">
        <v>8706</v>
      </c>
      <c r="P56" s="87">
        <v>10</v>
      </c>
      <c r="Q56" s="87" t="s">
        <v>8715</v>
      </c>
      <c r="R56" s="87">
        <v>8</v>
      </c>
      <c r="S56" s="87" t="s">
        <v>8726</v>
      </c>
      <c r="T56" s="87">
        <v>2</v>
      </c>
      <c r="U56" s="87"/>
      <c r="V56" s="87"/>
    </row>
    <row r="57" spans="1:22" ht="15">
      <c r="A57" s="87" t="s">
        <v>8660</v>
      </c>
      <c r="B57" s="87">
        <v>20</v>
      </c>
      <c r="C57" s="87"/>
      <c r="D57" s="87"/>
      <c r="E57" s="87" t="s">
        <v>8672</v>
      </c>
      <c r="F57" s="87">
        <v>2</v>
      </c>
      <c r="G57" s="87" t="s">
        <v>8682</v>
      </c>
      <c r="H57" s="87">
        <v>4</v>
      </c>
      <c r="I57" s="87" t="s">
        <v>8693</v>
      </c>
      <c r="J57" s="87">
        <v>2</v>
      </c>
      <c r="K57" s="87"/>
      <c r="L57" s="87"/>
      <c r="M57" s="87"/>
      <c r="N57" s="87"/>
      <c r="O57" s="87" t="s">
        <v>8707</v>
      </c>
      <c r="P57" s="87">
        <v>10</v>
      </c>
      <c r="Q57" s="87" t="s">
        <v>8716</v>
      </c>
      <c r="R57" s="87">
        <v>8</v>
      </c>
      <c r="S57" s="87" t="s">
        <v>8727</v>
      </c>
      <c r="T57" s="87">
        <v>2</v>
      </c>
      <c r="U57" s="87"/>
      <c r="V57" s="87"/>
    </row>
    <row r="58" spans="1:22" ht="15">
      <c r="A58" s="87" t="s">
        <v>8661</v>
      </c>
      <c r="B58" s="87">
        <v>16</v>
      </c>
      <c r="C58" s="87"/>
      <c r="D58" s="87"/>
      <c r="E58" s="87" t="s">
        <v>8673</v>
      </c>
      <c r="F58" s="87">
        <v>2</v>
      </c>
      <c r="G58" s="87" t="s">
        <v>8683</v>
      </c>
      <c r="H58" s="87">
        <v>4</v>
      </c>
      <c r="I58" s="87" t="s">
        <v>8694</v>
      </c>
      <c r="J58" s="87">
        <v>2</v>
      </c>
      <c r="K58" s="87"/>
      <c r="L58" s="87"/>
      <c r="M58" s="87"/>
      <c r="N58" s="87"/>
      <c r="O58" s="87" t="s">
        <v>8708</v>
      </c>
      <c r="P58" s="87">
        <v>10</v>
      </c>
      <c r="Q58" s="87" t="s">
        <v>8717</v>
      </c>
      <c r="R58" s="87">
        <v>8</v>
      </c>
      <c r="S58" s="87" t="s">
        <v>8728</v>
      </c>
      <c r="T58" s="87">
        <v>2</v>
      </c>
      <c r="U58" s="87"/>
      <c r="V58" s="87"/>
    </row>
    <row r="59" spans="1:22" ht="15">
      <c r="A59" s="87" t="s">
        <v>8662</v>
      </c>
      <c r="B59" s="87">
        <v>16</v>
      </c>
      <c r="C59" s="87"/>
      <c r="D59" s="87"/>
      <c r="E59" s="87" t="s">
        <v>8674</v>
      </c>
      <c r="F59" s="87">
        <v>2</v>
      </c>
      <c r="G59" s="87" t="s">
        <v>8684</v>
      </c>
      <c r="H59" s="87">
        <v>4</v>
      </c>
      <c r="I59" s="87" t="s">
        <v>8695</v>
      </c>
      <c r="J59" s="87">
        <v>2</v>
      </c>
      <c r="K59" s="87"/>
      <c r="L59" s="87"/>
      <c r="M59" s="87"/>
      <c r="N59" s="87"/>
      <c r="O59" s="87" t="s">
        <v>8666</v>
      </c>
      <c r="P59" s="87">
        <v>10</v>
      </c>
      <c r="Q59" s="87" t="s">
        <v>8718</v>
      </c>
      <c r="R59" s="87">
        <v>8</v>
      </c>
      <c r="S59" s="87" t="s">
        <v>8729</v>
      </c>
      <c r="T59" s="87">
        <v>2</v>
      </c>
      <c r="U59" s="87"/>
      <c r="V59" s="87"/>
    </row>
    <row r="60" spans="1:22" ht="15">
      <c r="A60" s="87" t="s">
        <v>8663</v>
      </c>
      <c r="B60" s="87">
        <v>16</v>
      </c>
      <c r="C60" s="87"/>
      <c r="D60" s="87"/>
      <c r="E60" s="87" t="s">
        <v>8675</v>
      </c>
      <c r="F60" s="87">
        <v>2</v>
      </c>
      <c r="G60" s="87" t="s">
        <v>8685</v>
      </c>
      <c r="H60" s="87">
        <v>4</v>
      </c>
      <c r="I60" s="87" t="s">
        <v>8696</v>
      </c>
      <c r="J60" s="87">
        <v>2</v>
      </c>
      <c r="K60" s="87"/>
      <c r="L60" s="87"/>
      <c r="M60" s="87"/>
      <c r="N60" s="87"/>
      <c r="O60" s="87" t="s">
        <v>8709</v>
      </c>
      <c r="P60" s="87">
        <v>10</v>
      </c>
      <c r="Q60" s="87" t="s">
        <v>8719</v>
      </c>
      <c r="R60" s="87">
        <v>8</v>
      </c>
      <c r="S60" s="87" t="s">
        <v>8730</v>
      </c>
      <c r="T60" s="87">
        <v>2</v>
      </c>
      <c r="U60" s="87"/>
      <c r="V60" s="87"/>
    </row>
    <row r="61" spans="1:22" ht="15">
      <c r="A61" s="87" t="s">
        <v>8664</v>
      </c>
      <c r="B61" s="87">
        <v>16</v>
      </c>
      <c r="C61" s="87"/>
      <c r="D61" s="87"/>
      <c r="E61" s="87" t="s">
        <v>8676</v>
      </c>
      <c r="F61" s="87">
        <v>2</v>
      </c>
      <c r="G61" s="87" t="s">
        <v>8686</v>
      </c>
      <c r="H61" s="87">
        <v>4</v>
      </c>
      <c r="I61" s="87" t="s">
        <v>8697</v>
      </c>
      <c r="J61" s="87">
        <v>2</v>
      </c>
      <c r="K61" s="87"/>
      <c r="L61" s="87"/>
      <c r="M61" s="87"/>
      <c r="N61" s="87"/>
      <c r="O61" s="87" t="s">
        <v>8710</v>
      </c>
      <c r="P61" s="87">
        <v>10</v>
      </c>
      <c r="Q61" s="87" t="s">
        <v>8720</v>
      </c>
      <c r="R61" s="87">
        <v>8</v>
      </c>
      <c r="S61" s="87" t="s">
        <v>8731</v>
      </c>
      <c r="T61" s="87">
        <v>2</v>
      </c>
      <c r="U61" s="87"/>
      <c r="V61" s="87"/>
    </row>
    <row r="62" spans="1:22" ht="15">
      <c r="A62" s="87" t="s">
        <v>8665</v>
      </c>
      <c r="B62" s="87">
        <v>16</v>
      </c>
      <c r="C62" s="87"/>
      <c r="D62" s="87"/>
      <c r="E62" s="87" t="s">
        <v>8677</v>
      </c>
      <c r="F62" s="87">
        <v>2</v>
      </c>
      <c r="G62" s="87" t="s">
        <v>8687</v>
      </c>
      <c r="H62" s="87">
        <v>4</v>
      </c>
      <c r="I62" s="87" t="s">
        <v>8698</v>
      </c>
      <c r="J62" s="87">
        <v>2</v>
      </c>
      <c r="K62" s="87"/>
      <c r="L62" s="87"/>
      <c r="M62" s="87"/>
      <c r="N62" s="87"/>
      <c r="O62" s="87" t="s">
        <v>8711</v>
      </c>
      <c r="P62" s="87">
        <v>10</v>
      </c>
      <c r="Q62" s="87" t="s">
        <v>8721</v>
      </c>
      <c r="R62" s="87">
        <v>8</v>
      </c>
      <c r="S62" s="87" t="s">
        <v>8732</v>
      </c>
      <c r="T62" s="87">
        <v>2</v>
      </c>
      <c r="U62" s="87"/>
      <c r="V62" s="87"/>
    </row>
    <row r="63" spans="1:22" ht="15">
      <c r="A63" s="87" t="s">
        <v>8666</v>
      </c>
      <c r="B63" s="87">
        <v>15</v>
      </c>
      <c r="C63" s="87"/>
      <c r="D63" s="87"/>
      <c r="E63" s="87" t="s">
        <v>8678</v>
      </c>
      <c r="F63" s="87">
        <v>2</v>
      </c>
      <c r="G63" s="87" t="s">
        <v>8688</v>
      </c>
      <c r="H63" s="87">
        <v>4</v>
      </c>
      <c r="I63" s="87" t="s">
        <v>8699</v>
      </c>
      <c r="J63" s="87">
        <v>2</v>
      </c>
      <c r="K63" s="87"/>
      <c r="L63" s="87"/>
      <c r="M63" s="87"/>
      <c r="N63" s="87"/>
      <c r="O63" s="87"/>
      <c r="P63" s="87"/>
      <c r="Q63" s="87" t="s">
        <v>8722</v>
      </c>
      <c r="R63" s="87">
        <v>8</v>
      </c>
      <c r="S63" s="87" t="s">
        <v>8733</v>
      </c>
      <c r="T63" s="87">
        <v>2</v>
      </c>
      <c r="U63" s="87"/>
      <c r="V63" s="87"/>
    </row>
    <row r="66" spans="1:22" ht="15" customHeight="1">
      <c r="A66" s="13" t="s">
        <v>8785</v>
      </c>
      <c r="B66" s="13" t="s">
        <v>8432</v>
      </c>
      <c r="C66" s="79" t="s">
        <v>8787</v>
      </c>
      <c r="D66" s="79" t="s">
        <v>8435</v>
      </c>
      <c r="E66" s="13" t="s">
        <v>8788</v>
      </c>
      <c r="F66" s="13" t="s">
        <v>8437</v>
      </c>
      <c r="G66" s="13" t="s">
        <v>8791</v>
      </c>
      <c r="H66" s="13" t="s">
        <v>8439</v>
      </c>
      <c r="I66" s="13" t="s">
        <v>8793</v>
      </c>
      <c r="J66" s="13" t="s">
        <v>8441</v>
      </c>
      <c r="K66" s="13" t="s">
        <v>8795</v>
      </c>
      <c r="L66" s="13" t="s">
        <v>8443</v>
      </c>
      <c r="M66" s="13" t="s">
        <v>8797</v>
      </c>
      <c r="N66" s="13" t="s">
        <v>8445</v>
      </c>
      <c r="O66" s="79" t="s">
        <v>8799</v>
      </c>
      <c r="P66" s="79" t="s">
        <v>8447</v>
      </c>
      <c r="Q66" s="79" t="s">
        <v>8801</v>
      </c>
      <c r="R66" s="79" t="s">
        <v>8449</v>
      </c>
      <c r="S66" s="13" t="s">
        <v>8803</v>
      </c>
      <c r="T66" s="13" t="s">
        <v>8451</v>
      </c>
      <c r="U66" s="13" t="s">
        <v>8805</v>
      </c>
      <c r="V66" s="13" t="s">
        <v>8452</v>
      </c>
    </row>
    <row r="67" spans="1:22" ht="15">
      <c r="A67" s="79" t="s">
        <v>793</v>
      </c>
      <c r="B67" s="79">
        <v>6</v>
      </c>
      <c r="C67" s="79"/>
      <c r="D67" s="79"/>
      <c r="E67" s="79" t="s">
        <v>620</v>
      </c>
      <c r="F67" s="79">
        <v>2</v>
      </c>
      <c r="G67" s="79" t="s">
        <v>702</v>
      </c>
      <c r="H67" s="79">
        <v>4</v>
      </c>
      <c r="I67" s="79" t="s">
        <v>391</v>
      </c>
      <c r="J67" s="79">
        <v>1</v>
      </c>
      <c r="K67" s="79" t="s">
        <v>733</v>
      </c>
      <c r="L67" s="79">
        <v>1</v>
      </c>
      <c r="M67" s="79" t="s">
        <v>790</v>
      </c>
      <c r="N67" s="79">
        <v>3</v>
      </c>
      <c r="O67" s="79"/>
      <c r="P67" s="79"/>
      <c r="Q67" s="79"/>
      <c r="R67" s="79"/>
      <c r="S67" s="79" t="s">
        <v>566</v>
      </c>
      <c r="T67" s="79">
        <v>2</v>
      </c>
      <c r="U67" s="79" t="s">
        <v>847</v>
      </c>
      <c r="V67" s="79">
        <v>1</v>
      </c>
    </row>
    <row r="68" spans="1:22" ht="15">
      <c r="A68" s="79" t="s">
        <v>702</v>
      </c>
      <c r="B68" s="79">
        <v>4</v>
      </c>
      <c r="C68" s="79"/>
      <c r="D68" s="79"/>
      <c r="E68" s="79"/>
      <c r="F68" s="79"/>
      <c r="G68" s="79" t="s">
        <v>650</v>
      </c>
      <c r="H68" s="79">
        <v>2</v>
      </c>
      <c r="I68" s="79" t="s">
        <v>390</v>
      </c>
      <c r="J68" s="79">
        <v>1</v>
      </c>
      <c r="K68" s="79"/>
      <c r="L68" s="79"/>
      <c r="M68" s="79" t="s">
        <v>812</v>
      </c>
      <c r="N68" s="79">
        <v>1</v>
      </c>
      <c r="O68" s="79"/>
      <c r="P68" s="79"/>
      <c r="Q68" s="79"/>
      <c r="R68" s="79"/>
      <c r="S68" s="79" t="s">
        <v>571</v>
      </c>
      <c r="T68" s="79">
        <v>1</v>
      </c>
      <c r="U68" s="79"/>
      <c r="V68" s="79"/>
    </row>
    <row r="69" spans="1:22" ht="15">
      <c r="A69" s="79" t="s">
        <v>777</v>
      </c>
      <c r="B69" s="79">
        <v>4</v>
      </c>
      <c r="C69" s="79"/>
      <c r="D69" s="79"/>
      <c r="E69" s="79"/>
      <c r="F69" s="79"/>
      <c r="G69" s="79" t="s">
        <v>859</v>
      </c>
      <c r="H69" s="79">
        <v>2</v>
      </c>
      <c r="I69" s="79"/>
      <c r="J69" s="79"/>
      <c r="K69" s="79"/>
      <c r="L69" s="79"/>
      <c r="M69" s="79" t="s">
        <v>839</v>
      </c>
      <c r="N69" s="79">
        <v>1</v>
      </c>
      <c r="O69" s="79"/>
      <c r="P69" s="79"/>
      <c r="Q69" s="79"/>
      <c r="R69" s="79"/>
      <c r="S69" s="79"/>
      <c r="T69" s="79"/>
      <c r="U69" s="79"/>
      <c r="V69" s="79"/>
    </row>
    <row r="70" spans="1:22" ht="15">
      <c r="A70" s="79" t="s">
        <v>790</v>
      </c>
      <c r="B70" s="79">
        <v>3</v>
      </c>
      <c r="C70" s="79"/>
      <c r="D70" s="79"/>
      <c r="E70" s="79"/>
      <c r="F70" s="79"/>
      <c r="G70" s="79" t="s">
        <v>860</v>
      </c>
      <c r="H70" s="79">
        <v>2</v>
      </c>
      <c r="I70" s="79"/>
      <c r="J70" s="79"/>
      <c r="K70" s="79"/>
      <c r="L70" s="79"/>
      <c r="M70" s="79"/>
      <c r="N70" s="79"/>
      <c r="O70" s="79"/>
      <c r="P70" s="79"/>
      <c r="Q70" s="79"/>
      <c r="R70" s="79"/>
      <c r="S70" s="79"/>
      <c r="T70" s="79"/>
      <c r="U70" s="79"/>
      <c r="V70" s="79"/>
    </row>
    <row r="71" spans="1:22" ht="15">
      <c r="A71" s="79" t="s">
        <v>530</v>
      </c>
      <c r="B71" s="79">
        <v>3</v>
      </c>
      <c r="C71" s="79"/>
      <c r="D71" s="79"/>
      <c r="E71" s="79"/>
      <c r="F71" s="79"/>
      <c r="G71" s="79" t="s">
        <v>694</v>
      </c>
      <c r="H71" s="79">
        <v>2</v>
      </c>
      <c r="I71" s="79"/>
      <c r="J71" s="79"/>
      <c r="K71" s="79"/>
      <c r="L71" s="79"/>
      <c r="M71" s="79"/>
      <c r="N71" s="79"/>
      <c r="O71" s="79"/>
      <c r="P71" s="79"/>
      <c r="Q71" s="79"/>
      <c r="R71" s="79"/>
      <c r="S71" s="79"/>
      <c r="T71" s="79"/>
      <c r="U71" s="79"/>
      <c r="V71" s="79"/>
    </row>
    <row r="72" spans="1:22" ht="15">
      <c r="A72" s="79" t="s">
        <v>860</v>
      </c>
      <c r="B72" s="79">
        <v>2</v>
      </c>
      <c r="C72" s="79"/>
      <c r="D72" s="79"/>
      <c r="E72" s="79"/>
      <c r="F72" s="79"/>
      <c r="G72" s="79" t="s">
        <v>858</v>
      </c>
      <c r="H72" s="79">
        <v>1</v>
      </c>
      <c r="I72" s="79"/>
      <c r="J72" s="79"/>
      <c r="K72" s="79"/>
      <c r="L72" s="79"/>
      <c r="M72" s="79"/>
      <c r="N72" s="79"/>
      <c r="O72" s="79"/>
      <c r="P72" s="79"/>
      <c r="Q72" s="79"/>
      <c r="R72" s="79"/>
      <c r="S72" s="79"/>
      <c r="T72" s="79"/>
      <c r="U72" s="79"/>
      <c r="V72" s="79"/>
    </row>
    <row r="73" spans="1:22" ht="15">
      <c r="A73" s="79" t="s">
        <v>859</v>
      </c>
      <c r="B73" s="79">
        <v>2</v>
      </c>
      <c r="C73" s="79"/>
      <c r="D73" s="79"/>
      <c r="E73" s="79"/>
      <c r="F73" s="79"/>
      <c r="G73" s="79"/>
      <c r="H73" s="79"/>
      <c r="I73" s="79"/>
      <c r="J73" s="79"/>
      <c r="K73" s="79"/>
      <c r="L73" s="79"/>
      <c r="M73" s="79"/>
      <c r="N73" s="79"/>
      <c r="O73" s="79"/>
      <c r="P73" s="79"/>
      <c r="Q73" s="79"/>
      <c r="R73" s="79"/>
      <c r="S73" s="79"/>
      <c r="T73" s="79"/>
      <c r="U73" s="79"/>
      <c r="V73" s="79"/>
    </row>
    <row r="74" spans="1:22" ht="15">
      <c r="A74" s="79" t="s">
        <v>650</v>
      </c>
      <c r="B74" s="79">
        <v>2</v>
      </c>
      <c r="C74" s="79"/>
      <c r="D74" s="79"/>
      <c r="E74" s="79"/>
      <c r="F74" s="79"/>
      <c r="G74" s="79"/>
      <c r="H74" s="79"/>
      <c r="I74" s="79"/>
      <c r="J74" s="79"/>
      <c r="K74" s="79"/>
      <c r="L74" s="79"/>
      <c r="M74" s="79"/>
      <c r="N74" s="79"/>
      <c r="O74" s="79"/>
      <c r="P74" s="79"/>
      <c r="Q74" s="79"/>
      <c r="R74" s="79"/>
      <c r="S74" s="79"/>
      <c r="T74" s="79"/>
      <c r="U74" s="79"/>
      <c r="V74" s="79"/>
    </row>
    <row r="75" spans="1:22" ht="15">
      <c r="A75" s="79" t="s">
        <v>775</v>
      </c>
      <c r="B75" s="79">
        <v>2</v>
      </c>
      <c r="C75" s="79"/>
      <c r="D75" s="79"/>
      <c r="E75" s="79"/>
      <c r="F75" s="79"/>
      <c r="G75" s="79"/>
      <c r="H75" s="79"/>
      <c r="I75" s="79"/>
      <c r="J75" s="79"/>
      <c r="K75" s="79"/>
      <c r="L75" s="79"/>
      <c r="M75" s="79"/>
      <c r="N75" s="79"/>
      <c r="O75" s="79"/>
      <c r="P75" s="79"/>
      <c r="Q75" s="79"/>
      <c r="R75" s="79"/>
      <c r="S75" s="79"/>
      <c r="T75" s="79"/>
      <c r="U75" s="79"/>
      <c r="V75" s="79"/>
    </row>
    <row r="76" spans="1:22" ht="15">
      <c r="A76" s="79" t="s">
        <v>720</v>
      </c>
      <c r="B76" s="79">
        <v>2</v>
      </c>
      <c r="C76" s="79"/>
      <c r="D76" s="79"/>
      <c r="E76" s="79"/>
      <c r="F76" s="79"/>
      <c r="G76" s="79"/>
      <c r="H76" s="79"/>
      <c r="I76" s="79"/>
      <c r="J76" s="79"/>
      <c r="K76" s="79"/>
      <c r="L76" s="79"/>
      <c r="M76" s="79"/>
      <c r="N76" s="79"/>
      <c r="O76" s="79"/>
      <c r="P76" s="79"/>
      <c r="Q76" s="79"/>
      <c r="R76" s="79"/>
      <c r="S76" s="79"/>
      <c r="T76" s="79"/>
      <c r="U76" s="79"/>
      <c r="V76" s="79"/>
    </row>
    <row r="79" spans="1:22" ht="15" customHeight="1">
      <c r="A79" s="13" t="s">
        <v>8786</v>
      </c>
      <c r="B79" s="13" t="s">
        <v>8432</v>
      </c>
      <c r="C79" s="13" t="s">
        <v>8789</v>
      </c>
      <c r="D79" s="13" t="s">
        <v>8435</v>
      </c>
      <c r="E79" s="13" t="s">
        <v>8790</v>
      </c>
      <c r="F79" s="13" t="s">
        <v>8437</v>
      </c>
      <c r="G79" s="13" t="s">
        <v>8792</v>
      </c>
      <c r="H79" s="13" t="s">
        <v>8439</v>
      </c>
      <c r="I79" s="13" t="s">
        <v>8794</v>
      </c>
      <c r="J79" s="13" t="s">
        <v>8441</v>
      </c>
      <c r="K79" s="13" t="s">
        <v>8796</v>
      </c>
      <c r="L79" s="13" t="s">
        <v>8443</v>
      </c>
      <c r="M79" s="13" t="s">
        <v>8798</v>
      </c>
      <c r="N79" s="13" t="s">
        <v>8445</v>
      </c>
      <c r="O79" s="79" t="s">
        <v>8800</v>
      </c>
      <c r="P79" s="79" t="s">
        <v>8447</v>
      </c>
      <c r="Q79" s="13" t="s">
        <v>8802</v>
      </c>
      <c r="R79" s="13" t="s">
        <v>8449</v>
      </c>
      <c r="S79" s="79" t="s">
        <v>8804</v>
      </c>
      <c r="T79" s="79" t="s">
        <v>8451</v>
      </c>
      <c r="U79" s="13" t="s">
        <v>8806</v>
      </c>
      <c r="V79" s="13" t="s">
        <v>8452</v>
      </c>
    </row>
    <row r="80" spans="1:22" ht="15">
      <c r="A80" s="79" t="s">
        <v>696</v>
      </c>
      <c r="B80" s="79">
        <v>8</v>
      </c>
      <c r="C80" s="79" t="s">
        <v>428</v>
      </c>
      <c r="D80" s="79">
        <v>1</v>
      </c>
      <c r="E80" s="79" t="s">
        <v>620</v>
      </c>
      <c r="F80" s="79">
        <v>6</v>
      </c>
      <c r="G80" s="79" t="s">
        <v>822</v>
      </c>
      <c r="H80" s="79">
        <v>4</v>
      </c>
      <c r="I80" s="79" t="s">
        <v>763</v>
      </c>
      <c r="J80" s="79">
        <v>2</v>
      </c>
      <c r="K80" s="79" t="s">
        <v>732</v>
      </c>
      <c r="L80" s="79">
        <v>1</v>
      </c>
      <c r="M80" s="79" t="s">
        <v>791</v>
      </c>
      <c r="N80" s="79">
        <v>2</v>
      </c>
      <c r="O80" s="79"/>
      <c r="P80" s="79"/>
      <c r="Q80" s="79" t="s">
        <v>696</v>
      </c>
      <c r="R80" s="79">
        <v>8</v>
      </c>
      <c r="S80" s="79"/>
      <c r="T80" s="79"/>
      <c r="U80" s="79" t="s">
        <v>846</v>
      </c>
      <c r="V80" s="79">
        <v>1</v>
      </c>
    </row>
    <row r="81" spans="1:22" ht="15">
      <c r="A81" s="79" t="s">
        <v>620</v>
      </c>
      <c r="B81" s="79">
        <v>6</v>
      </c>
      <c r="C81" s="79"/>
      <c r="D81" s="79"/>
      <c r="E81" s="79"/>
      <c r="F81" s="79"/>
      <c r="G81" s="79" t="s">
        <v>855</v>
      </c>
      <c r="H81" s="79">
        <v>4</v>
      </c>
      <c r="I81" s="79" t="s">
        <v>762</v>
      </c>
      <c r="J81" s="79">
        <v>2</v>
      </c>
      <c r="K81" s="79" t="s">
        <v>731</v>
      </c>
      <c r="L81" s="79">
        <v>1</v>
      </c>
      <c r="M81" s="79" t="s">
        <v>812</v>
      </c>
      <c r="N81" s="79">
        <v>2</v>
      </c>
      <c r="O81" s="79"/>
      <c r="P81" s="79"/>
      <c r="Q81" s="79"/>
      <c r="R81" s="79"/>
      <c r="S81" s="79"/>
      <c r="T81" s="79"/>
      <c r="U81" s="79" t="s">
        <v>845</v>
      </c>
      <c r="V81" s="79">
        <v>1</v>
      </c>
    </row>
    <row r="82" spans="1:22" ht="15">
      <c r="A82" s="79" t="s">
        <v>855</v>
      </c>
      <c r="B82" s="79">
        <v>4</v>
      </c>
      <c r="C82" s="79"/>
      <c r="D82" s="79"/>
      <c r="E82" s="79"/>
      <c r="F82" s="79"/>
      <c r="G82" s="79" t="s">
        <v>854</v>
      </c>
      <c r="H82" s="79">
        <v>4</v>
      </c>
      <c r="I82" s="79" t="s">
        <v>761</v>
      </c>
      <c r="J82" s="79">
        <v>2</v>
      </c>
      <c r="K82" s="79" t="s">
        <v>730</v>
      </c>
      <c r="L82" s="79">
        <v>1</v>
      </c>
      <c r="M82" s="79" t="s">
        <v>811</v>
      </c>
      <c r="N82" s="79">
        <v>1</v>
      </c>
      <c r="O82" s="79"/>
      <c r="P82" s="79"/>
      <c r="Q82" s="79"/>
      <c r="R82" s="79"/>
      <c r="S82" s="79"/>
      <c r="T82" s="79"/>
      <c r="U82" s="79" t="s">
        <v>844</v>
      </c>
      <c r="V82" s="79">
        <v>1</v>
      </c>
    </row>
    <row r="83" spans="1:22" ht="15">
      <c r="A83" s="79" t="s">
        <v>854</v>
      </c>
      <c r="B83" s="79">
        <v>4</v>
      </c>
      <c r="C83" s="79"/>
      <c r="D83" s="79"/>
      <c r="E83" s="79"/>
      <c r="F83" s="79"/>
      <c r="G83" s="79" t="s">
        <v>857</v>
      </c>
      <c r="H83" s="79">
        <v>3</v>
      </c>
      <c r="I83" s="79" t="s">
        <v>760</v>
      </c>
      <c r="J83" s="79">
        <v>2</v>
      </c>
      <c r="K83" s="79" t="s">
        <v>729</v>
      </c>
      <c r="L83" s="79">
        <v>1</v>
      </c>
      <c r="M83" s="79" t="s">
        <v>838</v>
      </c>
      <c r="N83" s="79">
        <v>1</v>
      </c>
      <c r="O83" s="79"/>
      <c r="P83" s="79"/>
      <c r="Q83" s="79"/>
      <c r="R83" s="79"/>
      <c r="S83" s="79"/>
      <c r="T83" s="79"/>
      <c r="U83" s="79" t="s">
        <v>843</v>
      </c>
      <c r="V83" s="79">
        <v>1</v>
      </c>
    </row>
    <row r="84" spans="1:22" ht="15">
      <c r="A84" s="79" t="s">
        <v>822</v>
      </c>
      <c r="B84" s="79">
        <v>4</v>
      </c>
      <c r="C84" s="79"/>
      <c r="D84" s="79"/>
      <c r="E84" s="79"/>
      <c r="F84" s="79"/>
      <c r="G84" s="79" t="s">
        <v>856</v>
      </c>
      <c r="H84" s="79">
        <v>3</v>
      </c>
      <c r="I84" s="79" t="s">
        <v>759</v>
      </c>
      <c r="J84" s="79">
        <v>2</v>
      </c>
      <c r="K84" s="79" t="s">
        <v>728</v>
      </c>
      <c r="L84" s="79">
        <v>1</v>
      </c>
      <c r="M84" s="79"/>
      <c r="N84" s="79"/>
      <c r="O84" s="79"/>
      <c r="P84" s="79"/>
      <c r="Q84" s="79"/>
      <c r="R84" s="79"/>
      <c r="S84" s="79"/>
      <c r="T84" s="79"/>
      <c r="U84" s="79" t="s">
        <v>842</v>
      </c>
      <c r="V84" s="79">
        <v>1</v>
      </c>
    </row>
    <row r="85" spans="1:22" ht="15">
      <c r="A85" s="79" t="s">
        <v>857</v>
      </c>
      <c r="B85" s="79">
        <v>3</v>
      </c>
      <c r="C85" s="79"/>
      <c r="D85" s="79"/>
      <c r="E85" s="79"/>
      <c r="F85" s="79"/>
      <c r="G85" s="79" t="s">
        <v>694</v>
      </c>
      <c r="H85" s="79">
        <v>3</v>
      </c>
      <c r="I85" s="79" t="s">
        <v>758</v>
      </c>
      <c r="J85" s="79">
        <v>2</v>
      </c>
      <c r="K85" s="79" t="s">
        <v>727</v>
      </c>
      <c r="L85" s="79">
        <v>1</v>
      </c>
      <c r="M85" s="79"/>
      <c r="N85" s="79"/>
      <c r="O85" s="79"/>
      <c r="P85" s="79"/>
      <c r="Q85" s="79"/>
      <c r="R85" s="79"/>
      <c r="S85" s="79"/>
      <c r="T85" s="79"/>
      <c r="U85" s="79" t="s">
        <v>841</v>
      </c>
      <c r="V85" s="79">
        <v>1</v>
      </c>
    </row>
    <row r="86" spans="1:22" ht="15">
      <c r="A86" s="79" t="s">
        <v>856</v>
      </c>
      <c r="B86" s="79">
        <v>3</v>
      </c>
      <c r="C86" s="79"/>
      <c r="D86" s="79"/>
      <c r="E86" s="79"/>
      <c r="F86" s="79"/>
      <c r="G86" s="79" t="s">
        <v>858</v>
      </c>
      <c r="H86" s="79">
        <v>2</v>
      </c>
      <c r="I86" s="79" t="s">
        <v>757</v>
      </c>
      <c r="J86" s="79">
        <v>2</v>
      </c>
      <c r="K86" s="79" t="s">
        <v>726</v>
      </c>
      <c r="L86" s="79">
        <v>1</v>
      </c>
      <c r="M86" s="79"/>
      <c r="N86" s="79"/>
      <c r="O86" s="79"/>
      <c r="P86" s="79"/>
      <c r="Q86" s="79"/>
      <c r="R86" s="79"/>
      <c r="S86" s="79"/>
      <c r="T86" s="79"/>
      <c r="U86" s="79"/>
      <c r="V86" s="79"/>
    </row>
    <row r="87" spans="1:22" ht="15">
      <c r="A87" s="79" t="s">
        <v>694</v>
      </c>
      <c r="B87" s="79">
        <v>3</v>
      </c>
      <c r="C87" s="79"/>
      <c r="D87" s="79"/>
      <c r="E87" s="79"/>
      <c r="F87" s="79"/>
      <c r="G87" s="79" t="s">
        <v>861</v>
      </c>
      <c r="H87" s="79">
        <v>2</v>
      </c>
      <c r="I87" s="79" t="s">
        <v>756</v>
      </c>
      <c r="J87" s="79">
        <v>2</v>
      </c>
      <c r="K87" s="79" t="s">
        <v>725</v>
      </c>
      <c r="L87" s="79">
        <v>1</v>
      </c>
      <c r="M87" s="79"/>
      <c r="N87" s="79"/>
      <c r="O87" s="79"/>
      <c r="P87" s="79"/>
      <c r="Q87" s="79"/>
      <c r="R87" s="79"/>
      <c r="S87" s="79"/>
      <c r="T87" s="79"/>
      <c r="U87" s="79"/>
      <c r="V87" s="79"/>
    </row>
    <row r="88" spans="1:22" ht="15">
      <c r="A88" s="79" t="s">
        <v>820</v>
      </c>
      <c r="B88" s="79">
        <v>3</v>
      </c>
      <c r="C88" s="79"/>
      <c r="D88" s="79"/>
      <c r="E88" s="79"/>
      <c r="F88" s="79"/>
      <c r="G88" s="79" t="s">
        <v>651</v>
      </c>
      <c r="H88" s="79">
        <v>1</v>
      </c>
      <c r="I88" s="79" t="s">
        <v>755</v>
      </c>
      <c r="J88" s="79">
        <v>2</v>
      </c>
      <c r="K88" s="79" t="s">
        <v>724</v>
      </c>
      <c r="L88" s="79">
        <v>1</v>
      </c>
      <c r="M88" s="79"/>
      <c r="N88" s="79"/>
      <c r="O88" s="79"/>
      <c r="P88" s="79"/>
      <c r="Q88" s="79"/>
      <c r="R88" s="79"/>
      <c r="S88" s="79"/>
      <c r="T88" s="79"/>
      <c r="U88" s="79"/>
      <c r="V88" s="79"/>
    </row>
    <row r="89" spans="1:22" ht="15">
      <c r="A89" s="79" t="s">
        <v>861</v>
      </c>
      <c r="B89" s="79">
        <v>2</v>
      </c>
      <c r="C89" s="79"/>
      <c r="D89" s="79"/>
      <c r="E89" s="79"/>
      <c r="F89" s="79"/>
      <c r="G89" s="79" t="s">
        <v>693</v>
      </c>
      <c r="H89" s="79">
        <v>1</v>
      </c>
      <c r="I89" s="79" t="s">
        <v>754</v>
      </c>
      <c r="J89" s="79">
        <v>2</v>
      </c>
      <c r="K89" s="79" t="s">
        <v>723</v>
      </c>
      <c r="L89" s="79">
        <v>1</v>
      </c>
      <c r="M89" s="79"/>
      <c r="N89" s="79"/>
      <c r="O89" s="79"/>
      <c r="P89" s="79"/>
      <c r="Q89" s="79"/>
      <c r="R89" s="79"/>
      <c r="S89" s="79"/>
      <c r="T89" s="79"/>
      <c r="U89" s="79"/>
      <c r="V89" s="79"/>
    </row>
    <row r="92" spans="1:22" ht="15" customHeight="1">
      <c r="A92" s="13" t="s">
        <v>8838</v>
      </c>
      <c r="B92" s="13" t="s">
        <v>8432</v>
      </c>
      <c r="C92" s="13" t="s">
        <v>8839</v>
      </c>
      <c r="D92" s="13" t="s">
        <v>8435</v>
      </c>
      <c r="E92" s="13" t="s">
        <v>8840</v>
      </c>
      <c r="F92" s="13" t="s">
        <v>8437</v>
      </c>
      <c r="G92" s="13" t="s">
        <v>8841</v>
      </c>
      <c r="H92" s="13" t="s">
        <v>8439</v>
      </c>
      <c r="I92" s="13" t="s">
        <v>8842</v>
      </c>
      <c r="J92" s="13" t="s">
        <v>8441</v>
      </c>
      <c r="K92" s="13" t="s">
        <v>8843</v>
      </c>
      <c r="L92" s="13" t="s">
        <v>8443</v>
      </c>
      <c r="M92" s="13" t="s">
        <v>8844</v>
      </c>
      <c r="N92" s="13" t="s">
        <v>8445</v>
      </c>
      <c r="O92" s="13" t="s">
        <v>8845</v>
      </c>
      <c r="P92" s="13" t="s">
        <v>8447</v>
      </c>
      <c r="Q92" s="13" t="s">
        <v>8846</v>
      </c>
      <c r="R92" s="13" t="s">
        <v>8449</v>
      </c>
      <c r="S92" s="13" t="s">
        <v>8847</v>
      </c>
      <c r="T92" s="13" t="s">
        <v>8451</v>
      </c>
      <c r="U92" s="13" t="s">
        <v>8848</v>
      </c>
      <c r="V92" s="13" t="s">
        <v>8452</v>
      </c>
    </row>
    <row r="93" spans="1:22" ht="15">
      <c r="A93" s="129" t="s">
        <v>830</v>
      </c>
      <c r="B93" s="79">
        <v>332447</v>
      </c>
      <c r="C93" s="129" t="s">
        <v>428</v>
      </c>
      <c r="D93" s="79">
        <v>183933</v>
      </c>
      <c r="E93" s="129" t="s">
        <v>593</v>
      </c>
      <c r="F93" s="79">
        <v>82779</v>
      </c>
      <c r="G93" s="129" t="s">
        <v>647</v>
      </c>
      <c r="H93" s="79">
        <v>304679</v>
      </c>
      <c r="I93" s="129" t="s">
        <v>752</v>
      </c>
      <c r="J93" s="79">
        <v>142859</v>
      </c>
      <c r="K93" s="129" t="s">
        <v>727</v>
      </c>
      <c r="L93" s="79">
        <v>56951</v>
      </c>
      <c r="M93" s="129" t="s">
        <v>790</v>
      </c>
      <c r="N93" s="79">
        <v>34692</v>
      </c>
      <c r="O93" s="129" t="s">
        <v>389</v>
      </c>
      <c r="P93" s="79">
        <v>313796</v>
      </c>
      <c r="Q93" s="129" t="s">
        <v>280</v>
      </c>
      <c r="R93" s="79">
        <v>52028</v>
      </c>
      <c r="S93" s="129" t="s">
        <v>573</v>
      </c>
      <c r="T93" s="79">
        <v>134180</v>
      </c>
      <c r="U93" s="129" t="s">
        <v>845</v>
      </c>
      <c r="V93" s="79">
        <v>57932</v>
      </c>
    </row>
    <row r="94" spans="1:22" ht="15">
      <c r="A94" s="129" t="s">
        <v>389</v>
      </c>
      <c r="B94" s="79">
        <v>313796</v>
      </c>
      <c r="C94" s="129" t="s">
        <v>261</v>
      </c>
      <c r="D94" s="79">
        <v>149497</v>
      </c>
      <c r="E94" s="129" t="s">
        <v>617</v>
      </c>
      <c r="F94" s="79">
        <v>65769</v>
      </c>
      <c r="G94" s="129" t="s">
        <v>527</v>
      </c>
      <c r="H94" s="79">
        <v>81421</v>
      </c>
      <c r="I94" s="129" t="s">
        <v>758</v>
      </c>
      <c r="J94" s="79">
        <v>122002</v>
      </c>
      <c r="K94" s="129" t="s">
        <v>730</v>
      </c>
      <c r="L94" s="79">
        <v>42120</v>
      </c>
      <c r="M94" s="129" t="s">
        <v>624</v>
      </c>
      <c r="N94" s="79">
        <v>15463</v>
      </c>
      <c r="O94" s="129" t="s">
        <v>671</v>
      </c>
      <c r="P94" s="79">
        <v>118117</v>
      </c>
      <c r="Q94" s="129" t="s">
        <v>271</v>
      </c>
      <c r="R94" s="79">
        <v>36239</v>
      </c>
      <c r="S94" s="129" t="s">
        <v>570</v>
      </c>
      <c r="T94" s="79">
        <v>67382</v>
      </c>
      <c r="U94" s="129" t="s">
        <v>846</v>
      </c>
      <c r="V94" s="79">
        <v>43832</v>
      </c>
    </row>
    <row r="95" spans="1:22" ht="15">
      <c r="A95" s="129" t="s">
        <v>647</v>
      </c>
      <c r="B95" s="79">
        <v>304679</v>
      </c>
      <c r="C95" s="129" t="s">
        <v>221</v>
      </c>
      <c r="D95" s="79">
        <v>77078</v>
      </c>
      <c r="E95" s="129" t="s">
        <v>611</v>
      </c>
      <c r="F95" s="79">
        <v>56932</v>
      </c>
      <c r="G95" s="129" t="s">
        <v>692</v>
      </c>
      <c r="H95" s="79">
        <v>62526</v>
      </c>
      <c r="I95" s="129" t="s">
        <v>754</v>
      </c>
      <c r="J95" s="79">
        <v>67467</v>
      </c>
      <c r="K95" s="129" t="s">
        <v>728</v>
      </c>
      <c r="L95" s="79">
        <v>18072</v>
      </c>
      <c r="M95" s="129" t="s">
        <v>811</v>
      </c>
      <c r="N95" s="79">
        <v>12831</v>
      </c>
      <c r="O95" s="129" t="s">
        <v>408</v>
      </c>
      <c r="P95" s="79">
        <v>21846</v>
      </c>
      <c r="Q95" s="129" t="s">
        <v>696</v>
      </c>
      <c r="R95" s="79">
        <v>9566</v>
      </c>
      <c r="S95" s="129" t="s">
        <v>568</v>
      </c>
      <c r="T95" s="79">
        <v>62438</v>
      </c>
      <c r="U95" s="129" t="s">
        <v>628</v>
      </c>
      <c r="V95" s="79">
        <v>27395</v>
      </c>
    </row>
    <row r="96" spans="1:22" ht="15">
      <c r="A96" s="129" t="s">
        <v>361</v>
      </c>
      <c r="B96" s="79">
        <v>276031</v>
      </c>
      <c r="C96" s="129" t="s">
        <v>231</v>
      </c>
      <c r="D96" s="79">
        <v>67051</v>
      </c>
      <c r="E96" s="129" t="s">
        <v>588</v>
      </c>
      <c r="F96" s="79">
        <v>48926</v>
      </c>
      <c r="G96" s="129" t="s">
        <v>854</v>
      </c>
      <c r="H96" s="79">
        <v>57373</v>
      </c>
      <c r="I96" s="129" t="s">
        <v>753</v>
      </c>
      <c r="J96" s="79">
        <v>63936</v>
      </c>
      <c r="K96" s="129" t="s">
        <v>732</v>
      </c>
      <c r="L96" s="79">
        <v>12951</v>
      </c>
      <c r="M96" s="129" t="s">
        <v>838</v>
      </c>
      <c r="N96" s="79">
        <v>10493</v>
      </c>
      <c r="O96" s="129" t="s">
        <v>341</v>
      </c>
      <c r="P96" s="79">
        <v>15451</v>
      </c>
      <c r="Q96" s="129" t="s">
        <v>254</v>
      </c>
      <c r="R96" s="79">
        <v>7648</v>
      </c>
      <c r="S96" s="129" t="s">
        <v>571</v>
      </c>
      <c r="T96" s="79">
        <v>50794</v>
      </c>
      <c r="U96" s="129" t="s">
        <v>847</v>
      </c>
      <c r="V96" s="79">
        <v>22907</v>
      </c>
    </row>
    <row r="97" spans="1:22" ht="15">
      <c r="A97" s="129" t="s">
        <v>485</v>
      </c>
      <c r="B97" s="79">
        <v>266966</v>
      </c>
      <c r="C97" s="129" t="s">
        <v>236</v>
      </c>
      <c r="D97" s="79">
        <v>65397</v>
      </c>
      <c r="E97" s="129" t="s">
        <v>601</v>
      </c>
      <c r="F97" s="79">
        <v>45507</v>
      </c>
      <c r="G97" s="129" t="s">
        <v>855</v>
      </c>
      <c r="H97" s="79">
        <v>53171</v>
      </c>
      <c r="I97" s="129" t="s">
        <v>763</v>
      </c>
      <c r="J97" s="79">
        <v>54606</v>
      </c>
      <c r="K97" s="129" t="s">
        <v>723</v>
      </c>
      <c r="L97" s="79">
        <v>11030</v>
      </c>
      <c r="M97" s="129" t="s">
        <v>839</v>
      </c>
      <c r="N97" s="79">
        <v>7315</v>
      </c>
      <c r="O97" s="129" t="s">
        <v>244</v>
      </c>
      <c r="P97" s="79">
        <v>10321</v>
      </c>
      <c r="Q97" s="129" t="s">
        <v>447</v>
      </c>
      <c r="R97" s="79">
        <v>5938</v>
      </c>
      <c r="S97" s="129" t="s">
        <v>569</v>
      </c>
      <c r="T97" s="79">
        <v>25096</v>
      </c>
      <c r="U97" s="129" t="s">
        <v>842</v>
      </c>
      <c r="V97" s="79">
        <v>12689</v>
      </c>
    </row>
    <row r="98" spans="1:22" ht="15">
      <c r="A98" s="129" t="s">
        <v>489</v>
      </c>
      <c r="B98" s="79">
        <v>263762</v>
      </c>
      <c r="C98" s="129" t="s">
        <v>229</v>
      </c>
      <c r="D98" s="79">
        <v>62850</v>
      </c>
      <c r="E98" s="129" t="s">
        <v>607</v>
      </c>
      <c r="F98" s="79">
        <v>45295</v>
      </c>
      <c r="G98" s="129" t="s">
        <v>654</v>
      </c>
      <c r="H98" s="79">
        <v>51689</v>
      </c>
      <c r="I98" s="129" t="s">
        <v>390</v>
      </c>
      <c r="J98" s="79">
        <v>38951</v>
      </c>
      <c r="K98" s="129" t="s">
        <v>337</v>
      </c>
      <c r="L98" s="79">
        <v>8340</v>
      </c>
      <c r="M98" s="129" t="s">
        <v>431</v>
      </c>
      <c r="N98" s="79">
        <v>2900</v>
      </c>
      <c r="O98" s="129" t="s">
        <v>672</v>
      </c>
      <c r="P98" s="79">
        <v>6394</v>
      </c>
      <c r="Q98" s="129" t="s">
        <v>397</v>
      </c>
      <c r="R98" s="79">
        <v>5737</v>
      </c>
      <c r="S98" s="129" t="s">
        <v>565</v>
      </c>
      <c r="T98" s="79">
        <v>11765</v>
      </c>
      <c r="U98" s="129" t="s">
        <v>843</v>
      </c>
      <c r="V98" s="79">
        <v>5615</v>
      </c>
    </row>
    <row r="99" spans="1:22" ht="15">
      <c r="A99" s="129" t="s">
        <v>293</v>
      </c>
      <c r="B99" s="79">
        <v>251112</v>
      </c>
      <c r="C99" s="129" t="s">
        <v>249</v>
      </c>
      <c r="D99" s="79">
        <v>50765</v>
      </c>
      <c r="E99" s="129" t="s">
        <v>606</v>
      </c>
      <c r="F99" s="79">
        <v>38777</v>
      </c>
      <c r="G99" s="129" t="s">
        <v>650</v>
      </c>
      <c r="H99" s="79">
        <v>50498</v>
      </c>
      <c r="I99" s="129" t="s">
        <v>760</v>
      </c>
      <c r="J99" s="79">
        <v>35735</v>
      </c>
      <c r="K99" s="129" t="s">
        <v>726</v>
      </c>
      <c r="L99" s="79">
        <v>4560</v>
      </c>
      <c r="M99" s="129" t="s">
        <v>812</v>
      </c>
      <c r="N99" s="79">
        <v>1367</v>
      </c>
      <c r="O99" s="129" t="s">
        <v>355</v>
      </c>
      <c r="P99" s="79">
        <v>2280</v>
      </c>
      <c r="Q99" s="129" t="s">
        <v>446</v>
      </c>
      <c r="R99" s="79">
        <v>5124</v>
      </c>
      <c r="S99" s="129" t="s">
        <v>566</v>
      </c>
      <c r="T99" s="79">
        <v>9931</v>
      </c>
      <c r="U99" s="129" t="s">
        <v>844</v>
      </c>
      <c r="V99" s="79">
        <v>2983</v>
      </c>
    </row>
    <row r="100" spans="1:22" ht="15">
      <c r="A100" s="129" t="s">
        <v>625</v>
      </c>
      <c r="B100" s="79">
        <v>238096</v>
      </c>
      <c r="C100" s="129" t="s">
        <v>429</v>
      </c>
      <c r="D100" s="79">
        <v>43940</v>
      </c>
      <c r="E100" s="129" t="s">
        <v>619</v>
      </c>
      <c r="F100" s="79">
        <v>34815</v>
      </c>
      <c r="G100" s="129" t="s">
        <v>859</v>
      </c>
      <c r="H100" s="79">
        <v>49603</v>
      </c>
      <c r="I100" s="129" t="s">
        <v>762</v>
      </c>
      <c r="J100" s="79">
        <v>33560</v>
      </c>
      <c r="K100" s="129" t="s">
        <v>725</v>
      </c>
      <c r="L100" s="79">
        <v>2880</v>
      </c>
      <c r="M100" s="129" t="s">
        <v>498</v>
      </c>
      <c r="N100" s="79">
        <v>138</v>
      </c>
      <c r="O100" s="129" t="s">
        <v>375</v>
      </c>
      <c r="P100" s="79">
        <v>237</v>
      </c>
      <c r="Q100" s="129" t="s">
        <v>320</v>
      </c>
      <c r="R100" s="79">
        <v>3189</v>
      </c>
      <c r="S100" s="129" t="s">
        <v>567</v>
      </c>
      <c r="T100" s="79">
        <v>5777</v>
      </c>
      <c r="U100" s="129" t="s">
        <v>841</v>
      </c>
      <c r="V100" s="79">
        <v>126</v>
      </c>
    </row>
    <row r="101" spans="1:22" ht="15">
      <c r="A101" s="129" t="s">
        <v>534</v>
      </c>
      <c r="B101" s="79">
        <v>238011</v>
      </c>
      <c r="C101" s="129" t="s">
        <v>409</v>
      </c>
      <c r="D101" s="79">
        <v>42666</v>
      </c>
      <c r="E101" s="129" t="s">
        <v>608</v>
      </c>
      <c r="F101" s="79">
        <v>31454</v>
      </c>
      <c r="G101" s="129" t="s">
        <v>501</v>
      </c>
      <c r="H101" s="79">
        <v>31144</v>
      </c>
      <c r="I101" s="129" t="s">
        <v>757</v>
      </c>
      <c r="J101" s="79">
        <v>32697</v>
      </c>
      <c r="K101" s="129" t="s">
        <v>729</v>
      </c>
      <c r="L101" s="79">
        <v>1942</v>
      </c>
      <c r="M101" s="129" t="s">
        <v>509</v>
      </c>
      <c r="N101" s="79">
        <v>100</v>
      </c>
      <c r="O101" s="129" t="s">
        <v>298</v>
      </c>
      <c r="P101" s="79">
        <v>147</v>
      </c>
      <c r="Q101" s="129" t="s">
        <v>395</v>
      </c>
      <c r="R101" s="79">
        <v>165</v>
      </c>
      <c r="S101" s="129" t="s">
        <v>572</v>
      </c>
      <c r="T101" s="79">
        <v>4893</v>
      </c>
      <c r="U101" s="129"/>
      <c r="V101" s="79"/>
    </row>
    <row r="102" spans="1:22" ht="15">
      <c r="A102" s="129" t="s">
        <v>851</v>
      </c>
      <c r="B102" s="79">
        <v>234469</v>
      </c>
      <c r="C102" s="129" t="s">
        <v>219</v>
      </c>
      <c r="D102" s="79">
        <v>34948</v>
      </c>
      <c r="E102" s="129" t="s">
        <v>610</v>
      </c>
      <c r="F102" s="79">
        <v>31331</v>
      </c>
      <c r="G102" s="129" t="s">
        <v>822</v>
      </c>
      <c r="H102" s="79">
        <v>30864</v>
      </c>
      <c r="I102" s="129" t="s">
        <v>756</v>
      </c>
      <c r="J102" s="79">
        <v>27045</v>
      </c>
      <c r="K102" s="129" t="s">
        <v>731</v>
      </c>
      <c r="L102" s="79">
        <v>1386</v>
      </c>
      <c r="M102" s="129" t="s">
        <v>791</v>
      </c>
      <c r="N102" s="79">
        <v>45</v>
      </c>
      <c r="O102" s="129" t="s">
        <v>251</v>
      </c>
      <c r="P102" s="79">
        <v>144</v>
      </c>
      <c r="Q102" s="129"/>
      <c r="R102" s="79"/>
      <c r="S102" s="129"/>
      <c r="T102" s="79"/>
      <c r="U102" s="129"/>
      <c r="V102" s="79"/>
    </row>
  </sheetData>
  <hyperlinks>
    <hyperlink ref="A2" r:id="rId1" display="http://bit.ly/2xCBQmn"/>
    <hyperlink ref="A3" r:id="rId2" display="https://a.scam.pet/23r"/>
    <hyperlink ref="A4" r:id="rId3" display="https://twitter.com/red_dino_puppet/status/1149028344891154434"/>
    <hyperlink ref="A5" r:id="rId4" display="http://ow.ly/5lQQ50uXDyg"/>
    <hyperlink ref="A6" r:id="rId5" display="https://www.amazon.it/dp/1533390754/ref=cm_sw_r_tw_dp_U_x_p9EjDb59EMTWK"/>
    <hyperlink ref="A7" r:id="rId6" display="https://etsy.me/2xA7jVY"/>
    <hyperlink ref="A8" r:id="rId7" display="http://apple.co/BTSWorld"/>
    <hyperlink ref="A9" r:id="rId8" display="http://via.wghp.com/f5XGl"/>
    <hyperlink ref="A10" r:id="rId9" display="https://www.amazon.it/dp/1548363650/ref=cm_sw_r_tw_dp_U_x_59EjDbQ2M618Y"/>
    <hyperlink ref="A11" r:id="rId10" display="https://nypost.com/2019/03/27/corgis-are-king-at-this-pawsome-cafe/?utm_source=dom&amp;utm_medium=domsc&amp;utm_campaign=DM428"/>
    <hyperlink ref="E2" r:id="rId11" display="http://apple.co/BTSWorld"/>
    <hyperlink ref="G2" r:id="rId12" display="https://etsy.me/2xA7jVY"/>
    <hyperlink ref="G3" r:id="rId13" display="https://www.amazon.it/dp/1533390754/ref=cm_sw_r_tw_dp_U_x_p9EjDb59EMTWK"/>
    <hyperlink ref="G4" r:id="rId14" display="https://www.amazon.it/dp/1548363650/ref=cm_sw_r_tw_dp_U_x_59EjDbQ2M618Y"/>
    <hyperlink ref="G5" r:id="rId15" display="https://www.instagram.com/p/BztIYhMlQ2t/?igshid=1r25yuanxmmiv"/>
    <hyperlink ref="O2" r:id="rId16" display="http://bit.ly/2xCBQmn"/>
    <hyperlink ref="Q2" r:id="rId17" display="https://bit.ly/2JBkZ93"/>
    <hyperlink ref="S2" r:id="rId18" display="https://twitter.com/Wario64/status/1149137338284380161"/>
    <hyperlink ref="S3" r:id="rId19" display="https://twitter.com/espinof_com/status/1148206640191221761"/>
  </hyperlinks>
  <printOptions/>
  <pageMargins left="0.7" right="0.7" top="0.75" bottom="0.75" header="0.3" footer="0.3"/>
  <pageSetup orientation="portrait" paperSize="9"/>
  <tableParts>
    <tablePart r:id="rId21"/>
    <tablePart r:id="rId24"/>
    <tablePart r:id="rId23"/>
    <tablePart r:id="rId20"/>
    <tablePart r:id="rId27"/>
    <tablePart r:id="rId22"/>
    <tablePart r:id="rId26"/>
    <tablePart r:id="rId2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7974C6E-D279-47D6-98D5-7E9EF330015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dc:creator>
  <cp:keywords/>
  <dc:description/>
  <cp:lastModifiedBy>lab</cp:lastModifiedBy>
  <dcterms:created xsi:type="dcterms:W3CDTF">2008-01-30T00:41:58Z</dcterms:created>
  <dcterms:modified xsi:type="dcterms:W3CDTF">2019-07-11T18:33:18Z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